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385" windowHeight="11265" tabRatio="758" activeTab="2"/>
  </bookViews>
  <sheets>
    <sheet name="titullapa" sheetId="1" r:id="rId1"/>
    <sheet name="saisinajumi" sheetId="2" r:id="rId2"/>
    <sheet name="saturs" sheetId="3" r:id="rId3"/>
    <sheet name="Tab_1.1" sheetId="4" r:id="rId4"/>
    <sheet name="Tab_1.2" sheetId="5" r:id="rId5"/>
    <sheet name="Tab_2" sheetId="6" r:id="rId6"/>
    <sheet name="Tab_3.1" sheetId="7" r:id="rId7"/>
    <sheet name="Tab_3.2" sheetId="8" r:id="rId8"/>
    <sheet name="Tab_3.3" sheetId="9" r:id="rId9"/>
    <sheet name="Tab_3.4" sheetId="10" r:id="rId10"/>
    <sheet name="Tab_4" sheetId="11" r:id="rId11"/>
    <sheet name="Tab_5" sheetId="12" r:id="rId12"/>
    <sheet name="Tab_5.1" sheetId="13" r:id="rId13"/>
    <sheet name="Tab_5.2" sheetId="14" r:id="rId14"/>
    <sheet name="Tab_6.1" sheetId="15" r:id="rId15"/>
    <sheet name="Tab_6.2" sheetId="16" r:id="rId16"/>
    <sheet name="Tab_7.1" sheetId="17" r:id="rId17"/>
    <sheet name="Tab_7.2" sheetId="18" r:id="rId18"/>
    <sheet name="Tab_7.3" sheetId="19" r:id="rId19"/>
    <sheet name="Tab_8.1" sheetId="20" r:id="rId20"/>
    <sheet name="Tab_8.1a" sheetId="21" r:id="rId21"/>
    <sheet name="Tab_8.1b" sheetId="22" r:id="rId22"/>
    <sheet name="Tab_8.2" sheetId="23" r:id="rId23"/>
    <sheet name="Tab_8.2a" sheetId="24" r:id="rId24"/>
    <sheet name="Tab_8.3" sheetId="25" r:id="rId25"/>
    <sheet name="Tab_9" sheetId="26" r:id="rId26"/>
    <sheet name="Tab_10" sheetId="27" r:id="rId27"/>
    <sheet name="Tab_11" sheetId="28" r:id="rId28"/>
    <sheet name="Tab_12" sheetId="29" r:id="rId29"/>
  </sheets>
  <definedNames>
    <definedName name="_xlnm.Print_Area" localSheetId="1">'saisinajumi'!$A$1:$B$29</definedName>
    <definedName name="_xlnm.Print_Area" localSheetId="3">'Tab_1.1'!$A$1:$I$127</definedName>
    <definedName name="_xlnm.Print_Area" localSheetId="4">'Tab_1.2'!$A$1:$I$127</definedName>
    <definedName name="_xlnm.Print_Area" localSheetId="26">'Tab_10'!$A$1:$E$126</definedName>
    <definedName name="_xlnm.Print_Area" localSheetId="27">'Tab_11'!$A$1:$I$127</definedName>
    <definedName name="_xlnm.Print_Area" localSheetId="28">'Tab_12'!$A$1:$M$126</definedName>
    <definedName name="_xlnm.Print_Area" localSheetId="5">'Tab_2'!$A$1:$F$126</definedName>
    <definedName name="_xlnm.Print_Area" localSheetId="6">'Tab_3.1'!$A$1:$AO$128</definedName>
    <definedName name="_xlnm.Print_Area" localSheetId="7">'Tab_3.2'!$A$1:$I$127</definedName>
    <definedName name="_xlnm.Print_Area" localSheetId="8">'Tab_3.3'!$A$1:$H$126</definedName>
    <definedName name="_xlnm.Print_Area" localSheetId="9">'Tab_3.4'!$A$1:$E$126</definedName>
    <definedName name="_xlnm.Print_Area" localSheetId="10">'Tab_4'!$A$1:$K$127</definedName>
    <definedName name="_xlnm.Print_Area" localSheetId="11">'Tab_5'!$A$1:$H$127</definedName>
    <definedName name="_xlnm.Print_Area" localSheetId="12">'Tab_5.1'!$A$1:$K$127</definedName>
    <definedName name="_xlnm.Print_Area" localSheetId="13">'Tab_5.2'!$A$1:$N$128</definedName>
    <definedName name="_xlnm.Print_Area" localSheetId="14">'Tab_6.1'!$A$1:$K$126</definedName>
    <definedName name="_xlnm.Print_Area" localSheetId="15">'Tab_6.2'!$A$1:$K$127</definedName>
    <definedName name="_xlnm.Print_Area" localSheetId="16">'Tab_7.1'!$A$1:$R$129</definedName>
    <definedName name="_xlnm.Print_Area" localSheetId="17">'Tab_7.2'!$A$1:$R$129</definedName>
    <definedName name="_xlnm.Print_Area" localSheetId="18">'Tab_7.3'!$A$1:$L$129</definedName>
    <definedName name="_xlnm.Print_Area" localSheetId="19">'Tab_8.1'!$A$1:$K$129</definedName>
    <definedName name="_xlnm.Print_Area" localSheetId="20">'Tab_8.1a'!$A$1:$O$127</definedName>
    <definedName name="_xlnm.Print_Area" localSheetId="21">'Tab_8.1b'!$A$1:$M$127</definedName>
    <definedName name="_xlnm.Print_Area" localSheetId="22">'Tab_8.2'!$A$1:$J$127</definedName>
    <definedName name="_xlnm.Print_Area" localSheetId="23">'Tab_8.2a'!$A$1:$M$127</definedName>
    <definedName name="_xlnm.Print_Area" localSheetId="24">'Tab_8.3'!$A$1:$M$127</definedName>
    <definedName name="_xlnm.Print_Area" localSheetId="25">'Tab_9'!$A$1:$L$127</definedName>
    <definedName name="_xlnm.Print_Titles" localSheetId="3">'Tab_1.1'!$1:$4</definedName>
    <definedName name="_xlnm.Print_Titles" localSheetId="4">'Tab_1.2'!$1:$4</definedName>
    <definedName name="_xlnm.Print_Titles" localSheetId="26">'Tab_10'!$1:$3</definedName>
    <definedName name="_xlnm.Print_Titles" localSheetId="27">'Tab_11'!$1:$4</definedName>
    <definedName name="_xlnm.Print_Titles" localSheetId="28">'Tab_12'!$1:$3</definedName>
    <definedName name="_xlnm.Print_Titles" localSheetId="5">'Tab_2'!$1:$3</definedName>
    <definedName name="_xlnm.Print_Titles" localSheetId="6">'Tab_3.1'!$A:$C,'Tab_3.1'!$1:$5</definedName>
    <definedName name="_xlnm.Print_Titles" localSheetId="7">'Tab_3.2'!$1:$4</definedName>
    <definedName name="_xlnm.Print_Titles" localSheetId="8">'Tab_3.3'!$1:$3</definedName>
    <definedName name="_xlnm.Print_Titles" localSheetId="9">'Tab_3.4'!$1:$3</definedName>
    <definedName name="_xlnm.Print_Titles" localSheetId="10">'Tab_4'!$1:$4</definedName>
    <definedName name="_xlnm.Print_Titles" localSheetId="11">'Tab_5'!$1:$3</definedName>
    <definedName name="_xlnm.Print_Titles" localSheetId="12">'Tab_5.1'!$1:$4</definedName>
    <definedName name="_xlnm.Print_Titles" localSheetId="13">'Tab_5.2'!$1:$5</definedName>
    <definedName name="_xlnm.Print_Titles" localSheetId="14">'Tab_6.1'!$1:$3</definedName>
    <definedName name="_xlnm.Print_Titles" localSheetId="15">'Tab_6.2'!$1:$4</definedName>
    <definedName name="_xlnm.Print_Titles" localSheetId="16">'Tab_7.1'!$1:$6</definedName>
    <definedName name="_xlnm.Print_Titles" localSheetId="17">'Tab_7.2'!$1:$6</definedName>
    <definedName name="_xlnm.Print_Titles" localSheetId="18">'Tab_7.3'!$1:$6</definedName>
    <definedName name="_xlnm.Print_Titles" localSheetId="19">'Tab_8.1'!$1:$6</definedName>
    <definedName name="_xlnm.Print_Titles" localSheetId="20">'Tab_8.1a'!$1:$4</definedName>
    <definedName name="_xlnm.Print_Titles" localSheetId="21">'Tab_8.1b'!$1:$4</definedName>
    <definedName name="_xlnm.Print_Titles" localSheetId="22">'Tab_8.2'!$1:$4</definedName>
    <definedName name="_xlnm.Print_Titles" localSheetId="23">'Tab_8.2a'!$A:$C,'Tab_8.2a'!$1:$4</definedName>
    <definedName name="_xlnm.Print_Titles" localSheetId="24">'Tab_8.3'!$A:$C,'Tab_8.3'!$1:$4</definedName>
    <definedName name="_xlnm.Print_Titles" localSheetId="25">'Tab_9'!$1:$4</definedName>
  </definedNames>
  <calcPr fullCalcOnLoad="1"/>
</workbook>
</file>

<file path=xl/sharedStrings.xml><?xml version="1.0" encoding="utf-8"?>
<sst xmlns="http://schemas.openxmlformats.org/spreadsheetml/2006/main" count="6992" uniqueCount="645">
  <si>
    <t>Nr.p.k.</t>
  </si>
  <si>
    <t>Teritorija</t>
  </si>
  <si>
    <t>Institūcijas nosaukums</t>
  </si>
  <si>
    <t>Kods: 14011</t>
  </si>
  <si>
    <t>Kods: 14012</t>
  </si>
  <si>
    <t>Kods: 14013</t>
  </si>
  <si>
    <t>Kods: 14014</t>
  </si>
  <si>
    <t>Kods: 14022</t>
  </si>
  <si>
    <t>Kods: 140221</t>
  </si>
  <si>
    <t>Kods: 140222</t>
  </si>
  <si>
    <t>Kods: 140223</t>
  </si>
  <si>
    <t>Kods: 140224</t>
  </si>
  <si>
    <t>Kods: 140225</t>
  </si>
  <si>
    <t>iegūst otrā līmeņa augstāko sociālā darba izglītību</t>
  </si>
  <si>
    <t>iegūst augstāko izglītību citā specialitātē</t>
  </si>
  <si>
    <t>personāla vadībā</t>
  </si>
  <si>
    <t>saskarsmes psiholoģijā</t>
  </si>
  <si>
    <t>sociālajā darbā</t>
  </si>
  <si>
    <t>ekonomikā, grāmatvedībā vai finansu vadībā</t>
  </si>
  <si>
    <t>citi</t>
  </si>
  <si>
    <t>A</t>
  </si>
  <si>
    <t>B</t>
  </si>
  <si>
    <t>C</t>
  </si>
  <si>
    <r>
      <t xml:space="preserve">Izglītība - </t>
    </r>
    <r>
      <rPr>
        <b/>
        <sz val="8"/>
        <color indexed="16"/>
        <rFont val="Arial"/>
        <family val="2"/>
      </rPr>
      <t>otrā līmeņa</t>
    </r>
    <r>
      <rPr>
        <sz val="8"/>
        <color indexed="16"/>
        <rFont val="Arial"/>
        <family val="2"/>
      </rPr>
      <t xml:space="preserve"> profesionālā augstākā sociālā darba izglītība     (4 gadi)</t>
    </r>
  </si>
  <si>
    <r>
      <t>augstākā</t>
    </r>
    <r>
      <rPr>
        <sz val="8"/>
        <color indexed="16"/>
        <rFont val="Arial"/>
        <family val="2"/>
      </rPr>
      <t xml:space="preserve"> izglītība citā specialitātē</t>
    </r>
  </si>
  <si>
    <t>Kopējais skaits</t>
  </si>
  <si>
    <t>Citas</t>
  </si>
  <si>
    <t>Iemītnieku uzskaites programma</t>
  </si>
  <si>
    <t xml:space="preserve"> no tiem ar interneta pieslēgumu</t>
  </si>
  <si>
    <t>Datori</t>
  </si>
  <si>
    <t>Kods: 13017</t>
  </si>
  <si>
    <t>Kods: 13016</t>
  </si>
  <si>
    <t>Kods: 130111</t>
  </si>
  <si>
    <t>Kods: 13011</t>
  </si>
  <si>
    <t>Kopējā ēku platība  - m2</t>
  </si>
  <si>
    <t>Kopējā teritorijas   platība – m2</t>
  </si>
  <si>
    <t>Kods: 12032</t>
  </si>
  <si>
    <t>Kods: 12031</t>
  </si>
  <si>
    <t>Nr.p.k</t>
  </si>
  <si>
    <r>
      <t xml:space="preserve">   </t>
    </r>
    <r>
      <rPr>
        <b/>
        <sz val="8"/>
        <color indexed="16"/>
        <rFont val="Arial"/>
        <family val="2"/>
      </rPr>
      <t>5</t>
    </r>
    <r>
      <rPr>
        <sz val="8"/>
        <color indexed="16"/>
        <rFont val="Arial"/>
        <family val="2"/>
      </rPr>
      <t xml:space="preserve"> -   un vairāk vietīgās istabas  </t>
    </r>
  </si>
  <si>
    <r>
      <t>4</t>
    </r>
    <r>
      <rPr>
        <sz val="8"/>
        <color indexed="16"/>
        <rFont val="Arial"/>
        <family val="2"/>
      </rPr>
      <t xml:space="preserve"> - vietīgās istabas (4 pers. istabā)</t>
    </r>
  </si>
  <si>
    <r>
      <t>3</t>
    </r>
    <r>
      <rPr>
        <sz val="8"/>
        <color indexed="16"/>
        <rFont val="Arial"/>
        <family val="2"/>
      </rPr>
      <t xml:space="preserve"> - vietīgās istabas (3 pers. istabā)</t>
    </r>
  </si>
  <si>
    <r>
      <t>2</t>
    </r>
    <r>
      <rPr>
        <sz val="8"/>
        <color indexed="16"/>
        <rFont val="Arial"/>
        <family val="2"/>
      </rPr>
      <t xml:space="preserve"> - vietīgās istabas (2 pers. istabā)</t>
    </r>
  </si>
  <si>
    <r>
      <t>1</t>
    </r>
    <r>
      <rPr>
        <sz val="8"/>
        <color indexed="16"/>
        <rFont val="Arial"/>
        <family val="2"/>
      </rPr>
      <t xml:space="preserve"> - vietīgās istabas 1pers. istabā)</t>
    </r>
  </si>
  <si>
    <t>no tām</t>
  </si>
  <si>
    <t>Dzīvojamās istabas - kopā:</t>
  </si>
  <si>
    <t>uz vienu pansionātā dzīvojošo personu - m2</t>
  </si>
  <si>
    <t>Kopējā  guļamtelpu  platība - m2</t>
  </si>
  <si>
    <t>Kopējā dzīvojamo istabu - guļamtelpu  platība - m2</t>
  </si>
  <si>
    <t>Kods: 120125</t>
  </si>
  <si>
    <t>Kods: 120124</t>
  </si>
  <si>
    <t>Kods: 120123</t>
  </si>
  <si>
    <t>Kods: 120122</t>
  </si>
  <si>
    <t>Kods: 120121</t>
  </si>
  <si>
    <t>Kods: 12012</t>
  </si>
  <si>
    <t>Kods: 120112</t>
  </si>
  <si>
    <t>Kods: 12013</t>
  </si>
  <si>
    <t>Kods: 12011</t>
  </si>
  <si>
    <t xml:space="preserve"> citi                                                 </t>
  </si>
  <si>
    <t xml:space="preserve"> medicīnā</t>
  </si>
  <si>
    <t xml:space="preserve"> psiholoģijā, saskarsmes psiholoģijā</t>
  </si>
  <si>
    <r>
      <t xml:space="preserve">Apguvuši kvalifikācijas pilnveides kursus citā jomā   </t>
    </r>
    <r>
      <rPr>
        <sz val="8"/>
        <color indexed="16"/>
        <rFont val="Arial"/>
        <family val="2"/>
      </rPr>
      <t>(stundu skaits)</t>
    </r>
  </si>
  <si>
    <t>Aprūpētāji (auklītes)</t>
  </si>
  <si>
    <t>Sociālie rehabilitētāji</t>
  </si>
  <si>
    <t>Sociālie aprūpētāji</t>
  </si>
  <si>
    <t>Sociālie darbinieki</t>
  </si>
  <si>
    <t xml:space="preserve">tai skaitā </t>
  </si>
  <si>
    <t>stundu skaits</t>
  </si>
  <si>
    <t>Kods: 1103123</t>
  </si>
  <si>
    <t>Kods: 1103122</t>
  </si>
  <si>
    <t>Kods: 1103121</t>
  </si>
  <si>
    <t>Kods: 110312</t>
  </si>
  <si>
    <t>Kods: 1103114</t>
  </si>
  <si>
    <t>Kods: 1103113</t>
  </si>
  <si>
    <t>Kods: 1103112</t>
  </si>
  <si>
    <t>Kods: 1103111</t>
  </si>
  <si>
    <t>Kods: 110311</t>
  </si>
  <si>
    <t>Kods: 11031</t>
  </si>
  <si>
    <t>iegūst pirmā vai otrā līmeņa profesionālo augstāko sociālā darba izglītību</t>
  </si>
  <si>
    <t>vidējā profesionālā izglītība citā specialitātē vai vidējā vispārējā izglītība</t>
  </si>
  <si>
    <t>augstākā izglītība citā specialitātē</t>
  </si>
  <si>
    <t>pirmā vai otrā līmeņa profesionālā vai akadēmiskā augstākā sociālā darba izglītība</t>
  </si>
  <si>
    <t>no tiem</t>
  </si>
  <si>
    <t xml:space="preserve">Sociālie rehabilitētāji - kopā </t>
  </si>
  <si>
    <t xml:space="preserve">no tiem </t>
  </si>
  <si>
    <t>Sociālie aprūpētāji - kopā</t>
  </si>
  <si>
    <t>Kods: 1101174</t>
  </si>
  <si>
    <t>Kods: 1101173</t>
  </si>
  <si>
    <t>Kods: 1101172</t>
  </si>
  <si>
    <t>Kods: 1101171</t>
  </si>
  <si>
    <t>Kods: 110117</t>
  </si>
  <si>
    <t>Kods: 1101154</t>
  </si>
  <si>
    <t>Kods: 1101153</t>
  </si>
  <si>
    <t>Kods: 1101152</t>
  </si>
  <si>
    <t>Kods: 1101151</t>
  </si>
  <si>
    <t>Kods: 110115</t>
  </si>
  <si>
    <t>iegūst otrā līmeņa profesionālo augstāko sociālā darba izglītību      (4 gadi)</t>
  </si>
  <si>
    <t xml:space="preserve"> iegūst pirmā līmeņa profesionālo augstāko sociālā darba izglītību        (2 gadi)</t>
  </si>
  <si>
    <r>
      <t>vidējā profesionālā izglītība citā specialitātē vai vidējā vispārējā izglītība (</t>
    </r>
    <r>
      <rPr>
        <i/>
        <sz val="8"/>
        <color indexed="16"/>
        <rFont val="Arial"/>
        <family val="2"/>
      </rPr>
      <t>kods 2460*</t>
    </r>
    <r>
      <rPr>
        <sz val="8"/>
        <color indexed="16"/>
        <rFont val="Arial"/>
        <family val="2"/>
      </rPr>
      <t>)</t>
    </r>
  </si>
  <si>
    <r>
      <t>akadēmiskā vai otrā līmeņa  profesionālā augstākā sociālā darba izglītība      (4 gadi) (</t>
    </r>
    <r>
      <rPr>
        <i/>
        <sz val="8"/>
        <color indexed="16"/>
        <rFont val="Arial"/>
        <family val="2"/>
      </rPr>
      <t>kods 244608*</t>
    </r>
    <r>
      <rPr>
        <sz val="8"/>
        <color indexed="16"/>
        <rFont val="Arial"/>
        <family val="2"/>
      </rPr>
      <t>)</t>
    </r>
  </si>
  <si>
    <r>
      <t>pirmā līmeņa profesionālā augstākā sociālā darba izglītība       (2 gadi) (</t>
    </r>
    <r>
      <rPr>
        <i/>
        <sz val="8"/>
        <color indexed="16"/>
        <rFont val="Arial"/>
        <family val="2"/>
      </rPr>
      <t>kods 244608*</t>
    </r>
    <r>
      <rPr>
        <sz val="8"/>
        <color indexed="16"/>
        <rFont val="Arial"/>
        <family val="2"/>
      </rPr>
      <t>)</t>
    </r>
  </si>
  <si>
    <r>
      <t xml:space="preserve">Sociālie darbinieki - kopā </t>
    </r>
  </si>
  <si>
    <t>Kods: 110146</t>
  </si>
  <si>
    <t>Kods: 110145</t>
  </si>
  <si>
    <t>Kods: 110144</t>
  </si>
  <si>
    <t>Kods: 110143</t>
  </si>
  <si>
    <t>Kods: 110142</t>
  </si>
  <si>
    <t>Kods: 110141</t>
  </si>
  <si>
    <t>Kods: 11014</t>
  </si>
  <si>
    <t>Darbinieku skaits</t>
  </si>
  <si>
    <t>Amata vietas</t>
  </si>
  <si>
    <t>pārējie darbinieki</t>
  </si>
  <si>
    <t>aprūpētāji</t>
  </si>
  <si>
    <t>sociālie rehabilitētēji</t>
  </si>
  <si>
    <t>sociālie aprūpētāji</t>
  </si>
  <si>
    <t>sociālie darbinieki</t>
  </si>
  <si>
    <t>Kods: 100116</t>
  </si>
  <si>
    <t>Kods: 100118</t>
  </si>
  <si>
    <t>Kods: 100117</t>
  </si>
  <si>
    <t>Kods: 100115</t>
  </si>
  <si>
    <t>Kods: 100114</t>
  </si>
  <si>
    <r>
      <t>citi</t>
    </r>
    <r>
      <rPr>
        <sz val="8"/>
        <color indexed="16"/>
        <rFont val="Arial"/>
        <family val="2"/>
      </rPr>
      <t xml:space="preserve"> veselības darbinieki (k</t>
    </r>
    <r>
      <rPr>
        <i/>
        <sz val="8"/>
        <color indexed="16"/>
        <rFont val="Arial"/>
        <family val="2"/>
      </rPr>
      <t>odi 2222 - 3229*</t>
    </r>
    <r>
      <rPr>
        <sz val="8"/>
        <color indexed="16"/>
        <rFont val="Arial"/>
        <family val="2"/>
      </rPr>
      <t>)</t>
    </r>
  </si>
  <si>
    <r>
      <t xml:space="preserve"> </t>
    </r>
    <r>
      <rPr>
        <b/>
        <sz val="8"/>
        <color indexed="16"/>
        <rFont val="Arial"/>
        <family val="2"/>
      </rPr>
      <t>medicīnas māsas</t>
    </r>
    <r>
      <rPr>
        <sz val="8"/>
        <color indexed="16"/>
        <rFont val="Arial"/>
        <family val="2"/>
      </rPr>
      <t xml:space="preserve"> (k</t>
    </r>
    <r>
      <rPr>
        <i/>
        <sz val="8"/>
        <color indexed="16"/>
        <rFont val="Arial"/>
        <family val="2"/>
      </rPr>
      <t>ods 3231*</t>
    </r>
    <r>
      <rPr>
        <sz val="8"/>
        <color indexed="16"/>
        <rFont val="Arial"/>
        <family val="2"/>
      </rPr>
      <t>)</t>
    </r>
  </si>
  <si>
    <r>
      <t>f</t>
    </r>
    <r>
      <rPr>
        <b/>
        <sz val="8"/>
        <color indexed="16"/>
        <rFont val="Arial"/>
        <family val="2"/>
      </rPr>
      <t>izioterapeita asistents</t>
    </r>
    <r>
      <rPr>
        <sz val="8"/>
        <color indexed="16"/>
        <rFont val="Arial"/>
        <family val="2"/>
      </rPr>
      <t xml:space="preserve"> (</t>
    </r>
    <r>
      <rPr>
        <i/>
        <sz val="8"/>
        <color indexed="16"/>
        <rFont val="Arial"/>
        <family val="2"/>
      </rPr>
      <t>kods 322611*</t>
    </r>
    <r>
      <rPr>
        <sz val="8"/>
        <color indexed="16"/>
        <rFont val="Arial"/>
        <family val="2"/>
      </rPr>
      <t>)</t>
    </r>
  </si>
  <si>
    <r>
      <t>fizioterapeiti</t>
    </r>
    <r>
      <rPr>
        <sz val="8"/>
        <color indexed="16"/>
        <rFont val="Arial"/>
        <family val="2"/>
      </rPr>
      <t xml:space="preserve"> (</t>
    </r>
    <r>
      <rPr>
        <i/>
        <sz val="8"/>
        <color indexed="16"/>
        <rFont val="Arial"/>
        <family val="2"/>
      </rPr>
      <t>kods 322602*</t>
    </r>
    <r>
      <rPr>
        <sz val="8"/>
        <color indexed="16"/>
        <rFont val="Arial"/>
        <family val="2"/>
      </rPr>
      <t>)</t>
    </r>
  </si>
  <si>
    <r>
      <t>ergotetapeit</t>
    </r>
    <r>
      <rPr>
        <sz val="8"/>
        <color indexed="16"/>
        <rFont val="Arial"/>
        <family val="2"/>
      </rPr>
      <t>i (</t>
    </r>
    <r>
      <rPr>
        <i/>
        <sz val="8"/>
        <color indexed="16"/>
        <rFont val="Arial"/>
        <family val="2"/>
      </rPr>
      <t>kods 322609*</t>
    </r>
    <r>
      <rPr>
        <sz val="8"/>
        <color indexed="16"/>
        <rFont val="Arial"/>
        <family val="2"/>
      </rPr>
      <t>)</t>
    </r>
  </si>
  <si>
    <r>
      <t>ārstu palīgi</t>
    </r>
    <r>
      <rPr>
        <sz val="8"/>
        <color indexed="16"/>
        <rFont val="Arial"/>
        <family val="2"/>
      </rPr>
      <t xml:space="preserve"> (</t>
    </r>
    <r>
      <rPr>
        <i/>
        <sz val="8"/>
        <color indexed="16"/>
        <rFont val="Arial"/>
        <family val="2"/>
      </rPr>
      <t>kods 222102*</t>
    </r>
    <r>
      <rPr>
        <sz val="8"/>
        <color indexed="16"/>
        <rFont val="Arial"/>
        <family val="2"/>
      </rPr>
      <t>)</t>
    </r>
  </si>
  <si>
    <t>Kods: 1001124</t>
  </si>
  <si>
    <t>Kods: 1001123</t>
  </si>
  <si>
    <t>Kods: 1001127</t>
  </si>
  <si>
    <t>Kods: 1001126</t>
  </si>
  <si>
    <t>Kods: 1001125</t>
  </si>
  <si>
    <t>Kods: 1001122</t>
  </si>
  <si>
    <t>darbinieku skaits</t>
  </si>
  <si>
    <t xml:space="preserve"> ārsti (kods 2221*)</t>
  </si>
  <si>
    <t>- veselības aprūpes darbinieki – kopā:</t>
  </si>
  <si>
    <r>
      <t xml:space="preserve"> administratīvais personāls </t>
    </r>
    <r>
      <rPr>
        <vertAlign val="superscript"/>
        <sz val="8"/>
        <color indexed="16"/>
        <rFont val="Arial"/>
        <family val="2"/>
      </rPr>
      <t>2</t>
    </r>
    <r>
      <rPr>
        <sz val="8"/>
        <color indexed="16"/>
        <rFont val="Arial"/>
        <family val="2"/>
      </rPr>
      <t xml:space="preserve"> – kopā:</t>
    </r>
  </si>
  <si>
    <t>tajā skaitā</t>
  </si>
  <si>
    <t>Institūcijas darbinieku skaits – kopā:</t>
  </si>
  <si>
    <t>Kods: 1001121</t>
  </si>
  <si>
    <t>Kods: 100112</t>
  </si>
  <si>
    <t>Kods: 100111</t>
  </si>
  <si>
    <t>Kods: 10011</t>
  </si>
  <si>
    <t xml:space="preserve">Higiēnas precēm un dezinfekcijas līdzekļiem </t>
  </si>
  <si>
    <t xml:space="preserve">Mīkstā inventāra iegādei izlietotie līdzekļi </t>
  </si>
  <si>
    <t xml:space="preserve">Medikamentu iegādei izlietotie līdzekļi </t>
  </si>
  <si>
    <t xml:space="preserve">Ēdināšanai izlietotie līdzekļi </t>
  </si>
  <si>
    <t>mēnesī</t>
  </si>
  <si>
    <t>dienā</t>
  </si>
  <si>
    <t>Kopējie izlietotie līdzekļi - mēnesī</t>
  </si>
  <si>
    <t>Kods: 08025</t>
  </si>
  <si>
    <t>Kods: 08024</t>
  </si>
  <si>
    <t>Kods: 08023</t>
  </si>
  <si>
    <t>Kods: 08022</t>
  </si>
  <si>
    <t>Kods: 08021</t>
  </si>
  <si>
    <r>
      <t>pārējie izdevumi  (1459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</si>
  <si>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r>
      <t>sociālais nodoklis (1200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</si>
  <si>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r>
      <t>atalgojums (1100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</si>
  <si>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t>Izdevumi kapitāl - ieguldīju- miem kopā</t>
  </si>
  <si>
    <t>-pārējām vajadzībām izlietotie līdzekļi:</t>
  </si>
  <si>
    <t>Kods: 080122</t>
  </si>
  <si>
    <t>Kods: 080121</t>
  </si>
  <si>
    <t>Kods: 08012</t>
  </si>
  <si>
    <t>Kods: 0801164</t>
  </si>
  <si>
    <t>Kods: 0801163</t>
  </si>
  <si>
    <t>Kods: 0801162</t>
  </si>
  <si>
    <t>Kods: 0801161</t>
  </si>
  <si>
    <t>Kods: 080116</t>
  </si>
  <si>
    <t>higiēnas precēm un dezinfekcijas līdzekļiem</t>
  </si>
  <si>
    <t xml:space="preserve">no tiem: </t>
  </si>
  <si>
    <t>Institūcijas vajadzībām izlietoto līdzekļu kopapjoms</t>
  </si>
  <si>
    <t>Kods: 080117</t>
  </si>
  <si>
    <t>Kods: 080114</t>
  </si>
  <si>
    <t>Kods: 080113</t>
  </si>
  <si>
    <t>Kods: 080118</t>
  </si>
  <si>
    <t>Kods: 080112</t>
  </si>
  <si>
    <t>Kods: 080111</t>
  </si>
  <si>
    <t>Kods: 08011</t>
  </si>
  <si>
    <r>
      <t xml:space="preserve">dziļa </t>
    </r>
    <r>
      <rPr>
        <sz val="8"/>
        <color indexed="16"/>
        <rFont val="Arial"/>
        <family val="2"/>
      </rPr>
      <t xml:space="preserve">garīga atpalicība </t>
    </r>
    <r>
      <rPr>
        <b/>
        <sz val="8"/>
        <color indexed="16"/>
        <rFont val="Arial"/>
        <family val="2"/>
      </rPr>
      <t>(F73</t>
    </r>
    <r>
      <rPr>
        <sz val="8"/>
        <color indexed="16"/>
        <rFont val="Arial"/>
        <family val="2"/>
      </rPr>
      <t>)</t>
    </r>
  </si>
  <si>
    <r>
      <t>smaga</t>
    </r>
    <r>
      <rPr>
        <sz val="8"/>
        <color indexed="16"/>
        <rFont val="Arial"/>
        <family val="2"/>
      </rPr>
      <t xml:space="preserve"> garīga atpalicība </t>
    </r>
    <r>
      <rPr>
        <b/>
        <sz val="8"/>
        <color indexed="16"/>
        <rFont val="Arial"/>
        <family val="2"/>
      </rPr>
      <t>(F72)</t>
    </r>
  </si>
  <si>
    <r>
      <t>vidēji smaga</t>
    </r>
    <r>
      <rPr>
        <sz val="8"/>
        <color indexed="16"/>
        <rFont val="Arial"/>
        <family val="2"/>
      </rPr>
      <t xml:space="preserve"> garīga atpalīcība </t>
    </r>
    <r>
      <rPr>
        <b/>
        <sz val="8"/>
        <color indexed="16"/>
        <rFont val="Arial"/>
        <family val="2"/>
      </rPr>
      <t>(F71</t>
    </r>
    <r>
      <rPr>
        <sz val="8"/>
        <color indexed="16"/>
        <rFont val="Arial"/>
        <family val="2"/>
      </rPr>
      <t>)</t>
    </r>
  </si>
  <si>
    <r>
      <t xml:space="preserve"> viegla</t>
    </r>
    <r>
      <rPr>
        <sz val="8"/>
        <color indexed="16"/>
        <rFont val="Arial"/>
        <family val="2"/>
      </rPr>
      <t xml:space="preserve"> garīga atpalicība</t>
    </r>
    <r>
      <rPr>
        <b/>
        <sz val="8"/>
        <color indexed="16"/>
        <rFont val="Arial"/>
        <family val="2"/>
      </rPr>
      <t xml:space="preserve"> (F70)</t>
    </r>
  </si>
  <si>
    <t>Citas diagnozes</t>
  </si>
  <si>
    <r>
      <t>Demence (</t>
    </r>
    <r>
      <rPr>
        <b/>
        <sz val="8"/>
        <color indexed="16"/>
        <rFont val="Arial"/>
        <family val="2"/>
      </rPr>
      <t>F00-F09</t>
    </r>
    <r>
      <rPr>
        <sz val="8"/>
        <color indexed="16"/>
        <rFont val="Arial"/>
        <family val="2"/>
      </rPr>
      <t>)</t>
    </r>
  </si>
  <si>
    <r>
      <t>Šizofrēnija (</t>
    </r>
    <r>
      <rPr>
        <b/>
        <sz val="8"/>
        <color indexed="16"/>
        <rFont val="Arial"/>
        <family val="2"/>
      </rPr>
      <t>F20-F29</t>
    </r>
    <r>
      <rPr>
        <sz val="8"/>
        <color indexed="16"/>
        <rFont val="Arial"/>
        <family val="2"/>
      </rPr>
      <t>)</t>
    </r>
  </si>
  <si>
    <r>
      <t xml:space="preserve">Personu skaits ar garīgo atpalicību - </t>
    </r>
    <r>
      <rPr>
        <b/>
        <sz val="8"/>
        <color indexed="16"/>
        <rFont val="Arial"/>
        <family val="2"/>
      </rPr>
      <t>kopā</t>
    </r>
  </si>
  <si>
    <t>Kods: 07015</t>
  </si>
  <si>
    <t>Kods: 07014</t>
  </si>
  <si>
    <t>Kods: 07012</t>
  </si>
  <si>
    <t>Kods: 070114</t>
  </si>
  <si>
    <t>Kods: 070113</t>
  </si>
  <si>
    <t>Kods: 070112</t>
  </si>
  <si>
    <t>Kods: 070111</t>
  </si>
  <si>
    <t>Kods: 07011</t>
  </si>
  <si>
    <t>Onkoloģiskās saslimstības</t>
  </si>
  <si>
    <t>Seksuāli transmisīvās slimības</t>
  </si>
  <si>
    <t>HIV/AIDS</t>
  </si>
  <si>
    <t>- citas</t>
  </si>
  <si>
    <t>- difterija</t>
  </si>
  <si>
    <t>no tām: - akūtās zarnu trakta infekciju slimības</t>
  </si>
  <si>
    <t>Infekcijas slimības:</t>
  </si>
  <si>
    <t>TBC</t>
  </si>
  <si>
    <t>Kods: 06021</t>
  </si>
  <si>
    <t>Kods: 06020</t>
  </si>
  <si>
    <t>Kods: 06022</t>
  </si>
  <si>
    <t>Kods: 060183</t>
  </si>
  <si>
    <t>Kods: 060182</t>
  </si>
  <si>
    <t>Kods: 060181</t>
  </si>
  <si>
    <t>Kods: 06018</t>
  </si>
  <si>
    <t>Kods: 06015</t>
  </si>
  <si>
    <t>personas, kas iestājušās  līdz 01.01.1998. (1997.gadā un agrāk)</t>
  </si>
  <si>
    <t>Kods: 040211</t>
  </si>
  <si>
    <t>Kods: 04021</t>
  </si>
  <si>
    <t>Kods: 04012</t>
  </si>
  <si>
    <t>Kods: 04011</t>
  </si>
  <si>
    <t>Kods: 04013</t>
  </si>
  <si>
    <t xml:space="preserve"> vīrieši</t>
  </si>
  <si>
    <t xml:space="preserve"> sievietes</t>
  </si>
  <si>
    <t>citi iemesli</t>
  </si>
  <si>
    <t xml:space="preserve"> mirušas</t>
  </si>
  <si>
    <t xml:space="preserve"> izrakstītas par sistemātisku iekšējās kārtības noteikumu neievērošanu</t>
  </si>
  <si>
    <t>atgriezušās ģimenēs</t>
  </si>
  <si>
    <t>pārvietotas uz citām ārstniecības iestādēm</t>
  </si>
  <si>
    <t>pārvietotas uz citām sociālās aprūpes institūcijām</t>
  </si>
  <si>
    <t>vīrieši</t>
  </si>
  <si>
    <t>sievietes</t>
  </si>
  <si>
    <t>tai skaitā</t>
  </si>
  <si>
    <t>Kods: 040126</t>
  </si>
  <si>
    <t>Kods: 0401232</t>
  </si>
  <si>
    <t>Kods: 0401231</t>
  </si>
  <si>
    <t>Kods: 040123</t>
  </si>
  <si>
    <t>Kods: 040125</t>
  </si>
  <si>
    <t>Kods: 040124</t>
  </si>
  <si>
    <t>Kods: 040127</t>
  </si>
  <si>
    <t>Kods: 040122</t>
  </si>
  <si>
    <t>Kods: 0401212</t>
  </si>
  <si>
    <t>Kods: 04012111</t>
  </si>
  <si>
    <t xml:space="preserve"> no citām institūcijām</t>
  </si>
  <si>
    <t xml:space="preserve"> no citām ārstniecības iestādēm</t>
  </si>
  <si>
    <t xml:space="preserve"> no psihiatriskās ārstniecības iestādes</t>
  </si>
  <si>
    <t xml:space="preserve"> no citām sociālās aprūpes iestādēm</t>
  </si>
  <si>
    <t xml:space="preserve"> no mājām</t>
  </si>
  <si>
    <t>Kods: 040115</t>
  </si>
  <si>
    <t>Kods: 040114</t>
  </si>
  <si>
    <t>Kods: 040113</t>
  </si>
  <si>
    <t>Kods: 040112</t>
  </si>
  <si>
    <t>Kods: 040111</t>
  </si>
  <si>
    <t>Kods: 0401112</t>
  </si>
  <si>
    <t>Kods: 0401111</t>
  </si>
  <si>
    <t xml:space="preserve">citas pensijas/pabalsti                           </t>
  </si>
  <si>
    <r>
      <t xml:space="preserve">valsts sociālā nodrošinājuma pabalsts </t>
    </r>
    <r>
      <rPr>
        <b/>
        <sz val="8"/>
        <color indexed="16"/>
        <rFont val="Arial"/>
        <family val="2"/>
      </rPr>
      <t>(VSNP)</t>
    </r>
  </si>
  <si>
    <t>vecuma pensija</t>
  </si>
  <si>
    <r>
      <t xml:space="preserve"> II</t>
    </r>
    <r>
      <rPr>
        <sz val="8"/>
        <color indexed="16"/>
        <rFont val="Arial"/>
        <family val="2"/>
      </rPr>
      <t xml:space="preserve"> grupas invaliditātes pensija</t>
    </r>
  </si>
  <si>
    <r>
      <t xml:space="preserve"> I</t>
    </r>
    <r>
      <rPr>
        <sz val="8"/>
        <color indexed="16"/>
        <rFont val="Arial"/>
        <family val="2"/>
      </rPr>
      <t xml:space="preserve"> grupas invaliditātes pensija</t>
    </r>
  </si>
  <si>
    <r>
      <t xml:space="preserve">Personu skaits, kurām nav piešķirta pensija vai </t>
    </r>
    <r>
      <rPr>
        <b/>
        <sz val="8"/>
        <color indexed="16"/>
        <rFont val="Arial"/>
        <family val="2"/>
      </rPr>
      <t>VSNP</t>
    </r>
    <r>
      <rPr>
        <sz val="8"/>
        <color indexed="16"/>
        <rFont val="Arial"/>
        <family val="2"/>
      </rPr>
      <t xml:space="preserve"> – kopā</t>
    </r>
  </si>
  <si>
    <r>
      <t>Personas, kurām piešķirta pensija vai pabalsts –</t>
    </r>
    <r>
      <rPr>
        <b/>
        <sz val="8"/>
        <color indexed="16"/>
        <rFont val="Arial"/>
        <family val="2"/>
      </rPr>
      <t xml:space="preserve"> kopā</t>
    </r>
  </si>
  <si>
    <t>Kods: 030112</t>
  </si>
  <si>
    <t>Kods: 0301118</t>
  </si>
  <si>
    <t>Kods: 0301117</t>
  </si>
  <si>
    <t>Kods: 0301113</t>
  </si>
  <si>
    <t>Kods: 0301112</t>
  </si>
  <si>
    <t>Kods: 0301111</t>
  </si>
  <si>
    <t>Kods: 030111</t>
  </si>
  <si>
    <t>Kods: 03011</t>
  </si>
  <si>
    <t>Faktiski dzīvojošās personas, kurām ar bāriņtiesas (pagasttiesas) lēmumu iecelts aizgādnis</t>
  </si>
  <si>
    <t>Faktiski dzīvojošās personas, kuras ar tiesas lēmumu atzītas par rīcībnespējīgām – kopā</t>
  </si>
  <si>
    <t>Kods: 09012</t>
  </si>
  <si>
    <t>Kods: 09011</t>
  </si>
  <si>
    <t>- personas ar termiņuzturēšanās atļaujām un bēgļi</t>
  </si>
  <si>
    <t>- Latvijas nepilsoņi</t>
  </si>
  <si>
    <t>- bezvalstnieki (ar pastāvīgās uzturēšanās atļaujām)</t>
  </si>
  <si>
    <t>no tiem: - Latvijas Republikas pilsoņi</t>
  </si>
  <si>
    <t>Kods: 050114</t>
  </si>
  <si>
    <t>Kods: 050113</t>
  </si>
  <si>
    <t>Kods: 050112</t>
  </si>
  <si>
    <t>Kods: 050111</t>
  </si>
  <si>
    <t>Kods: 05011</t>
  </si>
  <si>
    <t>Nr.</t>
  </si>
  <si>
    <t>sieviešu vidējais mūža ilgums</t>
  </si>
  <si>
    <t xml:space="preserve"> vīriešu vidējais mūža ilgums</t>
  </si>
  <si>
    <t>sieviešu vidējais vecums</t>
  </si>
  <si>
    <t xml:space="preserve"> vīriešu vidējais vecums</t>
  </si>
  <si>
    <t>Kods: 020222</t>
  </si>
  <si>
    <t>Kods: 020221</t>
  </si>
  <si>
    <t>Kods: 02022</t>
  </si>
  <si>
    <t>Kods: 020212</t>
  </si>
  <si>
    <t>Kods: 020211</t>
  </si>
  <si>
    <t>Kods: 02021</t>
  </si>
  <si>
    <t>nepilsoņi</t>
  </si>
  <si>
    <t>pilsoņi</t>
  </si>
  <si>
    <t>personas kopā</t>
  </si>
  <si>
    <t>no 90 g.v. un vairāk</t>
  </si>
  <si>
    <t>no 80 - 89 g.v.</t>
  </si>
  <si>
    <t>no 70 - 79 g.v.</t>
  </si>
  <si>
    <t>no 62 - 69 g.v.</t>
  </si>
  <si>
    <t>no 51 – 61 g. v.</t>
  </si>
  <si>
    <t>no 31 - 50 g.v.</t>
  </si>
  <si>
    <r>
      <t>no kopskaita 18g. līdz 30.g.</t>
    </r>
    <r>
      <rPr>
        <sz val="8"/>
        <color indexed="16"/>
        <rFont val="Arial"/>
        <family val="2"/>
      </rPr>
      <t>(ieskaitot)</t>
    </r>
  </si>
  <si>
    <t>Nepilsoņi - kopā</t>
  </si>
  <si>
    <t>Pilsoņi - kopā</t>
  </si>
  <si>
    <t>Personas kopā</t>
  </si>
  <si>
    <t>Kods: 0201172</t>
  </si>
  <si>
    <t>Kods: 0201171</t>
  </si>
  <si>
    <t>Kods: 020137</t>
  </si>
  <si>
    <t>Kods: 020127</t>
  </si>
  <si>
    <t>Kods: 020117</t>
  </si>
  <si>
    <t>Kods: 0201162</t>
  </si>
  <si>
    <t>Kods: 0201161</t>
  </si>
  <si>
    <t>Kods: 020136</t>
  </si>
  <si>
    <t>Kods: 020126</t>
  </si>
  <si>
    <t>Kods: 020116</t>
  </si>
  <si>
    <t>Kods: 0201152</t>
  </si>
  <si>
    <t>Kods: 0201151</t>
  </si>
  <si>
    <t>Kods: 020135</t>
  </si>
  <si>
    <t>Kods: 020125</t>
  </si>
  <si>
    <t>Kods: 020115</t>
  </si>
  <si>
    <t>Kods: 0201142</t>
  </si>
  <si>
    <t>Kods: 0201141</t>
  </si>
  <si>
    <t>Kods: 020134</t>
  </si>
  <si>
    <t>Kods: 020124</t>
  </si>
  <si>
    <t>Kods: 020114</t>
  </si>
  <si>
    <t>Kods: 0201132</t>
  </si>
  <si>
    <t>Kods: 0201131</t>
  </si>
  <si>
    <t>Kods: 020133</t>
  </si>
  <si>
    <t>Kods: 020123</t>
  </si>
  <si>
    <t>Kods: 020113</t>
  </si>
  <si>
    <t>Kods: 0201122</t>
  </si>
  <si>
    <t>Kods: 0201121</t>
  </si>
  <si>
    <t>Kods: 020132</t>
  </si>
  <si>
    <t>Kods: 020122</t>
  </si>
  <si>
    <t>Kods: 020112</t>
  </si>
  <si>
    <t>Kods: 0201112</t>
  </si>
  <si>
    <t>Kods: 0201111</t>
  </si>
  <si>
    <t>Kods: 020131</t>
  </si>
  <si>
    <t>Kods: 020121</t>
  </si>
  <si>
    <t>Kods: 020111</t>
  </si>
  <si>
    <t>Kods: 02013</t>
  </si>
  <si>
    <t>Kods: 02012</t>
  </si>
  <si>
    <t>Kods: 02011</t>
  </si>
  <si>
    <t>Kods: 01033</t>
  </si>
  <si>
    <t>Kods: 01032</t>
  </si>
  <si>
    <t>Kods: 01031</t>
  </si>
  <si>
    <t>III grupas invalīdi</t>
  </si>
  <si>
    <t>II grupas invalīdi</t>
  </si>
  <si>
    <t xml:space="preserve"> I grupas invalīdi</t>
  </si>
  <si>
    <t>Invalīdi pensijas vecumā</t>
  </si>
  <si>
    <t>Invalīdi darbspējīgā vecumā</t>
  </si>
  <si>
    <t>Kods: 01023</t>
  </si>
  <si>
    <t>Kods: 01022</t>
  </si>
  <si>
    <t>Kods: 010213</t>
  </si>
  <si>
    <t>Kods: 010212</t>
  </si>
  <si>
    <t>Kods: 010211</t>
  </si>
  <si>
    <t>Kods: 01021</t>
  </si>
  <si>
    <t>Nr.p. k.</t>
  </si>
  <si>
    <t>gulošas personas - sievietes</t>
  </si>
  <si>
    <t>gulošas personas - vīrieši</t>
  </si>
  <si>
    <r>
      <t>gulošas</t>
    </r>
    <r>
      <rPr>
        <sz val="8"/>
        <color indexed="16"/>
        <rFont val="Arial"/>
        <family val="2"/>
      </rPr>
      <t xml:space="preserve"> personas kopā</t>
    </r>
  </si>
  <si>
    <t>Kods: 010112</t>
  </si>
  <si>
    <t>Kods: 010111</t>
  </si>
  <si>
    <t>Kods: 01011</t>
  </si>
  <si>
    <r>
      <t xml:space="preserve">Uz  01.01.2008. pansionātā faktiski </t>
    </r>
    <r>
      <rPr>
        <b/>
        <sz val="8"/>
        <color indexed="16"/>
        <rFont val="Arial"/>
        <family val="2"/>
      </rPr>
      <t>dzīvojošo</t>
    </r>
    <r>
      <rPr>
        <sz val="8"/>
        <color indexed="16"/>
        <rFont val="Arial"/>
        <family val="2"/>
      </rPr>
      <t xml:space="preserve"> personu vidējais vecums</t>
    </r>
    <r>
      <rPr>
        <vertAlign val="superscript"/>
        <sz val="10"/>
        <color indexed="16"/>
        <rFont val="Arial"/>
        <family val="2"/>
      </rPr>
      <t>2</t>
    </r>
  </si>
  <si>
    <r>
      <t xml:space="preserve">2007. gadā </t>
    </r>
    <r>
      <rPr>
        <b/>
        <sz val="8"/>
        <color indexed="16"/>
        <rFont val="Arial"/>
        <family val="2"/>
      </rPr>
      <t>mirušo</t>
    </r>
    <r>
      <rPr>
        <sz val="8"/>
        <color indexed="16"/>
        <rFont val="Arial"/>
        <family val="2"/>
      </rPr>
      <t xml:space="preserve"> personu vidējais mūža ilgums</t>
    </r>
    <r>
      <rPr>
        <vertAlign val="superscript"/>
        <sz val="10"/>
        <color indexed="16"/>
        <rFont val="Arial"/>
        <family val="2"/>
      </rPr>
      <t>3</t>
    </r>
  </si>
  <si>
    <r>
      <t>Plānotais vietu skaits 2007. gadā</t>
    </r>
    <r>
      <rPr>
        <vertAlign val="superscript"/>
        <sz val="8"/>
        <color indexed="16"/>
        <rFont val="Arial"/>
        <family val="2"/>
      </rPr>
      <t xml:space="preserve"> 1</t>
    </r>
  </si>
  <si>
    <t>Plānotais vietu skaits 2008. gadā</t>
  </si>
  <si>
    <t>Faktiskais  vietu aizpildījums (gultdienu skaits) 2007. gadā</t>
  </si>
  <si>
    <r>
      <t>Uz 2008. gada 1. janvāri institūcijā faktiski dzīvoja –</t>
    </r>
    <r>
      <rPr>
        <b/>
        <sz val="8"/>
        <color indexed="16"/>
        <rFont val="Arial"/>
        <family val="2"/>
      </rPr>
      <t xml:space="preserve"> invalīdi kopā</t>
    </r>
  </si>
  <si>
    <r>
      <t>Uz 2008. gada 1. janvāri institūcijā faktiski dzīvoja –</t>
    </r>
    <r>
      <rPr>
        <b/>
        <sz val="8"/>
        <color indexed="16"/>
        <rFont val="Arial"/>
        <family val="2"/>
      </rPr>
      <t xml:space="preserve"> personas kopā</t>
    </r>
  </si>
  <si>
    <r>
      <t xml:space="preserve">Uz 2008. gada 01.01. institūcijā faktiski dzīvoja –  </t>
    </r>
    <r>
      <rPr>
        <b/>
        <sz val="8"/>
        <color indexed="16"/>
        <rFont val="Arial"/>
        <family val="2"/>
      </rPr>
      <t>personas kopā</t>
    </r>
  </si>
  <si>
    <r>
      <t xml:space="preserve">2007. gadā iestājušās </t>
    </r>
    <r>
      <rPr>
        <b/>
        <sz val="8"/>
        <color indexed="16"/>
        <rFont val="Arial"/>
        <family val="2"/>
      </rPr>
      <t>personas -  kopā</t>
    </r>
  </si>
  <si>
    <r>
      <t>2007</t>
    </r>
    <r>
      <rPr>
        <sz val="8"/>
        <color indexed="16"/>
        <rFont val="Arial"/>
        <family val="2"/>
      </rPr>
      <t>. gadā  izstājušās personas - kopā</t>
    </r>
  </si>
  <si>
    <t>Uz 2007. gada 1. janvāri  institūcijā  faktiski dzīvoja – personas kopā</t>
  </si>
  <si>
    <t>Uz 2008. gada 1. janvāri pansionātā faktiski dzīvoja – personas</t>
  </si>
  <si>
    <t>2007. gadā iestājušās personas -  kopā</t>
  </si>
  <si>
    <t>2007. gadā  izstājušās personas - kopā</t>
  </si>
  <si>
    <t>Uz 2008. gada 1. janvāri pansionātā faktiski dzīvoja – personas:</t>
  </si>
  <si>
    <r>
      <t>Apmācība/ kursi 2007.gada laikā</t>
    </r>
    <r>
      <rPr>
        <sz val="8"/>
        <color indexed="16"/>
        <rFont val="Arial"/>
        <family val="2"/>
      </rPr>
      <t xml:space="preserve"> (stundas)</t>
    </r>
  </si>
  <si>
    <r>
      <t>ēdināšanai</t>
    </r>
    <r>
      <rPr>
        <b/>
        <sz val="8"/>
        <color indexed="16"/>
        <rFont val="Arial"/>
        <family val="2"/>
      </rPr>
      <t xml:space="preserve"> </t>
    </r>
    <r>
      <rPr>
        <sz val="8"/>
        <color indexed="16"/>
        <rFont val="Arial"/>
        <family val="2"/>
      </rPr>
      <t>(2363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</si>
  <si>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r>
      <t>medikamentu iegādei  (2341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</si>
  <si>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r>
      <t xml:space="preserve"> mīkstā inventāra iegādei  (2361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</si>
  <si>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t xml:space="preserve"> -kārtējo remonta darbu un iestāžu uzturēšanas materiāli (2350 kods, izņemot higiēnas un dezinfekcijas līdzekļus)</t>
  </si>
  <si>
    <r>
      <t>kancelejas precēm un materiāliem (2310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</si>
  <si>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r>
      <t>izdevumi komunālajiem pakalpojumiem (2220 kods), apkurei, apgaismošanai un enerģētisko materiālu iegādei (2320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</si>
  <si>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t>pamatlīdzekļu iegādei kopā (5000 kods)</t>
  </si>
  <si>
    <t>kopitālo izdevumu transferi, mērķdotācijas (9000 kods)</t>
  </si>
  <si>
    <t>Iegādāti 2007.g.</t>
  </si>
  <si>
    <t>Pieslēgums 2007.g.</t>
  </si>
  <si>
    <t>Daugavpils</t>
  </si>
  <si>
    <t>Daugavpils pensionāru SATC</t>
  </si>
  <si>
    <t>Jūrmala</t>
  </si>
  <si>
    <t>Jūrmalas p/v SIA "Slokas  slimnīca" SAN</t>
  </si>
  <si>
    <t>PA "Jūrmalas sociālās aprūpes centrs"</t>
  </si>
  <si>
    <t>SIA "Pansionāts Dzimtene"</t>
  </si>
  <si>
    <t>Rēzekne</t>
  </si>
  <si>
    <t>Rēzeknes pils. pensionāru SAC</t>
  </si>
  <si>
    <t>Rīga</t>
  </si>
  <si>
    <t>Biedrība "Rīgas Samariešu apvienība"</t>
  </si>
  <si>
    <t>RSAC "Gaiļezers" visp.nod.</t>
  </si>
  <si>
    <t>Rīgas SAC "Mežciems"</t>
  </si>
  <si>
    <t>Rīgas SAC "Stella Maris"</t>
  </si>
  <si>
    <t>SAC  "Ezerkrasti"</t>
  </si>
  <si>
    <t>SIA Pansionāts "Saulriets"</t>
  </si>
  <si>
    <t>Ventspils</t>
  </si>
  <si>
    <t>Ventspils pansionāts "Selga"</t>
  </si>
  <si>
    <t>Aizkraukles rajons</t>
  </si>
  <si>
    <t>PA Skrīveru SAC  *)</t>
  </si>
  <si>
    <t>Pansionāts"Pļaviņas"</t>
  </si>
  <si>
    <t>SIA Neretas pansionāts  *)</t>
  </si>
  <si>
    <t>Alūksnes rajons</t>
  </si>
  <si>
    <t>Alūksnes rajona SAC "Trapene"</t>
  </si>
  <si>
    <t>Pansionāts "Alūksne"  *)</t>
  </si>
  <si>
    <t>Balvu rajons</t>
  </si>
  <si>
    <t>Pansionāts "Balvi"  *)</t>
  </si>
  <si>
    <t>Bauskas rajons</t>
  </si>
  <si>
    <t>Pansionāts "Atvasara"</t>
  </si>
  <si>
    <t>Pansionāts "Derpele"</t>
  </si>
  <si>
    <t>Īslīces SAC</t>
  </si>
  <si>
    <t>Cēsu rajons</t>
  </si>
  <si>
    <t>Cēsu RP Gatartas pansionāts  *)</t>
  </si>
  <si>
    <t>Cēsu pils.pansionāts  *)</t>
  </si>
  <si>
    <t>PA "Līgatnes pils.SAC"</t>
  </si>
  <si>
    <t>Daugavpils rajons</t>
  </si>
  <si>
    <t>Subates Romas Katoļu draudzes SAI „Miera nams”</t>
  </si>
  <si>
    <t>Višķu SAC  *)</t>
  </si>
  <si>
    <t>Dobeles rajons</t>
  </si>
  <si>
    <t>SAC "Tērvete"  *)</t>
  </si>
  <si>
    <t>Gulbenes rajons</t>
  </si>
  <si>
    <t>Jaungulbenes SAC</t>
  </si>
  <si>
    <t>SVAN  "Doktorāts"</t>
  </si>
  <si>
    <t>Jelgavas rajons</t>
  </si>
  <si>
    <t>Aprūpes nams "Birztaliņas"</t>
  </si>
  <si>
    <t>Elejas pag. VSAC</t>
  </si>
  <si>
    <t>Jelgavas raj. SAC "Zemgale" *)</t>
  </si>
  <si>
    <t>Kalnciema VSAC</t>
  </si>
  <si>
    <t>Zaļenieku aprūpes centrs</t>
  </si>
  <si>
    <t>Jēkabpils rajons</t>
  </si>
  <si>
    <t>P/a "Jēkabpils raj.pansionāts"  *)</t>
  </si>
  <si>
    <t>SIA "Aknīstes VSAC"  *)</t>
  </si>
  <si>
    <t>SIA Viesītes VSAC *)</t>
  </si>
  <si>
    <t>Krāslavas rajons</t>
  </si>
  <si>
    <t>Pansionāts "Priedes"</t>
  </si>
  <si>
    <t>Pansionāts "Ābeļdārzs"</t>
  </si>
  <si>
    <t>Skuķu veco ļaužu Ģimenes māja</t>
  </si>
  <si>
    <t>Kuldīgas rajons</t>
  </si>
  <si>
    <t>Aprūpes nams "Valtaiķi"  *)</t>
  </si>
  <si>
    <t>Biedrība "Ventas krasti"</t>
  </si>
  <si>
    <t>Kuldīgas RP "Venta"  *)</t>
  </si>
  <si>
    <t>Liepājas rajons</t>
  </si>
  <si>
    <t>Grobiņas "Veco ļaužu AN"</t>
  </si>
  <si>
    <t>Pāvilosta. Nodibinājums „Fonds „Cilvēks cilvēkam””</t>
  </si>
  <si>
    <t>SIA "Pansionāts Rokaiži"  *)</t>
  </si>
  <si>
    <t>Limbažu rajons</t>
  </si>
  <si>
    <t>Pansionāts "Urga"  *)</t>
  </si>
  <si>
    <t>Pansionāts "Urga"  filiāle "Vīķi"  *)</t>
  </si>
  <si>
    <t>Pociema SAC/P  "Pērle"</t>
  </si>
  <si>
    <t>SIA "Alojas VAC"</t>
  </si>
  <si>
    <t>Umurgas pag.veco ļaužu mītne "Cerība"</t>
  </si>
  <si>
    <t>Veco ļaužu mītne "Pēterupe"</t>
  </si>
  <si>
    <t>Veco ļaužu mītne "Sprīdīši"</t>
  </si>
  <si>
    <t>Ludzas rajons</t>
  </si>
  <si>
    <t>Pansionāts "Ludza"  *)</t>
  </si>
  <si>
    <t>Madonas rajons</t>
  </si>
  <si>
    <t>Barkavas pag. pansionāts</t>
  </si>
  <si>
    <t>Cesvaines VSAC</t>
  </si>
  <si>
    <t>Dzelzavas pagasta padomes pansionāts "Grāveri - 1"</t>
  </si>
  <si>
    <t>Lubānas VSAC</t>
  </si>
  <si>
    <t>Madonas pansionāts  *)</t>
  </si>
  <si>
    <t>Pansionāts "Varavīksne"</t>
  </si>
  <si>
    <t>Pansionāts "Ērgļi"  *)</t>
  </si>
  <si>
    <t>Sociālās aprūpes centrs „Kastaņas”</t>
  </si>
  <si>
    <t>Ļaudonas pag.SAC</t>
  </si>
  <si>
    <t>Ogres rajons</t>
  </si>
  <si>
    <t>Pansionāts "Madliena"  *)</t>
  </si>
  <si>
    <t>Preiļu rajons</t>
  </si>
  <si>
    <t>Pansionāts "Salenieki"</t>
  </si>
  <si>
    <t>Rušonas pagasta sieviešu klubs „Anemone”, SAC „Rušona”</t>
  </si>
  <si>
    <t>VSAC "Aglona"</t>
  </si>
  <si>
    <t>Rēzeknes rajons</t>
  </si>
  <si>
    <t>Rēzeknes raj. veco ļaužu pansionāts</t>
  </si>
  <si>
    <t>Rīgas rajons</t>
  </si>
  <si>
    <t>Allažu pagasta padomes sociālās aprūpes māja – dienas centrs „Gaismiņas”</t>
  </si>
  <si>
    <t>Mālpils SAC</t>
  </si>
  <si>
    <t>Olaines SAC</t>
  </si>
  <si>
    <t>P/a sociālā aprūpes māja "Gauja"  *)</t>
  </si>
  <si>
    <t>Pašvaldības aģentūra "Ķekavas sociālās aprūpes centrs"</t>
  </si>
  <si>
    <t>Saulkrastu p/v  "Sociālās aprūpes māja"</t>
  </si>
  <si>
    <t>Saldus rajons</t>
  </si>
  <si>
    <t>Pansionāts "Ābeles"  *)</t>
  </si>
  <si>
    <t>Saldus rajona veco ļaužu pansionāts „Atpūtas”</t>
  </si>
  <si>
    <t>Talsu rajons</t>
  </si>
  <si>
    <t>Dundagas pašvaldības VSPC</t>
  </si>
  <si>
    <t>Pansionāts "Lauciene"</t>
  </si>
  <si>
    <t>SAP "Ārlavas"</t>
  </si>
  <si>
    <t>Tukuma rajons</t>
  </si>
  <si>
    <t>Pansionāts "Rauda"</t>
  </si>
  <si>
    <t>Valkas rajons</t>
  </si>
  <si>
    <t>Sedas v/ ļaužu un invalīdu SA/RC  *)</t>
  </si>
  <si>
    <t>Valmieras rajons</t>
  </si>
  <si>
    <t>Pansionāts "Valmiera"</t>
  </si>
  <si>
    <t>Pašvaldību SAC</t>
  </si>
  <si>
    <t>Jelgava</t>
  </si>
  <si>
    <t>SAC "Jelgava"</t>
  </si>
  <si>
    <t>SIA "Slokas slimnīca" nod.pers. ar GRT**)</t>
  </si>
  <si>
    <t>Rēzeknes pils. pens.SAC pers. ar GRT **)</t>
  </si>
  <si>
    <t>RSAC "Gaiļezers"- pers. ar GRT**)</t>
  </si>
  <si>
    <t>Redzes invalīdu SAC "Jugla"</t>
  </si>
  <si>
    <t>SAC "Kalnciems"</t>
  </si>
  <si>
    <t>SIA "Atsaucība" **)</t>
  </si>
  <si>
    <t>SAC "Mēmele"</t>
  </si>
  <si>
    <t>SAC "Iecava"</t>
  </si>
  <si>
    <t>SAC "Nītaure"</t>
  </si>
  <si>
    <t>SAC "Rauna"</t>
  </si>
  <si>
    <t>SAC "Kalupe"</t>
  </si>
  <si>
    <t>SIA VSAC "Subate"  **)  *)</t>
  </si>
  <si>
    <t>SPC "Pīlādzis"  **)  *)</t>
  </si>
  <si>
    <t>SAC "Īle"</t>
  </si>
  <si>
    <t>SAC "Litene"</t>
  </si>
  <si>
    <t>SAC "Ziedkalne"</t>
  </si>
  <si>
    <t>SAC "Krastiņi"</t>
  </si>
  <si>
    <t>SAC "Reģi"</t>
  </si>
  <si>
    <t>SAC "Aizvīķi"</t>
  </si>
  <si>
    <t>SAC "Iļģi"</t>
  </si>
  <si>
    <t>SAC "Istra"</t>
  </si>
  <si>
    <t>SAC "Lubāna"</t>
  </si>
  <si>
    <t>SAC "Saulstari"</t>
  </si>
  <si>
    <t>BSAC "Baldone"</t>
  </si>
  <si>
    <t>SAC "Allaži"</t>
  </si>
  <si>
    <t>SAC "Ropaži"</t>
  </si>
  <si>
    <t>SAC "Dundaga"</t>
  </si>
  <si>
    <t>SAC "Veģi"</t>
  </si>
  <si>
    <t>SAC "Ķīši"</t>
  </si>
  <si>
    <t>SAC "Valka"</t>
  </si>
  <si>
    <t>SAC "Rūja"</t>
  </si>
  <si>
    <t>Ventspils rajons</t>
  </si>
  <si>
    <t>SAC "Piltene"</t>
  </si>
  <si>
    <t>Valsts SAC un institūcijas, kur pakalpojumus finansē valsts</t>
  </si>
  <si>
    <t>Valstī kopā:</t>
  </si>
  <si>
    <t>LR Labklājības ministrija</t>
  </si>
  <si>
    <t>Sociālo pakalpojumu pārvalde</t>
  </si>
  <si>
    <t>Kurbada iela 2, Rīga, LV - 1009</t>
  </si>
  <si>
    <t>tālrunis: 7114600, Fakss: 7114611</t>
  </si>
  <si>
    <t>VALSTS STATISTIKAS PĀRSKATU KOPSAVILKUMS</t>
  </si>
  <si>
    <t>UPDK 0630276</t>
  </si>
  <si>
    <t xml:space="preserve">Ilgstošas sociālās aprūpes </t>
  </si>
  <si>
    <t>un sociālās rehabilitācijas</t>
  </si>
  <si>
    <t>institūcijas pieaugušām personām</t>
  </si>
  <si>
    <t>LM SOCIĀLO PAKALPOJUMU PĀRVALDE</t>
  </si>
  <si>
    <t>Lietotie saīsinājumi  un skaidrojumi</t>
  </si>
  <si>
    <t>SATC</t>
  </si>
  <si>
    <t xml:space="preserve"> - Sociālās aprūpes teritoriālais centrs</t>
  </si>
  <si>
    <t>SAC</t>
  </si>
  <si>
    <t xml:space="preserve"> - Sociālās aprūpes centrs</t>
  </si>
  <si>
    <t>SAC/P</t>
  </si>
  <si>
    <t xml:space="preserve"> - Sociālās aprūpes centrs - pansionāts</t>
  </si>
  <si>
    <t>SAN</t>
  </si>
  <si>
    <t xml:space="preserve"> - Sociālās aprūpes nodaļa</t>
  </si>
  <si>
    <t>VSAC</t>
  </si>
  <si>
    <t xml:space="preserve"> - Veselības un sociālās aprūpes centrs</t>
  </si>
  <si>
    <t>VAC</t>
  </si>
  <si>
    <t xml:space="preserve"> - Veselības aprūpes centrs</t>
  </si>
  <si>
    <t>SVAN</t>
  </si>
  <si>
    <t xml:space="preserve"> - Sociālās un veselības aprūpes nams</t>
  </si>
  <si>
    <t>SPC</t>
  </si>
  <si>
    <t xml:space="preserve"> - Sociālo pakalpojumu centrs</t>
  </si>
  <si>
    <t>AN</t>
  </si>
  <si>
    <t xml:space="preserve"> - Aprūpes nams</t>
  </si>
  <si>
    <t>PA vai P/a</t>
  </si>
  <si>
    <t xml:space="preserve"> - Pašvaldības aģentūra</t>
  </si>
  <si>
    <t>RP</t>
  </si>
  <si>
    <t xml:space="preserve"> - Rajona padomes</t>
  </si>
  <si>
    <t>RSAC</t>
  </si>
  <si>
    <t xml:space="preserve"> - Rīgas Sociālās aprūpes centrs</t>
  </si>
  <si>
    <t>VA</t>
  </si>
  <si>
    <t xml:space="preserve"> - Veselības aprūpes</t>
  </si>
  <si>
    <t>SA/RC</t>
  </si>
  <si>
    <t xml:space="preserve"> - Sociālās aprūpes un Rehabilitācijas centrs</t>
  </si>
  <si>
    <t>SIA</t>
  </si>
  <si>
    <t xml:space="preserve"> - Sabiedrība ar Ierobežotu Atbildību</t>
  </si>
  <si>
    <t>GRT</t>
  </si>
  <si>
    <t xml:space="preserve"> - Garīga rakstura traucējumiem</t>
  </si>
  <si>
    <t>(kods: .......)</t>
  </si>
  <si>
    <t>Indikatora kods valsts statistikas pārskatā</t>
  </si>
  <si>
    <t>(kods......*)</t>
  </si>
  <si>
    <t>kods LR profesiju klasifikatorā</t>
  </si>
  <si>
    <t>*) rajona padomes pārvaldījumā esoša institūcija</t>
  </si>
  <si>
    <t>**) līgumorganizācijas, kas sniedz pakalpojumus par valsts budžeta līdzekļiem</t>
  </si>
  <si>
    <t>Ieskaitot SIA (pašvaldību un privātpersonu), kā arī citas institūcijas, no kurām p/v pērk pakalpojumus</t>
  </si>
  <si>
    <t>Valsts SAC.....</t>
  </si>
  <si>
    <t xml:space="preserve">Ieskaitot instutūcijas - pašvaldību un citas institūcijas, </t>
  </si>
  <si>
    <t>kas sniedz pakalpojumus par valsts budžeta līdzekļiem</t>
  </si>
  <si>
    <t>SATURA RĀDĪTĀJS</t>
  </si>
  <si>
    <t>1.1.</t>
  </si>
  <si>
    <t xml:space="preserve">Personu skaits institūcijā </t>
  </si>
  <si>
    <t>1.2.</t>
  </si>
  <si>
    <t xml:space="preserve">Invalīdu skaits insitūcijā </t>
  </si>
  <si>
    <t>Plānotais vietu skaits un faktiskais vietu aizpildījums</t>
  </si>
  <si>
    <t>3.1.</t>
  </si>
  <si>
    <t>Institūcijā dzīvojošo personu sastāvs pēc vecuma un piešķirtās pilsonības</t>
  </si>
  <si>
    <t>3.2.</t>
  </si>
  <si>
    <t xml:space="preserve">Personu vidējais vecums un mūža ilgums </t>
  </si>
  <si>
    <t>3.3.</t>
  </si>
  <si>
    <t>Personu sadalījums pēc piešķirtās pilsonības statusa</t>
  </si>
  <si>
    <t>3.4.</t>
  </si>
  <si>
    <t>Personu skaits, kuras ar tiesas lēmumu atzītas par rīcībnespējīgām</t>
  </si>
  <si>
    <t>Institūcijā dzīvojošo personu kustība</t>
  </si>
  <si>
    <t>5.1.</t>
  </si>
  <si>
    <t>6.1.</t>
  </si>
  <si>
    <t>Slimības</t>
  </si>
  <si>
    <t>6.2.</t>
  </si>
  <si>
    <t xml:space="preserve">Personu sadalījums pēc saslimšanas pamatdiagnozēm </t>
  </si>
  <si>
    <t>Izdevumi</t>
  </si>
  <si>
    <t>7.1.</t>
  </si>
  <si>
    <t>Institūcijas pārējām vajadzībām izlietotie līdzekļi un kapitālieguldījumi</t>
  </si>
  <si>
    <t>Finanšu līdzekļu izlietojuma kopapjoms uz vienu personu</t>
  </si>
  <si>
    <t>8.1.</t>
  </si>
  <si>
    <t>Institūcijas darbinieku skaits un apstiprinātās amata vienības</t>
  </si>
  <si>
    <t>8.2.</t>
  </si>
  <si>
    <t>Sociālo darbinieku, sociālo rehabilitētāju, sociālo aprūpētāju izglītība</t>
  </si>
  <si>
    <t>Sociālo  darbinieku, sociālo aprūpētāju un sociālo rehabilitētāju kvalifikācijas</t>
  </si>
  <si>
    <t>Institūcijas telpas, platība un dzīvojamās istabas</t>
  </si>
  <si>
    <t>Kopējā institūcijas teritorija</t>
  </si>
  <si>
    <t>Datortehnika un sakaru tehnika institūcijā</t>
  </si>
  <si>
    <t xml:space="preserve">Dati par institūcijas vadītāju  </t>
  </si>
  <si>
    <t>PĀRSKATS PAR DARBU 2007. GADĀ</t>
  </si>
  <si>
    <t>lpp.</t>
  </si>
  <si>
    <r>
      <t xml:space="preserve">Kvalifikācijas pilnveides kursi sociālajā darbā un citā jomā - kopā </t>
    </r>
    <r>
      <rPr>
        <sz val="8"/>
        <color indexed="16"/>
        <rFont val="Arial"/>
        <family val="2"/>
      </rPr>
      <t>(stundu skaits)</t>
    </r>
  </si>
  <si>
    <r>
      <t>apguvuši kvalifikācijas pilnveides apmācību kursu sociālajā darbā t.sk. sociālajā aprūpē 2007.gadā</t>
    </r>
    <r>
      <rPr>
        <sz val="8"/>
        <color indexed="16"/>
        <rFont val="Arial"/>
        <family val="2"/>
      </rPr>
      <t xml:space="preserve"> (stundu skaits)</t>
    </r>
  </si>
  <si>
    <t>Personu skaits institūcijā uz 2008. gada 1. janvāri</t>
  </si>
  <si>
    <t>Institūcijā dzīvojošo personu raksturojums uz 2008. gada 1. janvāri</t>
  </si>
  <si>
    <t>Pensiju vai pabalstu saņēmēju skaits uz 2008. gada 1. janvāri</t>
  </si>
  <si>
    <r>
      <t xml:space="preserve">Personu saslimstība 2007. gadā </t>
    </r>
    <r>
      <rPr>
        <sz val="10"/>
        <rFont val="Arial"/>
        <family val="2"/>
      </rPr>
      <t>(gadījumu skaits)</t>
    </r>
    <r>
      <rPr>
        <b/>
        <sz val="10"/>
        <rFont val="Arial"/>
        <family val="0"/>
      </rPr>
      <t xml:space="preserve">   </t>
    </r>
  </si>
  <si>
    <t>Institūcijas darbinieki uz 2008. gada 1. janvāri</t>
  </si>
  <si>
    <t>pilnveide atbilstoši profesijai 2007. gadā</t>
  </si>
  <si>
    <t>Robežnieku pagasta padomes sociālās aprūpes centrs "Skuķi" personām ar GRT  **)</t>
  </si>
  <si>
    <t>Valsts SIA "Vecpiebalgas psihoneiroloģiskā slimnīca"  **)</t>
  </si>
  <si>
    <t>Valsts SIA "Daugavpils psihoneiroloģiskā slimnīca"  **)</t>
  </si>
  <si>
    <t>Valsts SIA "Vecpiebalgas psihoneiroloģiskā slimnīca" **)</t>
  </si>
  <si>
    <t>Robežnieku pagasta padomes sociālās aprūpes centrs "Skuķi" personām ar GRT **)</t>
  </si>
  <si>
    <t>Valsts SIA "Daugavpils psihoneiroloģiskā slimnīca" **)</t>
  </si>
  <si>
    <t>Robežnieku pagasta padomes sociālās aprūpes centrs "Skuķi" personām ar GRT**)</t>
  </si>
  <si>
    <t>a</t>
  </si>
  <si>
    <t>2007.gadā institūcijā iestājušās personas</t>
  </si>
  <si>
    <t>2007. gadā no institūcijas izstājušās personas</t>
  </si>
  <si>
    <t>Institūcijas vajadzībām izlietoto līdzekļu kopapjoms 2007. gadā</t>
  </si>
  <si>
    <t>Ls</t>
  </si>
  <si>
    <t>Euro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</si>
</sst>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16"/>
      <name val="Arial"/>
      <family val="2"/>
    </font>
    <font>
      <b/>
      <sz val="8"/>
      <color indexed="16"/>
      <name val="Arial"/>
      <family val="2"/>
    </font>
    <font>
      <b/>
      <i/>
      <sz val="8"/>
      <color indexed="16"/>
      <name val="Arial"/>
      <family val="2"/>
    </font>
    <font>
      <i/>
      <sz val="8"/>
      <color indexed="16"/>
      <name val="Arial"/>
      <family val="2"/>
    </font>
    <font>
      <b/>
      <i/>
      <sz val="10"/>
      <color indexed="16"/>
      <name val="Arial"/>
      <family val="2"/>
    </font>
    <font>
      <i/>
      <sz val="10"/>
      <color indexed="16"/>
      <name val="Arial"/>
      <family val="2"/>
    </font>
    <font>
      <vertAlign val="superscript"/>
      <sz val="8"/>
      <color indexed="16"/>
      <name val="Arial"/>
      <family val="2"/>
    </font>
    <font>
      <vertAlign val="superscript"/>
      <sz val="10"/>
      <name val="Arial"/>
      <family val="2"/>
    </font>
    <font>
      <b/>
      <i/>
      <sz val="9"/>
      <color indexed="16"/>
      <name val="Arial"/>
      <family val="2"/>
    </font>
    <font>
      <vertAlign val="superscript"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name val="Arial Black"/>
      <family val="2"/>
    </font>
    <font>
      <sz val="10"/>
      <name val="Arial Black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Arial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fgColor indexed="22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6" fillId="0" borderId="0" xfId="0" applyFont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justify" vertical="center"/>
    </xf>
    <xf numFmtId="0" fontId="41" fillId="0" borderId="0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3" fillId="0" borderId="16" xfId="0" applyFont="1" applyBorder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0" fillId="0" borderId="0" xfId="0" applyAlignment="1">
      <alignment horizontal="right"/>
    </xf>
    <xf numFmtId="9" fontId="0" fillId="0" borderId="0" xfId="61" applyFont="1" applyAlignment="1">
      <alignment/>
    </xf>
    <xf numFmtId="1" fontId="0" fillId="0" borderId="10" xfId="0" applyNumberFormat="1" applyFont="1" applyBorder="1" applyAlignment="1">
      <alignment vertical="center" wrapText="1"/>
    </xf>
    <xf numFmtId="1" fontId="4" fillId="24" borderId="10" xfId="0" applyNumberFormat="1" applyFont="1" applyFill="1" applyBorder="1" applyAlignment="1">
      <alignment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1" fontId="0" fillId="0" borderId="13" xfId="0" applyNumberFormat="1" applyBorder="1" applyAlignment="1">
      <alignment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 vertical="center" wrapText="1"/>
    </xf>
    <xf numFmtId="1" fontId="0" fillId="0" borderId="10" xfId="0" applyNumberForma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0" fillId="0" borderId="19" xfId="0" applyNumberForma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1" fontId="7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textRotation="90" wrapText="1"/>
    </xf>
    <xf numFmtId="1" fontId="8" fillId="0" borderId="12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1" wrapText="1"/>
    </xf>
    <xf numFmtId="44" fontId="5" fillId="0" borderId="10" xfId="47" applyFont="1" applyBorder="1" applyAlignment="1">
      <alignment horizontal="center" vertical="center" textRotation="90" wrapText="1"/>
    </xf>
    <xf numFmtId="0" fontId="3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Border="1" applyAlignment="1">
      <alignment horizontal="left"/>
    </xf>
    <xf numFmtId="0" fontId="39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textRotation="90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_2.1_personu_sastavs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2:M32"/>
  <sheetViews>
    <sheetView workbookViewId="0" topLeftCell="A1">
      <selection activeCell="A15" sqref="A15:M15"/>
    </sheetView>
  </sheetViews>
  <sheetFormatPr defaultColWidth="9.140625" defaultRowHeight="12.75"/>
  <cols>
    <col min="1" max="13" width="16.7109375" style="67" customWidth="1"/>
    <col min="14" max="28" width="9.140625" style="73" customWidth="1"/>
    <col min="29" max="16384" width="9.140625" style="67" customWidth="1"/>
  </cols>
  <sheetData>
    <row r="2" spans="11:13" ht="12.75">
      <c r="K2" s="68" t="s">
        <v>536</v>
      </c>
      <c r="L2" s="69"/>
      <c r="M2" s="70"/>
    </row>
    <row r="3" spans="11:13" ht="12.75">
      <c r="K3" s="71" t="s">
        <v>537</v>
      </c>
      <c r="L3" s="70"/>
      <c r="M3" s="70"/>
    </row>
    <row r="4" spans="11:13" ht="12.75">
      <c r="K4" s="68" t="s">
        <v>538</v>
      </c>
      <c r="L4" s="69"/>
      <c r="M4" s="70"/>
    </row>
    <row r="5" spans="11:13" ht="12.75">
      <c r="K5" s="68" t="s">
        <v>539</v>
      </c>
      <c r="L5" s="69"/>
      <c r="M5" s="70"/>
    </row>
    <row r="8" ht="51.75" customHeight="1"/>
    <row r="9" spans="1:13" ht="27">
      <c r="A9" s="163" t="s">
        <v>540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</row>
    <row r="10" spans="1:13" ht="2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ht="0.75" customHeight="1" hidden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ht="27">
      <c r="A12" s="163" t="s">
        <v>541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</row>
    <row r="15" spans="1:13" ht="27" customHeight="1">
      <c r="A15" s="164" t="s">
        <v>542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</row>
    <row r="16" spans="1:13" ht="21.75" customHeight="1">
      <c r="A16" s="164" t="s">
        <v>543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</row>
    <row r="17" spans="1:13" ht="19.5" customHeight="1">
      <c r="A17" s="164" t="s">
        <v>544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</row>
    <row r="18" spans="1:13" ht="28.5" customHeight="1">
      <c r="A18" s="165" t="s">
        <v>622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</row>
    <row r="21" ht="33" customHeight="1"/>
    <row r="22" spans="1:13" ht="15.75">
      <c r="A22" s="162" t="s">
        <v>545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</row>
    <row r="23" spans="1:13" ht="11.2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15.75">
      <c r="A24" s="162">
        <v>2008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</row>
    <row r="28" spans="1:13" ht="12.7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:13" ht="12.7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3" ht="12.7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12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="73" customFormat="1" ht="12.75"/>
    <row r="34" s="73" customFormat="1" ht="12.75"/>
    <row r="35" s="73" customFormat="1" ht="12.75"/>
    <row r="36" s="73" customFormat="1" ht="12.75"/>
    <row r="37" s="73" customFormat="1" ht="12.75"/>
    <row r="38" s="73" customFormat="1" ht="12.75"/>
    <row r="39" s="73" customFormat="1" ht="12.75"/>
    <row r="40" s="73" customFormat="1" ht="12.75"/>
    <row r="41" s="73" customFormat="1" ht="12.75"/>
    <row r="42" s="73" customFormat="1" ht="12.75"/>
    <row r="43" s="73" customFormat="1" ht="12.75"/>
    <row r="44" s="73" customFormat="1" ht="12.75"/>
    <row r="45" s="73" customFormat="1" ht="12.75"/>
    <row r="46" s="73" customFormat="1" ht="12.75"/>
    <row r="47" s="73" customFormat="1" ht="12.75"/>
    <row r="48" s="73" customFormat="1" ht="12.75"/>
    <row r="49" s="73" customFormat="1" ht="12.75"/>
    <row r="50" s="73" customFormat="1" ht="12.75"/>
    <row r="51" s="73" customFormat="1" ht="12.75"/>
    <row r="52" s="73" customFormat="1" ht="12.75"/>
    <row r="53" s="73" customFormat="1" ht="12.75"/>
    <row r="54" s="73" customFormat="1" ht="12.75"/>
    <row r="55" s="73" customFormat="1" ht="12.75"/>
    <row r="56" s="73" customFormat="1" ht="12.75"/>
    <row r="57" s="73" customFormat="1" ht="12.75"/>
    <row r="58" s="73" customFormat="1" ht="12.75"/>
    <row r="59" s="73" customFormat="1" ht="12.75"/>
    <row r="60" s="73" customFormat="1" ht="12.75"/>
    <row r="61" s="73" customFormat="1" ht="12.75"/>
    <row r="62" s="73" customFormat="1" ht="12.75"/>
    <row r="63" s="73" customFormat="1" ht="12.75"/>
    <row r="64" s="73" customFormat="1" ht="12.75"/>
    <row r="65" s="73" customFormat="1" ht="12.75"/>
    <row r="66" s="73" customFormat="1" ht="12.75"/>
    <row r="67" s="73" customFormat="1" ht="12.75"/>
    <row r="68" s="73" customFormat="1" ht="12.75"/>
  </sheetData>
  <sheetProtection password="CE88" sheet="1" objects="1" scenarios="1"/>
  <mergeCells count="8">
    <mergeCell ref="A22:M22"/>
    <mergeCell ref="A24:M24"/>
    <mergeCell ref="A9:M9"/>
    <mergeCell ref="A12:M12"/>
    <mergeCell ref="A15:M15"/>
    <mergeCell ref="A16:M16"/>
    <mergeCell ref="A18:M18"/>
    <mergeCell ref="A17:M17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E126"/>
  <sheetViews>
    <sheetView showGridLines="0" workbookViewId="0" topLeftCell="A1">
      <selection activeCell="C88" sqref="C88"/>
    </sheetView>
  </sheetViews>
  <sheetFormatPr defaultColWidth="9.140625" defaultRowHeight="12.75"/>
  <cols>
    <col min="1" max="1" width="4.7109375" style="34" customWidth="1"/>
    <col min="2" max="2" width="16.7109375" style="21" customWidth="1"/>
    <col min="3" max="3" width="55.7109375" style="21" customWidth="1"/>
    <col min="4" max="4" width="17.7109375" style="21" customWidth="1"/>
    <col min="5" max="5" width="17.57421875" style="21" customWidth="1"/>
    <col min="6" max="16384" width="9.140625" style="21" customWidth="1"/>
  </cols>
  <sheetData>
    <row r="1" spans="1:5" s="39" customFormat="1" ht="14.25" customHeight="1">
      <c r="A1" s="155" t="s">
        <v>0</v>
      </c>
      <c r="B1" s="157" t="s">
        <v>1</v>
      </c>
      <c r="C1" s="157" t="s">
        <v>2</v>
      </c>
      <c r="D1" s="18" t="s">
        <v>267</v>
      </c>
      <c r="E1" s="18" t="s">
        <v>266</v>
      </c>
    </row>
    <row r="2" spans="1:5" s="39" customFormat="1" ht="66.75" customHeight="1">
      <c r="A2" s="156"/>
      <c r="B2" s="143"/>
      <c r="C2" s="143"/>
      <c r="D2" s="18" t="s">
        <v>265</v>
      </c>
      <c r="E2" s="18" t="s">
        <v>264</v>
      </c>
    </row>
    <row r="3" spans="1:5" s="39" customFormat="1" ht="13.5" thickBot="1">
      <c r="A3" s="17" t="s">
        <v>20</v>
      </c>
      <c r="B3" s="17" t="s">
        <v>21</v>
      </c>
      <c r="C3" s="17" t="s">
        <v>22</v>
      </c>
      <c r="D3" s="17">
        <v>1</v>
      </c>
      <c r="E3" s="17">
        <v>2</v>
      </c>
    </row>
    <row r="4" spans="1:5" ht="12.75">
      <c r="A4" s="53">
        <v>1</v>
      </c>
      <c r="B4" s="54" t="s">
        <v>386</v>
      </c>
      <c r="C4" s="54" t="s">
        <v>387</v>
      </c>
      <c r="D4" s="54">
        <v>0</v>
      </c>
      <c r="E4" s="54">
        <v>0</v>
      </c>
    </row>
    <row r="5" spans="1:5" ht="12.75">
      <c r="A5" s="55">
        <v>2</v>
      </c>
      <c r="B5" s="56" t="s">
        <v>388</v>
      </c>
      <c r="C5" s="56" t="s">
        <v>389</v>
      </c>
      <c r="D5" s="56">
        <v>0</v>
      </c>
      <c r="E5" s="56">
        <v>0</v>
      </c>
    </row>
    <row r="6" spans="1:5" ht="12.75">
      <c r="A6" s="55">
        <v>3</v>
      </c>
      <c r="B6" s="56" t="s">
        <v>388</v>
      </c>
      <c r="C6" s="56" t="s">
        <v>390</v>
      </c>
      <c r="D6" s="56">
        <v>0</v>
      </c>
      <c r="E6" s="56">
        <v>0</v>
      </c>
    </row>
    <row r="7" spans="1:5" ht="12.75">
      <c r="A7" s="55">
        <v>4</v>
      </c>
      <c r="B7" s="56" t="s">
        <v>388</v>
      </c>
      <c r="C7" s="56" t="s">
        <v>391</v>
      </c>
      <c r="D7" s="56">
        <v>0</v>
      </c>
      <c r="E7" s="56">
        <v>0</v>
      </c>
    </row>
    <row r="8" spans="1:5" ht="12.75">
      <c r="A8" s="55">
        <v>5</v>
      </c>
      <c r="B8" s="56" t="s">
        <v>392</v>
      </c>
      <c r="C8" s="56" t="s">
        <v>393</v>
      </c>
      <c r="D8" s="56">
        <v>3</v>
      </c>
      <c r="E8" s="56">
        <v>3</v>
      </c>
    </row>
    <row r="9" spans="1:5" ht="12.75">
      <c r="A9" s="55">
        <v>6</v>
      </c>
      <c r="B9" s="56" t="s">
        <v>394</v>
      </c>
      <c r="C9" s="56" t="s">
        <v>395</v>
      </c>
      <c r="D9" s="56">
        <v>0</v>
      </c>
      <c r="E9" s="56">
        <v>0</v>
      </c>
    </row>
    <row r="10" spans="1:5" ht="12.75">
      <c r="A10" s="55">
        <v>7</v>
      </c>
      <c r="B10" s="56" t="s">
        <v>394</v>
      </c>
      <c r="C10" s="56" t="s">
        <v>396</v>
      </c>
      <c r="D10" s="56">
        <v>0</v>
      </c>
      <c r="E10" s="56">
        <v>0</v>
      </c>
    </row>
    <row r="11" spans="1:5" ht="12.75">
      <c r="A11" s="55">
        <v>8</v>
      </c>
      <c r="B11" s="56" t="s">
        <v>394</v>
      </c>
      <c r="C11" s="56" t="s">
        <v>397</v>
      </c>
      <c r="D11" s="56">
        <v>0</v>
      </c>
      <c r="E11" s="56">
        <v>0</v>
      </c>
    </row>
    <row r="12" spans="1:5" ht="12.75">
      <c r="A12" s="55">
        <v>9</v>
      </c>
      <c r="B12" s="56" t="s">
        <v>394</v>
      </c>
      <c r="C12" s="56" t="s">
        <v>398</v>
      </c>
      <c r="D12" s="56">
        <v>0</v>
      </c>
      <c r="E12" s="56">
        <v>0</v>
      </c>
    </row>
    <row r="13" spans="1:5" ht="12.75">
      <c r="A13" s="55">
        <v>10</v>
      </c>
      <c r="B13" s="56" t="s">
        <v>394</v>
      </c>
      <c r="C13" s="56" t="s">
        <v>399</v>
      </c>
      <c r="D13" s="56">
        <v>0</v>
      </c>
      <c r="E13" s="56">
        <v>0</v>
      </c>
    </row>
    <row r="14" spans="1:5" ht="12.75">
      <c r="A14" s="55">
        <v>11</v>
      </c>
      <c r="B14" s="56" t="s">
        <v>394</v>
      </c>
      <c r="C14" s="56" t="s">
        <v>400</v>
      </c>
      <c r="D14" s="56">
        <v>0</v>
      </c>
      <c r="E14" s="56">
        <v>0</v>
      </c>
    </row>
    <row r="15" spans="1:5" ht="12.75">
      <c r="A15" s="55">
        <v>12</v>
      </c>
      <c r="B15" s="56" t="s">
        <v>401</v>
      </c>
      <c r="C15" s="56" t="s">
        <v>402</v>
      </c>
      <c r="D15" s="56">
        <v>0</v>
      </c>
      <c r="E15" s="56">
        <v>0</v>
      </c>
    </row>
    <row r="16" spans="1:5" ht="12.75">
      <c r="A16" s="55">
        <v>13</v>
      </c>
      <c r="B16" s="56" t="s">
        <v>403</v>
      </c>
      <c r="C16" s="56" t="s">
        <v>404</v>
      </c>
      <c r="D16" s="56">
        <v>0</v>
      </c>
      <c r="E16" s="56">
        <v>0</v>
      </c>
    </row>
    <row r="17" spans="1:5" ht="12.75">
      <c r="A17" s="55">
        <v>14</v>
      </c>
      <c r="B17" s="56" t="s">
        <v>403</v>
      </c>
      <c r="C17" s="56" t="s">
        <v>405</v>
      </c>
      <c r="D17" s="56">
        <v>0</v>
      </c>
      <c r="E17" s="56">
        <v>0</v>
      </c>
    </row>
    <row r="18" spans="1:5" ht="12.75">
      <c r="A18" s="55">
        <v>15</v>
      </c>
      <c r="B18" s="56" t="s">
        <v>403</v>
      </c>
      <c r="C18" s="56" t="s">
        <v>406</v>
      </c>
      <c r="D18" s="56">
        <v>0</v>
      </c>
      <c r="E18" s="56">
        <v>0</v>
      </c>
    </row>
    <row r="19" spans="1:5" ht="12.75">
      <c r="A19" s="55">
        <v>16</v>
      </c>
      <c r="B19" s="56" t="s">
        <v>407</v>
      </c>
      <c r="C19" s="56" t="s">
        <v>408</v>
      </c>
      <c r="D19" s="56">
        <v>0</v>
      </c>
      <c r="E19" s="56">
        <v>0</v>
      </c>
    </row>
    <row r="20" spans="1:5" ht="12.75">
      <c r="A20" s="55">
        <v>17</v>
      </c>
      <c r="B20" s="56" t="s">
        <v>407</v>
      </c>
      <c r="C20" s="56" t="s">
        <v>409</v>
      </c>
      <c r="D20" s="56">
        <v>0</v>
      </c>
      <c r="E20" s="56">
        <v>0</v>
      </c>
    </row>
    <row r="21" spans="1:5" ht="12.75">
      <c r="A21" s="55">
        <v>18</v>
      </c>
      <c r="B21" s="56" t="s">
        <v>410</v>
      </c>
      <c r="C21" s="56" t="s">
        <v>411</v>
      </c>
      <c r="D21" s="56">
        <v>1</v>
      </c>
      <c r="E21" s="56">
        <v>1</v>
      </c>
    </row>
    <row r="22" spans="1:5" ht="12.75">
      <c r="A22" s="55">
        <v>19</v>
      </c>
      <c r="B22" s="56" t="s">
        <v>412</v>
      </c>
      <c r="C22" s="56" t="s">
        <v>413</v>
      </c>
      <c r="D22" s="56">
        <v>0</v>
      </c>
      <c r="E22" s="56">
        <v>0</v>
      </c>
    </row>
    <row r="23" spans="1:5" ht="12.75">
      <c r="A23" s="55">
        <v>20</v>
      </c>
      <c r="B23" s="56" t="s">
        <v>412</v>
      </c>
      <c r="C23" s="56" t="s">
        <v>414</v>
      </c>
      <c r="D23" s="56">
        <v>0</v>
      </c>
      <c r="E23" s="56">
        <v>0</v>
      </c>
    </row>
    <row r="24" spans="1:5" ht="12.75">
      <c r="A24" s="55">
        <v>21</v>
      </c>
      <c r="B24" s="56" t="s">
        <v>412</v>
      </c>
      <c r="C24" s="56" t="s">
        <v>415</v>
      </c>
      <c r="D24" s="56">
        <v>0</v>
      </c>
      <c r="E24" s="56">
        <v>0</v>
      </c>
    </row>
    <row r="25" spans="1:5" ht="12.75">
      <c r="A25" s="55">
        <v>22</v>
      </c>
      <c r="B25" s="56" t="s">
        <v>416</v>
      </c>
      <c r="C25" s="56" t="s">
        <v>417</v>
      </c>
      <c r="D25" s="56">
        <v>0</v>
      </c>
      <c r="E25" s="56">
        <v>0</v>
      </c>
    </row>
    <row r="26" spans="1:5" ht="12.75">
      <c r="A26" s="55">
        <v>23</v>
      </c>
      <c r="B26" s="56" t="s">
        <v>416</v>
      </c>
      <c r="C26" s="56" t="s">
        <v>418</v>
      </c>
      <c r="D26" s="56">
        <v>0</v>
      </c>
      <c r="E26" s="56">
        <v>0</v>
      </c>
    </row>
    <row r="27" spans="1:5" ht="12.75">
      <c r="A27" s="55">
        <v>24</v>
      </c>
      <c r="B27" s="56" t="s">
        <v>416</v>
      </c>
      <c r="C27" s="56" t="s">
        <v>419</v>
      </c>
      <c r="D27" s="56">
        <v>0</v>
      </c>
      <c r="E27" s="56">
        <v>0</v>
      </c>
    </row>
    <row r="28" spans="1:5" ht="12.75">
      <c r="A28" s="55">
        <v>25</v>
      </c>
      <c r="B28" s="56" t="s">
        <v>420</v>
      </c>
      <c r="C28" s="56" t="s">
        <v>421</v>
      </c>
      <c r="D28" s="56">
        <v>0</v>
      </c>
      <c r="E28" s="56">
        <v>0</v>
      </c>
    </row>
    <row r="29" spans="1:5" ht="12.75">
      <c r="A29" s="55">
        <v>26</v>
      </c>
      <c r="B29" s="56" t="s">
        <v>420</v>
      </c>
      <c r="C29" s="56" t="s">
        <v>422</v>
      </c>
      <c r="D29" s="56">
        <v>0</v>
      </c>
      <c r="E29" s="56">
        <v>0</v>
      </c>
    </row>
    <row r="30" spans="1:5" ht="12.75">
      <c r="A30" s="55">
        <v>27</v>
      </c>
      <c r="B30" s="56" t="s">
        <v>423</v>
      </c>
      <c r="C30" s="56" t="s">
        <v>424</v>
      </c>
      <c r="D30" s="56">
        <v>0</v>
      </c>
      <c r="E30" s="56">
        <v>0</v>
      </c>
    </row>
    <row r="31" spans="1:5" ht="12.75">
      <c r="A31" s="55">
        <v>28</v>
      </c>
      <c r="B31" s="56" t="s">
        <v>425</v>
      </c>
      <c r="C31" s="56" t="s">
        <v>426</v>
      </c>
      <c r="D31" s="56">
        <v>0</v>
      </c>
      <c r="E31" s="56">
        <v>0</v>
      </c>
    </row>
    <row r="32" spans="1:5" ht="12.75">
      <c r="A32" s="55">
        <v>29</v>
      </c>
      <c r="B32" s="56" t="s">
        <v>425</v>
      </c>
      <c r="C32" s="56" t="s">
        <v>427</v>
      </c>
      <c r="D32" s="56">
        <v>0</v>
      </c>
      <c r="E32" s="56">
        <v>0</v>
      </c>
    </row>
    <row r="33" spans="1:5" ht="12.75">
      <c r="A33" s="55">
        <v>30</v>
      </c>
      <c r="B33" s="56" t="s">
        <v>428</v>
      </c>
      <c r="C33" s="56" t="s">
        <v>429</v>
      </c>
      <c r="D33" s="56">
        <v>0</v>
      </c>
      <c r="E33" s="56">
        <v>0</v>
      </c>
    </row>
    <row r="34" spans="1:5" ht="12.75">
      <c r="A34" s="55">
        <v>31</v>
      </c>
      <c r="B34" s="56" t="s">
        <v>428</v>
      </c>
      <c r="C34" s="56" t="s">
        <v>430</v>
      </c>
      <c r="D34" s="56">
        <v>0</v>
      </c>
      <c r="E34" s="56">
        <v>0</v>
      </c>
    </row>
    <row r="35" spans="1:5" ht="12.75">
      <c r="A35" s="55">
        <v>32</v>
      </c>
      <c r="B35" s="56" t="s">
        <v>428</v>
      </c>
      <c r="C35" s="56" t="s">
        <v>431</v>
      </c>
      <c r="D35" s="56">
        <v>0</v>
      </c>
      <c r="E35" s="56">
        <v>0</v>
      </c>
    </row>
    <row r="36" spans="1:5" ht="12.75">
      <c r="A36" s="55">
        <v>33</v>
      </c>
      <c r="B36" s="56" t="s">
        <v>428</v>
      </c>
      <c r="C36" s="56" t="s">
        <v>432</v>
      </c>
      <c r="D36" s="56">
        <v>0</v>
      </c>
      <c r="E36" s="56">
        <v>0</v>
      </c>
    </row>
    <row r="37" spans="1:5" ht="12.75">
      <c r="A37" s="55">
        <v>34</v>
      </c>
      <c r="B37" s="56" t="s">
        <v>428</v>
      </c>
      <c r="C37" s="56" t="s">
        <v>433</v>
      </c>
      <c r="D37" s="56">
        <v>0</v>
      </c>
      <c r="E37" s="56">
        <v>0</v>
      </c>
    </row>
    <row r="38" spans="1:5" ht="12.75">
      <c r="A38" s="55">
        <v>35</v>
      </c>
      <c r="B38" s="56" t="s">
        <v>434</v>
      </c>
      <c r="C38" s="56" t="s">
        <v>435</v>
      </c>
      <c r="D38" s="56">
        <v>0</v>
      </c>
      <c r="E38" s="56">
        <v>0</v>
      </c>
    </row>
    <row r="39" spans="1:5" ht="12.75">
      <c r="A39" s="55">
        <v>36</v>
      </c>
      <c r="B39" s="56" t="s">
        <v>434</v>
      </c>
      <c r="C39" s="56" t="s">
        <v>436</v>
      </c>
      <c r="D39" s="56">
        <v>0</v>
      </c>
      <c r="E39" s="56">
        <v>0</v>
      </c>
    </row>
    <row r="40" spans="1:5" ht="12.75">
      <c r="A40" s="55">
        <v>37</v>
      </c>
      <c r="B40" s="56" t="s">
        <v>434</v>
      </c>
      <c r="C40" s="56" t="s">
        <v>437</v>
      </c>
      <c r="D40" s="56">
        <v>0</v>
      </c>
      <c r="E40" s="56">
        <v>0</v>
      </c>
    </row>
    <row r="41" spans="1:5" ht="12.75">
      <c r="A41" s="55">
        <v>38</v>
      </c>
      <c r="B41" s="56" t="s">
        <v>438</v>
      </c>
      <c r="C41" s="56" t="s">
        <v>439</v>
      </c>
      <c r="D41" s="56">
        <v>0</v>
      </c>
      <c r="E41" s="56">
        <v>0</v>
      </c>
    </row>
    <row r="42" spans="1:5" ht="12.75">
      <c r="A42" s="55">
        <v>39</v>
      </c>
      <c r="B42" s="56" t="s">
        <v>438</v>
      </c>
      <c r="C42" s="56" t="s">
        <v>440</v>
      </c>
      <c r="D42" s="56">
        <v>0</v>
      </c>
      <c r="E42" s="56">
        <v>0</v>
      </c>
    </row>
    <row r="43" spans="1:5" ht="12.75">
      <c r="A43" s="55">
        <v>40</v>
      </c>
      <c r="B43" s="56" t="s">
        <v>438</v>
      </c>
      <c r="C43" s="56" t="s">
        <v>441</v>
      </c>
      <c r="D43" s="56">
        <v>0</v>
      </c>
      <c r="E43" s="56">
        <v>0</v>
      </c>
    </row>
    <row r="44" spans="1:5" ht="12.75">
      <c r="A44" s="55">
        <v>41</v>
      </c>
      <c r="B44" s="56" t="s">
        <v>442</v>
      </c>
      <c r="C44" s="56" t="s">
        <v>443</v>
      </c>
      <c r="D44" s="56">
        <v>0</v>
      </c>
      <c r="E44" s="56">
        <v>0</v>
      </c>
    </row>
    <row r="45" spans="1:5" ht="12.75">
      <c r="A45" s="55">
        <v>42</v>
      </c>
      <c r="B45" s="56" t="s">
        <v>442</v>
      </c>
      <c r="C45" s="56" t="s">
        <v>444</v>
      </c>
      <c r="D45" s="56">
        <v>0</v>
      </c>
      <c r="E45" s="56">
        <v>0</v>
      </c>
    </row>
    <row r="46" spans="1:5" ht="12.75">
      <c r="A46" s="55">
        <v>43</v>
      </c>
      <c r="B46" s="56" t="s">
        <v>442</v>
      </c>
      <c r="C46" s="56" t="s">
        <v>445</v>
      </c>
      <c r="D46" s="56">
        <v>0</v>
      </c>
      <c r="E46" s="56">
        <v>0</v>
      </c>
    </row>
    <row r="47" spans="1:5" ht="12.75">
      <c r="A47" s="55">
        <v>44</v>
      </c>
      <c r="B47" s="56" t="s">
        <v>446</v>
      </c>
      <c r="C47" s="56" t="s">
        <v>447</v>
      </c>
      <c r="D47" s="56">
        <v>0</v>
      </c>
      <c r="E47" s="56">
        <v>0</v>
      </c>
    </row>
    <row r="48" spans="1:5" ht="12.75">
      <c r="A48" s="55">
        <v>45</v>
      </c>
      <c r="B48" s="56" t="s">
        <v>446</v>
      </c>
      <c r="C48" s="56" t="s">
        <v>448</v>
      </c>
      <c r="D48" s="56">
        <v>0</v>
      </c>
      <c r="E48" s="56">
        <v>0</v>
      </c>
    </row>
    <row r="49" spans="1:5" ht="12.75">
      <c r="A49" s="55">
        <v>46</v>
      </c>
      <c r="B49" s="56" t="s">
        <v>446</v>
      </c>
      <c r="C49" s="56" t="s">
        <v>449</v>
      </c>
      <c r="D49" s="56">
        <v>0</v>
      </c>
      <c r="E49" s="56">
        <v>0</v>
      </c>
    </row>
    <row r="50" spans="1:5" ht="12.75">
      <c r="A50" s="55">
        <v>47</v>
      </c>
      <c r="B50" s="56" t="s">
        <v>450</v>
      </c>
      <c r="C50" s="56" t="s">
        <v>451</v>
      </c>
      <c r="D50" s="56">
        <v>0</v>
      </c>
      <c r="E50" s="56">
        <v>0</v>
      </c>
    </row>
    <row r="51" spans="1:5" ht="12.75">
      <c r="A51" s="55">
        <v>48</v>
      </c>
      <c r="B51" s="56" t="s">
        <v>450</v>
      </c>
      <c r="C51" s="56" t="s">
        <v>452</v>
      </c>
      <c r="D51" s="56">
        <v>1</v>
      </c>
      <c r="E51" s="56">
        <v>0</v>
      </c>
    </row>
    <row r="52" spans="1:5" ht="12.75">
      <c r="A52" s="55">
        <v>49</v>
      </c>
      <c r="B52" s="56" t="s">
        <v>450</v>
      </c>
      <c r="C52" s="56" t="s">
        <v>453</v>
      </c>
      <c r="D52" s="56">
        <v>0</v>
      </c>
      <c r="E52" s="56">
        <v>0</v>
      </c>
    </row>
    <row r="53" spans="1:5" ht="12.75">
      <c r="A53" s="55">
        <v>50</v>
      </c>
      <c r="B53" s="56" t="s">
        <v>450</v>
      </c>
      <c r="C53" s="56" t="s">
        <v>454</v>
      </c>
      <c r="D53" s="56">
        <v>0</v>
      </c>
      <c r="E53" s="56">
        <v>0</v>
      </c>
    </row>
    <row r="54" spans="1:5" ht="12.75">
      <c r="A54" s="55">
        <v>51</v>
      </c>
      <c r="B54" s="56" t="s">
        <v>450</v>
      </c>
      <c r="C54" s="56" t="s">
        <v>455</v>
      </c>
      <c r="D54" s="56">
        <v>0</v>
      </c>
      <c r="E54" s="56">
        <v>0</v>
      </c>
    </row>
    <row r="55" spans="1:5" ht="12.75">
      <c r="A55" s="55">
        <v>52</v>
      </c>
      <c r="B55" s="56" t="s">
        <v>450</v>
      </c>
      <c r="C55" s="56" t="s">
        <v>456</v>
      </c>
      <c r="D55" s="56">
        <v>0</v>
      </c>
      <c r="E55" s="56">
        <v>0</v>
      </c>
    </row>
    <row r="56" spans="1:5" ht="12.75">
      <c r="A56" s="55">
        <v>53</v>
      </c>
      <c r="B56" s="56" t="s">
        <v>450</v>
      </c>
      <c r="C56" s="56" t="s">
        <v>457</v>
      </c>
      <c r="D56" s="56">
        <v>0</v>
      </c>
      <c r="E56" s="56">
        <v>0</v>
      </c>
    </row>
    <row r="57" spans="1:5" ht="12.75">
      <c r="A57" s="55">
        <v>54</v>
      </c>
      <c r="B57" s="56" t="s">
        <v>458</v>
      </c>
      <c r="C57" s="56" t="s">
        <v>459</v>
      </c>
      <c r="D57" s="56">
        <v>0</v>
      </c>
      <c r="E57" s="56">
        <v>0</v>
      </c>
    </row>
    <row r="58" spans="1:5" ht="12.75">
      <c r="A58" s="55">
        <v>55</v>
      </c>
      <c r="B58" s="56" t="s">
        <v>460</v>
      </c>
      <c r="C58" s="56" t="s">
        <v>461</v>
      </c>
      <c r="D58" s="56">
        <v>0</v>
      </c>
      <c r="E58" s="56">
        <v>0</v>
      </c>
    </row>
    <row r="59" spans="1:5" ht="12.75">
      <c r="A59" s="55">
        <v>56</v>
      </c>
      <c r="B59" s="56" t="s">
        <v>460</v>
      </c>
      <c r="C59" s="56" t="s">
        <v>462</v>
      </c>
      <c r="D59" s="56">
        <v>1</v>
      </c>
      <c r="E59" s="56">
        <v>1</v>
      </c>
    </row>
    <row r="60" spans="1:5" ht="12.75">
      <c r="A60" s="55">
        <v>57</v>
      </c>
      <c r="B60" s="56" t="s">
        <v>460</v>
      </c>
      <c r="C60" s="56" t="s">
        <v>463</v>
      </c>
      <c r="D60" s="56">
        <v>0</v>
      </c>
      <c r="E60" s="56">
        <v>0</v>
      </c>
    </row>
    <row r="61" spans="1:5" ht="12.75">
      <c r="A61" s="55">
        <v>58</v>
      </c>
      <c r="B61" s="56" t="s">
        <v>460</v>
      </c>
      <c r="C61" s="56" t="s">
        <v>464</v>
      </c>
      <c r="D61" s="56">
        <v>0</v>
      </c>
      <c r="E61" s="56">
        <v>0</v>
      </c>
    </row>
    <row r="62" spans="1:5" ht="12.75">
      <c r="A62" s="55">
        <v>59</v>
      </c>
      <c r="B62" s="56" t="s">
        <v>460</v>
      </c>
      <c r="C62" s="56" t="s">
        <v>465</v>
      </c>
      <c r="D62" s="56">
        <v>0</v>
      </c>
      <c r="E62" s="56">
        <v>0</v>
      </c>
    </row>
    <row r="63" spans="1:5" ht="12.75">
      <c r="A63" s="55">
        <v>60</v>
      </c>
      <c r="B63" s="56" t="s">
        <v>460</v>
      </c>
      <c r="C63" s="56" t="s">
        <v>466</v>
      </c>
      <c r="D63" s="56">
        <v>0</v>
      </c>
      <c r="E63" s="56">
        <v>0</v>
      </c>
    </row>
    <row r="64" spans="1:5" ht="12.75">
      <c r="A64" s="55">
        <v>61</v>
      </c>
      <c r="B64" s="56" t="s">
        <v>460</v>
      </c>
      <c r="C64" s="56" t="s">
        <v>467</v>
      </c>
      <c r="D64" s="56">
        <v>0</v>
      </c>
      <c r="E64" s="56">
        <v>0</v>
      </c>
    </row>
    <row r="65" spans="1:5" ht="12.75">
      <c r="A65" s="55">
        <v>62</v>
      </c>
      <c r="B65" s="56" t="s">
        <v>460</v>
      </c>
      <c r="C65" s="56" t="s">
        <v>468</v>
      </c>
      <c r="D65" s="56">
        <v>0</v>
      </c>
      <c r="E65" s="56">
        <v>0</v>
      </c>
    </row>
    <row r="66" spans="1:5" ht="12.75">
      <c r="A66" s="55">
        <v>63</v>
      </c>
      <c r="B66" s="56" t="s">
        <v>460</v>
      </c>
      <c r="C66" s="56" t="s">
        <v>469</v>
      </c>
      <c r="D66" s="56">
        <v>0</v>
      </c>
      <c r="E66" s="56">
        <v>0</v>
      </c>
    </row>
    <row r="67" spans="1:5" ht="12.75">
      <c r="A67" s="55">
        <v>64</v>
      </c>
      <c r="B67" s="56" t="s">
        <v>470</v>
      </c>
      <c r="C67" s="56" t="s">
        <v>471</v>
      </c>
      <c r="D67" s="56">
        <v>0</v>
      </c>
      <c r="E67" s="56">
        <v>0</v>
      </c>
    </row>
    <row r="68" spans="1:5" ht="12.75">
      <c r="A68" s="55">
        <v>65</v>
      </c>
      <c r="B68" s="56" t="s">
        <v>472</v>
      </c>
      <c r="C68" s="56" t="s">
        <v>473</v>
      </c>
      <c r="D68" s="56">
        <v>0</v>
      </c>
      <c r="E68" s="56">
        <v>0</v>
      </c>
    </row>
    <row r="69" spans="1:5" ht="12.75">
      <c r="A69" s="55">
        <v>66</v>
      </c>
      <c r="B69" s="56" t="s">
        <v>472</v>
      </c>
      <c r="C69" s="56" t="s">
        <v>474</v>
      </c>
      <c r="D69" s="56">
        <v>0</v>
      </c>
      <c r="E69" s="56">
        <v>0</v>
      </c>
    </row>
    <row r="70" spans="1:5" ht="12.75">
      <c r="A70" s="55">
        <v>67</v>
      </c>
      <c r="B70" s="56" t="s">
        <v>472</v>
      </c>
      <c r="C70" s="56" t="s">
        <v>475</v>
      </c>
      <c r="D70" s="56">
        <v>0</v>
      </c>
      <c r="E70" s="56">
        <v>0</v>
      </c>
    </row>
    <row r="71" spans="1:5" ht="12.75">
      <c r="A71" s="55">
        <v>68</v>
      </c>
      <c r="B71" s="56" t="s">
        <v>476</v>
      </c>
      <c r="C71" s="56" t="s">
        <v>477</v>
      </c>
      <c r="D71" s="56">
        <v>0</v>
      </c>
      <c r="E71" s="56">
        <v>0</v>
      </c>
    </row>
    <row r="72" spans="1:5" ht="25.5">
      <c r="A72" s="55">
        <v>69</v>
      </c>
      <c r="B72" s="56" t="s">
        <v>478</v>
      </c>
      <c r="C72" s="56" t="s">
        <v>479</v>
      </c>
      <c r="D72" s="56">
        <v>0</v>
      </c>
      <c r="E72" s="56">
        <v>0</v>
      </c>
    </row>
    <row r="73" spans="1:5" ht="12.75">
      <c r="A73" s="55">
        <v>70</v>
      </c>
      <c r="B73" s="56" t="s">
        <v>478</v>
      </c>
      <c r="C73" s="56" t="s">
        <v>480</v>
      </c>
      <c r="D73" s="56">
        <v>0</v>
      </c>
      <c r="E73" s="56">
        <v>0</v>
      </c>
    </row>
    <row r="74" spans="1:5" ht="12.75">
      <c r="A74" s="55">
        <v>71</v>
      </c>
      <c r="B74" s="56" t="s">
        <v>478</v>
      </c>
      <c r="C74" s="56" t="s">
        <v>481</v>
      </c>
      <c r="D74" s="56">
        <v>0</v>
      </c>
      <c r="E74" s="56">
        <v>0</v>
      </c>
    </row>
    <row r="75" spans="1:5" ht="12.75">
      <c r="A75" s="55">
        <v>72</v>
      </c>
      <c r="B75" s="56" t="s">
        <v>478</v>
      </c>
      <c r="C75" s="56" t="s">
        <v>482</v>
      </c>
      <c r="D75" s="56">
        <v>0</v>
      </c>
      <c r="E75" s="56">
        <v>0</v>
      </c>
    </row>
    <row r="76" spans="1:5" ht="12.75">
      <c r="A76" s="55">
        <v>73</v>
      </c>
      <c r="B76" s="56" t="s">
        <v>478</v>
      </c>
      <c r="C76" s="56" t="s">
        <v>483</v>
      </c>
      <c r="D76" s="56">
        <v>0</v>
      </c>
      <c r="E76" s="56">
        <v>0</v>
      </c>
    </row>
    <row r="77" spans="1:5" ht="12.75">
      <c r="A77" s="55">
        <v>74</v>
      </c>
      <c r="B77" s="56" t="s">
        <v>478</v>
      </c>
      <c r="C77" s="56" t="s">
        <v>484</v>
      </c>
      <c r="D77" s="56">
        <v>0</v>
      </c>
      <c r="E77" s="56">
        <v>0</v>
      </c>
    </row>
    <row r="78" spans="1:5" ht="12.75">
      <c r="A78" s="55">
        <v>75</v>
      </c>
      <c r="B78" s="56" t="s">
        <v>485</v>
      </c>
      <c r="C78" s="56" t="s">
        <v>486</v>
      </c>
      <c r="D78" s="56">
        <v>0</v>
      </c>
      <c r="E78" s="56">
        <v>0</v>
      </c>
    </row>
    <row r="79" spans="1:5" ht="12.75">
      <c r="A79" s="55">
        <v>76</v>
      </c>
      <c r="B79" s="56" t="s">
        <v>485</v>
      </c>
      <c r="C79" s="56" t="s">
        <v>487</v>
      </c>
      <c r="D79" s="56">
        <v>0</v>
      </c>
      <c r="E79" s="56">
        <v>0</v>
      </c>
    </row>
    <row r="80" spans="1:5" ht="12.75">
      <c r="A80" s="55">
        <v>77</v>
      </c>
      <c r="B80" s="56" t="s">
        <v>488</v>
      </c>
      <c r="C80" s="56" t="s">
        <v>489</v>
      </c>
      <c r="D80" s="56">
        <v>0</v>
      </c>
      <c r="E80" s="56">
        <v>0</v>
      </c>
    </row>
    <row r="81" spans="1:5" ht="12.75">
      <c r="A81" s="55">
        <v>78</v>
      </c>
      <c r="B81" s="56" t="s">
        <v>488</v>
      </c>
      <c r="C81" s="56" t="s">
        <v>490</v>
      </c>
      <c r="D81" s="56">
        <v>0</v>
      </c>
      <c r="E81" s="56">
        <v>0</v>
      </c>
    </row>
    <row r="82" spans="1:5" ht="12.75">
      <c r="A82" s="55">
        <v>79</v>
      </c>
      <c r="B82" s="56" t="s">
        <v>488</v>
      </c>
      <c r="C82" s="56" t="s">
        <v>491</v>
      </c>
      <c r="D82" s="56">
        <v>0</v>
      </c>
      <c r="E82" s="56">
        <v>0</v>
      </c>
    </row>
    <row r="83" spans="1:5" ht="12.75">
      <c r="A83" s="55">
        <v>80</v>
      </c>
      <c r="B83" s="56" t="s">
        <v>492</v>
      </c>
      <c r="C83" s="56" t="s">
        <v>493</v>
      </c>
      <c r="D83" s="56">
        <v>0</v>
      </c>
      <c r="E83" s="56">
        <v>0</v>
      </c>
    </row>
    <row r="84" spans="1:5" ht="12.75">
      <c r="A84" s="55">
        <v>81</v>
      </c>
      <c r="B84" s="56" t="s">
        <v>494</v>
      </c>
      <c r="C84" s="56" t="s">
        <v>495</v>
      </c>
      <c r="D84" s="56">
        <v>0</v>
      </c>
      <c r="E84" s="56">
        <v>1</v>
      </c>
    </row>
    <row r="85" spans="1:5" ht="12.75">
      <c r="A85" s="55">
        <v>82</v>
      </c>
      <c r="B85" s="56" t="s">
        <v>496</v>
      </c>
      <c r="C85" s="56" t="s">
        <v>497</v>
      </c>
      <c r="D85" s="56">
        <v>0</v>
      </c>
      <c r="E85" s="56">
        <v>0</v>
      </c>
    </row>
    <row r="86" spans="1:5" s="51" customFormat="1" ht="12.75">
      <c r="A86" s="49">
        <v>82</v>
      </c>
      <c r="B86" s="50"/>
      <c r="C86" s="50" t="s">
        <v>498</v>
      </c>
      <c r="D86" s="50">
        <f>SUM(D4:D85)</f>
        <v>6</v>
      </c>
      <c r="E86" s="50">
        <f>SUM(E4:E85)</f>
        <v>6</v>
      </c>
    </row>
    <row r="87" spans="1:5" ht="7.5" customHeight="1">
      <c r="A87" s="186"/>
      <c r="B87" s="187"/>
      <c r="C87" s="187"/>
      <c r="D87" s="187"/>
      <c r="E87" s="188"/>
    </row>
    <row r="88" spans="1:5" ht="12.75">
      <c r="A88" s="55">
        <v>1</v>
      </c>
      <c r="B88" s="56" t="s">
        <v>386</v>
      </c>
      <c r="C88" s="56" t="s">
        <v>637</v>
      </c>
      <c r="D88" s="56">
        <v>2</v>
      </c>
      <c r="E88" s="56">
        <v>0</v>
      </c>
    </row>
    <row r="89" spans="1:5" ht="12.75">
      <c r="A89" s="55">
        <v>2</v>
      </c>
      <c r="B89" s="56" t="s">
        <v>499</v>
      </c>
      <c r="C89" s="56" t="s">
        <v>500</v>
      </c>
      <c r="D89" s="56">
        <v>15</v>
      </c>
      <c r="E89" s="56">
        <v>14</v>
      </c>
    </row>
    <row r="90" spans="1:5" ht="12.75">
      <c r="A90" s="55">
        <v>3</v>
      </c>
      <c r="B90" s="56" t="s">
        <v>388</v>
      </c>
      <c r="C90" s="56" t="s">
        <v>501</v>
      </c>
      <c r="D90" s="56">
        <v>3</v>
      </c>
      <c r="E90" s="56">
        <v>3</v>
      </c>
    </row>
    <row r="91" spans="1:5" ht="12.75">
      <c r="A91" s="55">
        <v>4</v>
      </c>
      <c r="B91" s="56" t="s">
        <v>392</v>
      </c>
      <c r="C91" s="56" t="s">
        <v>502</v>
      </c>
      <c r="D91" s="56">
        <v>8</v>
      </c>
      <c r="E91" s="56">
        <v>7</v>
      </c>
    </row>
    <row r="92" spans="1:5" ht="12.75">
      <c r="A92" s="55">
        <v>5</v>
      </c>
      <c r="B92" s="56" t="s">
        <v>394</v>
      </c>
      <c r="C92" s="56" t="s">
        <v>503</v>
      </c>
      <c r="D92" s="56">
        <v>0</v>
      </c>
      <c r="E92" s="56">
        <v>0</v>
      </c>
    </row>
    <row r="93" spans="1:5" ht="12.75">
      <c r="A93" s="55">
        <v>6</v>
      </c>
      <c r="B93" s="56" t="s">
        <v>394</v>
      </c>
      <c r="C93" s="56" t="s">
        <v>504</v>
      </c>
      <c r="D93" s="56">
        <v>1</v>
      </c>
      <c r="E93" s="56">
        <v>1</v>
      </c>
    </row>
    <row r="94" spans="1:5" ht="12.75">
      <c r="A94" s="55">
        <v>7</v>
      </c>
      <c r="B94" s="56" t="s">
        <v>394</v>
      </c>
      <c r="C94" s="56" t="s">
        <v>505</v>
      </c>
      <c r="D94" s="56">
        <v>44</v>
      </c>
      <c r="E94" s="56">
        <v>44</v>
      </c>
    </row>
    <row r="95" spans="1:5" ht="12.75">
      <c r="A95" s="55">
        <v>8</v>
      </c>
      <c r="B95" s="56" t="s">
        <v>394</v>
      </c>
      <c r="C95" s="56" t="s">
        <v>506</v>
      </c>
      <c r="D95" s="56">
        <v>46</v>
      </c>
      <c r="E95" s="56">
        <v>46</v>
      </c>
    </row>
    <row r="96" spans="1:5" ht="12.75">
      <c r="A96" s="55">
        <v>9</v>
      </c>
      <c r="B96" s="56" t="s">
        <v>403</v>
      </c>
      <c r="C96" s="56" t="s">
        <v>507</v>
      </c>
      <c r="D96" s="56">
        <v>43</v>
      </c>
      <c r="E96" s="56">
        <v>43</v>
      </c>
    </row>
    <row r="97" spans="1:5" ht="12.75">
      <c r="A97" s="55">
        <v>10</v>
      </c>
      <c r="B97" s="56" t="s">
        <v>412</v>
      </c>
      <c r="C97" s="56" t="s">
        <v>508</v>
      </c>
      <c r="D97" s="56">
        <v>27</v>
      </c>
      <c r="E97" s="56">
        <v>27</v>
      </c>
    </row>
    <row r="98" spans="1:5" ht="12.75">
      <c r="A98" s="55">
        <v>11</v>
      </c>
      <c r="B98" s="56" t="s">
        <v>416</v>
      </c>
      <c r="C98" s="56" t="s">
        <v>509</v>
      </c>
      <c r="D98" s="56">
        <v>5</v>
      </c>
      <c r="E98" s="56">
        <v>5</v>
      </c>
    </row>
    <row r="99" spans="1:5" ht="12.75">
      <c r="A99" s="55">
        <v>12</v>
      </c>
      <c r="B99" s="56" t="s">
        <v>416</v>
      </c>
      <c r="C99" s="56" t="s">
        <v>510</v>
      </c>
      <c r="D99" s="56">
        <v>8</v>
      </c>
      <c r="E99" s="56">
        <v>8</v>
      </c>
    </row>
    <row r="100" spans="1:5" ht="12.75">
      <c r="A100" s="55">
        <v>13</v>
      </c>
      <c r="B100" s="56" t="s">
        <v>416</v>
      </c>
      <c r="C100" s="56" t="s">
        <v>633</v>
      </c>
      <c r="D100" s="56">
        <v>1</v>
      </c>
      <c r="E100" s="56">
        <v>1</v>
      </c>
    </row>
    <row r="101" spans="1:5" ht="12.75">
      <c r="A101" s="55">
        <v>14</v>
      </c>
      <c r="B101" s="56" t="s">
        <v>420</v>
      </c>
      <c r="C101" s="56" t="s">
        <v>511</v>
      </c>
      <c r="D101" s="56">
        <v>66</v>
      </c>
      <c r="E101" s="56">
        <v>63</v>
      </c>
    </row>
    <row r="102" spans="1:5" ht="12.75">
      <c r="A102" s="55">
        <v>15</v>
      </c>
      <c r="B102" s="56" t="s">
        <v>420</v>
      </c>
      <c r="C102" s="56" t="s">
        <v>512</v>
      </c>
      <c r="D102" s="56">
        <v>57</v>
      </c>
      <c r="E102" s="56">
        <v>57</v>
      </c>
    </row>
    <row r="103" spans="1:5" ht="12.75">
      <c r="A103" s="55">
        <v>16</v>
      </c>
      <c r="B103" s="56" t="s">
        <v>420</v>
      </c>
      <c r="C103" s="56" t="s">
        <v>513</v>
      </c>
      <c r="D103" s="56">
        <v>16</v>
      </c>
      <c r="E103" s="56">
        <v>16</v>
      </c>
    </row>
    <row r="104" spans="1:5" ht="12.75">
      <c r="A104" s="55">
        <v>17</v>
      </c>
      <c r="B104" s="56" t="s">
        <v>423</v>
      </c>
      <c r="C104" s="56" t="s">
        <v>514</v>
      </c>
      <c r="D104" s="56">
        <v>9</v>
      </c>
      <c r="E104" s="56">
        <v>9</v>
      </c>
    </row>
    <row r="105" spans="1:5" ht="12.75">
      <c r="A105" s="55">
        <v>18</v>
      </c>
      <c r="B105" s="56" t="s">
        <v>425</v>
      </c>
      <c r="C105" s="56" t="s">
        <v>515</v>
      </c>
      <c r="D105" s="56">
        <v>95</v>
      </c>
      <c r="E105" s="56">
        <v>90</v>
      </c>
    </row>
    <row r="106" spans="1:5" ht="12.75">
      <c r="A106" s="55">
        <v>19</v>
      </c>
      <c r="B106" s="56" t="s">
        <v>428</v>
      </c>
      <c r="C106" s="56" t="s">
        <v>516</v>
      </c>
      <c r="D106" s="56">
        <v>2</v>
      </c>
      <c r="E106" s="56">
        <v>2</v>
      </c>
    </row>
    <row r="107" spans="1:5" ht="25.5">
      <c r="A107" s="55">
        <v>20</v>
      </c>
      <c r="B107" s="56" t="s">
        <v>438</v>
      </c>
      <c r="C107" s="56" t="s">
        <v>638</v>
      </c>
      <c r="D107" s="56">
        <v>0</v>
      </c>
      <c r="E107" s="56">
        <v>0</v>
      </c>
    </row>
    <row r="108" spans="1:5" ht="12.75">
      <c r="A108" s="55">
        <v>21</v>
      </c>
      <c r="B108" s="56" t="s">
        <v>438</v>
      </c>
      <c r="C108" s="56" t="s">
        <v>517</v>
      </c>
      <c r="D108" s="56">
        <v>38</v>
      </c>
      <c r="E108" s="56">
        <v>36</v>
      </c>
    </row>
    <row r="109" spans="1:5" ht="12.75">
      <c r="A109" s="55">
        <v>22</v>
      </c>
      <c r="B109" s="56" t="s">
        <v>442</v>
      </c>
      <c r="C109" s="56" t="s">
        <v>518</v>
      </c>
      <c r="D109" s="56">
        <v>1</v>
      </c>
      <c r="E109" s="56">
        <v>1</v>
      </c>
    </row>
    <row r="110" spans="1:5" ht="12.75">
      <c r="A110" s="55">
        <v>23</v>
      </c>
      <c r="B110" s="56" t="s">
        <v>446</v>
      </c>
      <c r="C110" s="56" t="s">
        <v>519</v>
      </c>
      <c r="D110" s="56">
        <v>5</v>
      </c>
      <c r="E110" s="56">
        <v>5</v>
      </c>
    </row>
    <row r="111" spans="1:5" ht="12.75">
      <c r="A111" s="55">
        <v>24</v>
      </c>
      <c r="B111" s="56" t="s">
        <v>446</v>
      </c>
      <c r="C111" s="56" t="s">
        <v>520</v>
      </c>
      <c r="D111" s="56">
        <v>9</v>
      </c>
      <c r="E111" s="56">
        <v>8</v>
      </c>
    </row>
    <row r="112" spans="1:5" ht="12.75">
      <c r="A112" s="55">
        <v>25</v>
      </c>
      <c r="B112" s="56" t="s">
        <v>458</v>
      </c>
      <c r="C112" s="56" t="s">
        <v>521</v>
      </c>
      <c r="D112" s="56">
        <v>6</v>
      </c>
      <c r="E112" s="56">
        <v>6</v>
      </c>
    </row>
    <row r="113" spans="1:5" ht="12.75">
      <c r="A113" s="55">
        <v>26</v>
      </c>
      <c r="B113" s="56" t="s">
        <v>460</v>
      </c>
      <c r="C113" s="56" t="s">
        <v>522</v>
      </c>
      <c r="D113" s="56">
        <v>23</v>
      </c>
      <c r="E113" s="56">
        <v>23</v>
      </c>
    </row>
    <row r="114" spans="1:5" ht="12.75">
      <c r="A114" s="55">
        <v>27</v>
      </c>
      <c r="B114" s="56" t="s">
        <v>470</v>
      </c>
      <c r="C114" s="56" t="s">
        <v>523</v>
      </c>
      <c r="D114" s="56">
        <v>10</v>
      </c>
      <c r="E114" s="56">
        <v>10</v>
      </c>
    </row>
    <row r="115" spans="1:5" ht="12.75">
      <c r="A115" s="55">
        <v>28</v>
      </c>
      <c r="B115" s="56" t="s">
        <v>478</v>
      </c>
      <c r="C115" s="56" t="s">
        <v>524</v>
      </c>
      <c r="D115" s="56">
        <v>0</v>
      </c>
      <c r="E115" s="56">
        <v>0</v>
      </c>
    </row>
    <row r="116" spans="1:5" ht="12.75">
      <c r="A116" s="55">
        <v>29</v>
      </c>
      <c r="B116" s="56" t="s">
        <v>478</v>
      </c>
      <c r="C116" s="56" t="s">
        <v>525</v>
      </c>
      <c r="D116" s="56">
        <v>22</v>
      </c>
      <c r="E116" s="56">
        <v>22</v>
      </c>
    </row>
    <row r="117" spans="1:5" ht="12.75">
      <c r="A117" s="55">
        <v>30</v>
      </c>
      <c r="B117" s="56" t="s">
        <v>478</v>
      </c>
      <c r="C117" s="56" t="s">
        <v>526</v>
      </c>
      <c r="D117" s="56">
        <v>25</v>
      </c>
      <c r="E117" s="56">
        <v>25</v>
      </c>
    </row>
    <row r="118" spans="1:5" ht="12.75">
      <c r="A118" s="55">
        <v>31</v>
      </c>
      <c r="B118" s="56" t="s">
        <v>488</v>
      </c>
      <c r="C118" s="56" t="s">
        <v>527</v>
      </c>
      <c r="D118" s="56">
        <v>3</v>
      </c>
      <c r="E118" s="56">
        <v>3</v>
      </c>
    </row>
    <row r="119" spans="1:5" ht="12.75">
      <c r="A119" s="55">
        <v>32</v>
      </c>
      <c r="B119" s="56" t="s">
        <v>488</v>
      </c>
      <c r="C119" s="56" t="s">
        <v>528</v>
      </c>
      <c r="D119" s="56">
        <v>31</v>
      </c>
      <c r="E119" s="56">
        <v>31</v>
      </c>
    </row>
    <row r="120" spans="1:5" ht="12.75">
      <c r="A120" s="55">
        <v>33</v>
      </c>
      <c r="B120" s="56" t="s">
        <v>492</v>
      </c>
      <c r="C120" s="56" t="s">
        <v>529</v>
      </c>
      <c r="D120" s="56">
        <v>63</v>
      </c>
      <c r="E120" s="56">
        <v>63</v>
      </c>
    </row>
    <row r="121" spans="1:5" ht="12.75">
      <c r="A121" s="55">
        <v>34</v>
      </c>
      <c r="B121" s="56" t="s">
        <v>494</v>
      </c>
      <c r="C121" s="56" t="s">
        <v>530</v>
      </c>
      <c r="D121" s="56">
        <v>18</v>
      </c>
      <c r="E121" s="56">
        <v>18</v>
      </c>
    </row>
    <row r="122" spans="1:5" ht="12.75">
      <c r="A122" s="55">
        <v>35</v>
      </c>
      <c r="B122" s="56" t="s">
        <v>496</v>
      </c>
      <c r="C122" s="56" t="s">
        <v>531</v>
      </c>
      <c r="D122" s="56">
        <v>8</v>
      </c>
      <c r="E122" s="56">
        <v>8</v>
      </c>
    </row>
    <row r="123" spans="1:5" ht="12.75">
      <c r="A123" s="55">
        <v>36</v>
      </c>
      <c r="B123" s="56" t="s">
        <v>532</v>
      </c>
      <c r="C123" s="56" t="s">
        <v>533</v>
      </c>
      <c r="D123" s="56">
        <v>15</v>
      </c>
      <c r="E123" s="56">
        <v>15</v>
      </c>
    </row>
    <row r="124" spans="1:5" s="51" customFormat="1" ht="12.75">
      <c r="A124" s="49">
        <v>36</v>
      </c>
      <c r="B124" s="50"/>
      <c r="C124" s="50" t="s">
        <v>534</v>
      </c>
      <c r="D124" s="50">
        <f>SUM(D88:D123)</f>
        <v>725</v>
      </c>
      <c r="E124" s="50">
        <f>SUM(E88:E123)</f>
        <v>710</v>
      </c>
    </row>
    <row r="125" spans="1:5" ht="7.5" customHeight="1">
      <c r="A125" s="186"/>
      <c r="B125" s="187"/>
      <c r="C125" s="187"/>
      <c r="D125" s="187"/>
      <c r="E125" s="188"/>
    </row>
    <row r="126" spans="1:5" s="51" customFormat="1" ht="12.75">
      <c r="A126" s="49">
        <f>(A86+A124)</f>
        <v>118</v>
      </c>
      <c r="B126" s="50"/>
      <c r="C126" s="50" t="s">
        <v>535</v>
      </c>
      <c r="D126" s="50">
        <f>(D86+D124)</f>
        <v>731</v>
      </c>
      <c r="E126" s="50">
        <f>(E86+E124)</f>
        <v>716</v>
      </c>
    </row>
  </sheetData>
  <sheetProtection password="CE88" sheet="1" objects="1" scenarios="1"/>
  <mergeCells count="5">
    <mergeCell ref="A125:E125"/>
    <mergeCell ref="A1:A2"/>
    <mergeCell ref="B1:B2"/>
    <mergeCell ref="C1:C2"/>
    <mergeCell ref="A87:E87"/>
  </mergeCells>
  <printOptions horizontalCentered="1"/>
  <pageMargins left="1.141732283464567" right="0.984251968503937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3.4. Personu skaits, kuras ar tiesas lēmumu atzītas par rīcībnespējīgām</oddHeader>
    <oddFooter>&amp;L
&amp;8SPP Statistiskās informācijas un analīzes daļa&amp;R
&amp;P+49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K127"/>
  <sheetViews>
    <sheetView showGridLines="0" workbookViewId="0" topLeftCell="A1">
      <selection activeCell="C108" sqref="C108"/>
    </sheetView>
  </sheetViews>
  <sheetFormatPr defaultColWidth="9.140625" defaultRowHeight="12.75"/>
  <cols>
    <col min="1" max="1" width="4.7109375" style="9" customWidth="1"/>
    <col min="2" max="2" width="16.7109375" style="8" customWidth="1"/>
    <col min="3" max="3" width="55.7109375" style="8" customWidth="1"/>
    <col min="4" max="4" width="9.00390625" style="8" customWidth="1"/>
    <col min="5" max="5" width="9.421875" style="8" customWidth="1"/>
    <col min="6" max="7" width="8.28125" style="8" customWidth="1"/>
    <col min="8" max="8" width="7.421875" style="8" customWidth="1"/>
    <col min="9" max="9" width="11.00390625" style="8" customWidth="1"/>
    <col min="10" max="10" width="6.8515625" style="8" customWidth="1"/>
    <col min="11" max="11" width="8.421875" style="8" customWidth="1"/>
    <col min="12" max="16384" width="9.140625" style="8" customWidth="1"/>
  </cols>
  <sheetData>
    <row r="1" spans="1:11" s="3" customFormat="1" ht="24" customHeight="1">
      <c r="A1" s="189" t="s">
        <v>0</v>
      </c>
      <c r="B1" s="177" t="s">
        <v>1</v>
      </c>
      <c r="C1" s="177" t="s">
        <v>2</v>
      </c>
      <c r="D1" s="2" t="s">
        <v>263</v>
      </c>
      <c r="E1" s="2" t="s">
        <v>262</v>
      </c>
      <c r="F1" s="2" t="s">
        <v>261</v>
      </c>
      <c r="G1" s="2" t="s">
        <v>260</v>
      </c>
      <c r="H1" s="2" t="s">
        <v>259</v>
      </c>
      <c r="I1" s="2" t="s">
        <v>258</v>
      </c>
      <c r="J1" s="2" t="s">
        <v>257</v>
      </c>
      <c r="K1" s="2" t="s">
        <v>256</v>
      </c>
    </row>
    <row r="2" spans="1:11" s="3" customFormat="1" ht="12.75" customHeight="1">
      <c r="A2" s="189"/>
      <c r="B2" s="177"/>
      <c r="C2" s="177"/>
      <c r="D2" s="172" t="s">
        <v>367</v>
      </c>
      <c r="E2" s="172" t="s">
        <v>255</v>
      </c>
      <c r="F2" s="173" t="s">
        <v>226</v>
      </c>
      <c r="G2" s="173"/>
      <c r="H2" s="173"/>
      <c r="I2" s="173"/>
      <c r="J2" s="173"/>
      <c r="K2" s="172" t="s">
        <v>254</v>
      </c>
    </row>
    <row r="3" spans="1:11" s="3" customFormat="1" ht="66.75" customHeight="1">
      <c r="A3" s="190"/>
      <c r="B3" s="178"/>
      <c r="C3" s="178"/>
      <c r="D3" s="172"/>
      <c r="E3" s="172"/>
      <c r="F3" s="1" t="s">
        <v>253</v>
      </c>
      <c r="G3" s="1" t="s">
        <v>252</v>
      </c>
      <c r="H3" s="2" t="s">
        <v>251</v>
      </c>
      <c r="I3" s="2" t="s">
        <v>250</v>
      </c>
      <c r="J3" s="2" t="s">
        <v>249</v>
      </c>
      <c r="K3" s="172"/>
    </row>
    <row r="4" spans="1:11" s="37" customFormat="1" ht="12.75" customHeight="1" thickBot="1">
      <c r="A4" s="38" t="s">
        <v>20</v>
      </c>
      <c r="B4" s="38" t="s">
        <v>21</v>
      </c>
      <c r="C4" s="38" t="s">
        <v>22</v>
      </c>
      <c r="D4" s="38">
        <v>1</v>
      </c>
      <c r="E4" s="38">
        <v>2</v>
      </c>
      <c r="F4" s="38">
        <v>3</v>
      </c>
      <c r="G4" s="38">
        <v>4</v>
      </c>
      <c r="H4" s="38">
        <v>5</v>
      </c>
      <c r="I4" s="38">
        <v>6</v>
      </c>
      <c r="J4" s="38">
        <v>7</v>
      </c>
      <c r="K4" s="38">
        <v>8</v>
      </c>
    </row>
    <row r="5" spans="1:11" ht="12.75">
      <c r="A5" s="46">
        <v>1</v>
      </c>
      <c r="B5" s="47" t="s">
        <v>386</v>
      </c>
      <c r="C5" s="47" t="s">
        <v>387</v>
      </c>
      <c r="D5" s="47">
        <v>264</v>
      </c>
      <c r="E5" s="47">
        <v>263</v>
      </c>
      <c r="F5" s="47">
        <v>26</v>
      </c>
      <c r="G5" s="47">
        <v>34</v>
      </c>
      <c r="H5" s="47">
        <v>193</v>
      </c>
      <c r="I5" s="47">
        <v>0</v>
      </c>
      <c r="J5" s="47">
        <v>10</v>
      </c>
      <c r="K5" s="47">
        <v>1</v>
      </c>
    </row>
    <row r="6" spans="1:11" ht="12.75">
      <c r="A6" s="48">
        <v>2</v>
      </c>
      <c r="B6" s="45" t="s">
        <v>388</v>
      </c>
      <c r="C6" s="45" t="s">
        <v>389</v>
      </c>
      <c r="D6" s="45">
        <v>25</v>
      </c>
      <c r="E6" s="45">
        <v>25</v>
      </c>
      <c r="F6" s="45">
        <v>0</v>
      </c>
      <c r="G6" s="45">
        <v>5</v>
      </c>
      <c r="H6" s="45">
        <v>20</v>
      </c>
      <c r="I6" s="45">
        <v>0</v>
      </c>
      <c r="J6" s="45">
        <v>0</v>
      </c>
      <c r="K6" s="45">
        <v>0</v>
      </c>
    </row>
    <row r="7" spans="1:11" ht="12.75">
      <c r="A7" s="48">
        <v>3</v>
      </c>
      <c r="B7" s="45" t="s">
        <v>388</v>
      </c>
      <c r="C7" s="45" t="s">
        <v>390</v>
      </c>
      <c r="D7" s="45">
        <v>143</v>
      </c>
      <c r="E7" s="45">
        <v>143</v>
      </c>
      <c r="F7" s="45">
        <v>14</v>
      </c>
      <c r="G7" s="45">
        <v>23</v>
      </c>
      <c r="H7" s="45">
        <v>104</v>
      </c>
      <c r="I7" s="45">
        <v>2</v>
      </c>
      <c r="J7" s="45">
        <v>0</v>
      </c>
      <c r="K7" s="45">
        <v>0</v>
      </c>
    </row>
    <row r="8" spans="1:11" ht="12.75">
      <c r="A8" s="48">
        <v>4</v>
      </c>
      <c r="B8" s="45" t="s">
        <v>388</v>
      </c>
      <c r="C8" s="45" t="s">
        <v>391</v>
      </c>
      <c r="D8" s="45">
        <v>113</v>
      </c>
      <c r="E8" s="45">
        <v>113</v>
      </c>
      <c r="F8" s="45">
        <v>27</v>
      </c>
      <c r="G8" s="45">
        <v>42</v>
      </c>
      <c r="H8" s="45">
        <v>17</v>
      </c>
      <c r="I8" s="45">
        <v>27</v>
      </c>
      <c r="J8" s="45">
        <v>0</v>
      </c>
      <c r="K8" s="45">
        <v>0</v>
      </c>
    </row>
    <row r="9" spans="1:11" ht="12.75">
      <c r="A9" s="48">
        <v>5</v>
      </c>
      <c r="B9" s="45" t="s">
        <v>392</v>
      </c>
      <c r="C9" s="45" t="s">
        <v>393</v>
      </c>
      <c r="D9" s="45">
        <v>196</v>
      </c>
      <c r="E9" s="45">
        <v>196</v>
      </c>
      <c r="F9" s="45">
        <v>13</v>
      </c>
      <c r="G9" s="45">
        <v>26</v>
      </c>
      <c r="H9" s="45">
        <v>136</v>
      </c>
      <c r="I9" s="45">
        <v>21</v>
      </c>
      <c r="J9" s="45">
        <v>0</v>
      </c>
      <c r="K9" s="45">
        <v>0</v>
      </c>
    </row>
    <row r="10" spans="1:11" ht="12.75">
      <c r="A10" s="48">
        <v>6</v>
      </c>
      <c r="B10" s="45" t="s">
        <v>394</v>
      </c>
      <c r="C10" s="45" t="s">
        <v>395</v>
      </c>
      <c r="D10" s="45">
        <v>68</v>
      </c>
      <c r="E10" s="45">
        <v>68</v>
      </c>
      <c r="F10" s="45">
        <v>5</v>
      </c>
      <c r="G10" s="45">
        <v>15</v>
      </c>
      <c r="H10" s="45">
        <v>45</v>
      </c>
      <c r="I10" s="45">
        <v>3</v>
      </c>
      <c r="J10" s="45">
        <v>0</v>
      </c>
      <c r="K10" s="45">
        <v>0</v>
      </c>
    </row>
    <row r="11" spans="1:11" ht="12.75">
      <c r="A11" s="48">
        <v>7</v>
      </c>
      <c r="B11" s="45" t="s">
        <v>394</v>
      </c>
      <c r="C11" s="45" t="s">
        <v>396</v>
      </c>
      <c r="D11" s="45">
        <v>190</v>
      </c>
      <c r="E11" s="45">
        <v>190</v>
      </c>
      <c r="F11" s="45">
        <v>16</v>
      </c>
      <c r="G11" s="45">
        <v>20</v>
      </c>
      <c r="H11" s="45">
        <v>148</v>
      </c>
      <c r="I11" s="45">
        <v>0</v>
      </c>
      <c r="J11" s="45">
        <v>6</v>
      </c>
      <c r="K11" s="45">
        <v>0</v>
      </c>
    </row>
    <row r="12" spans="1:11" ht="12.75">
      <c r="A12" s="48">
        <v>8</v>
      </c>
      <c r="B12" s="45" t="s">
        <v>394</v>
      </c>
      <c r="C12" s="45" t="s">
        <v>397</v>
      </c>
      <c r="D12" s="45">
        <v>284</v>
      </c>
      <c r="E12" s="45">
        <v>284</v>
      </c>
      <c r="F12" s="45">
        <v>13</v>
      </c>
      <c r="G12" s="45">
        <v>28</v>
      </c>
      <c r="H12" s="45">
        <v>213</v>
      </c>
      <c r="I12" s="45">
        <v>26</v>
      </c>
      <c r="J12" s="45">
        <v>4</v>
      </c>
      <c r="K12" s="45">
        <v>0</v>
      </c>
    </row>
    <row r="13" spans="1:11" ht="12.75">
      <c r="A13" s="48">
        <v>9</v>
      </c>
      <c r="B13" s="45" t="s">
        <v>394</v>
      </c>
      <c r="C13" s="45" t="s">
        <v>398</v>
      </c>
      <c r="D13" s="45">
        <v>101</v>
      </c>
      <c r="E13" s="45">
        <v>101</v>
      </c>
      <c r="F13" s="45">
        <v>12</v>
      </c>
      <c r="G13" s="45">
        <v>20</v>
      </c>
      <c r="H13" s="45">
        <v>69</v>
      </c>
      <c r="I13" s="45">
        <v>0</v>
      </c>
      <c r="J13" s="45">
        <v>0</v>
      </c>
      <c r="K13" s="45">
        <v>0</v>
      </c>
    </row>
    <row r="14" spans="1:11" ht="12.75">
      <c r="A14" s="48">
        <v>10</v>
      </c>
      <c r="B14" s="45" t="s">
        <v>394</v>
      </c>
      <c r="C14" s="45" t="s">
        <v>399</v>
      </c>
      <c r="D14" s="45">
        <v>338</v>
      </c>
      <c r="E14" s="45">
        <v>338</v>
      </c>
      <c r="F14" s="45">
        <v>44</v>
      </c>
      <c r="G14" s="45">
        <v>44</v>
      </c>
      <c r="H14" s="45">
        <v>224</v>
      </c>
      <c r="I14" s="45">
        <v>26</v>
      </c>
      <c r="J14" s="45">
        <v>0</v>
      </c>
      <c r="K14" s="45">
        <v>0</v>
      </c>
    </row>
    <row r="15" spans="1:11" ht="12.75">
      <c r="A15" s="48">
        <v>11</v>
      </c>
      <c r="B15" s="45" t="s">
        <v>394</v>
      </c>
      <c r="C15" s="45" t="s">
        <v>400</v>
      </c>
      <c r="D15" s="45">
        <v>14</v>
      </c>
      <c r="E15" s="45">
        <v>14</v>
      </c>
      <c r="F15" s="45">
        <v>0</v>
      </c>
      <c r="G15" s="45">
        <v>0</v>
      </c>
      <c r="H15" s="45">
        <v>14</v>
      </c>
      <c r="I15" s="45">
        <v>0</v>
      </c>
      <c r="J15" s="45">
        <v>0</v>
      </c>
      <c r="K15" s="45">
        <v>0</v>
      </c>
    </row>
    <row r="16" spans="1:11" ht="12.75">
      <c r="A16" s="48">
        <v>12</v>
      </c>
      <c r="B16" s="45" t="s">
        <v>401</v>
      </c>
      <c r="C16" s="45" t="s">
        <v>402</v>
      </c>
      <c r="D16" s="45">
        <v>122</v>
      </c>
      <c r="E16" s="45">
        <v>121</v>
      </c>
      <c r="F16" s="45">
        <v>9</v>
      </c>
      <c r="G16" s="45">
        <v>17</v>
      </c>
      <c r="H16" s="45">
        <v>86</v>
      </c>
      <c r="I16" s="45">
        <v>8</v>
      </c>
      <c r="J16" s="45">
        <v>1</v>
      </c>
      <c r="K16" s="45">
        <v>1</v>
      </c>
    </row>
    <row r="17" spans="1:11" ht="12.75">
      <c r="A17" s="48">
        <v>13</v>
      </c>
      <c r="B17" s="45" t="s">
        <v>403</v>
      </c>
      <c r="C17" s="45" t="s">
        <v>404</v>
      </c>
      <c r="D17" s="45">
        <v>101</v>
      </c>
      <c r="E17" s="45">
        <v>101</v>
      </c>
      <c r="F17" s="45">
        <v>3</v>
      </c>
      <c r="G17" s="45">
        <v>11</v>
      </c>
      <c r="H17" s="45">
        <v>80</v>
      </c>
      <c r="I17" s="45">
        <v>4</v>
      </c>
      <c r="J17" s="45">
        <v>3</v>
      </c>
      <c r="K17" s="45">
        <v>0</v>
      </c>
    </row>
    <row r="18" spans="1:11" ht="12.75">
      <c r="A18" s="48">
        <v>14</v>
      </c>
      <c r="B18" s="45" t="s">
        <v>403</v>
      </c>
      <c r="C18" s="45" t="s">
        <v>405</v>
      </c>
      <c r="D18" s="45">
        <v>44</v>
      </c>
      <c r="E18" s="45">
        <v>44</v>
      </c>
      <c r="F18" s="45">
        <v>0</v>
      </c>
      <c r="G18" s="45">
        <v>2</v>
      </c>
      <c r="H18" s="45">
        <v>41</v>
      </c>
      <c r="I18" s="45">
        <v>0</v>
      </c>
      <c r="J18" s="45">
        <v>1</v>
      </c>
      <c r="K18" s="45">
        <v>0</v>
      </c>
    </row>
    <row r="19" spans="1:11" ht="12.75">
      <c r="A19" s="48">
        <v>15</v>
      </c>
      <c r="B19" s="45" t="s">
        <v>403</v>
      </c>
      <c r="C19" s="45" t="s">
        <v>406</v>
      </c>
      <c r="D19" s="45">
        <v>11</v>
      </c>
      <c r="E19" s="45">
        <v>11</v>
      </c>
      <c r="F19" s="45">
        <v>0</v>
      </c>
      <c r="G19" s="45">
        <v>1</v>
      </c>
      <c r="H19" s="45">
        <v>10</v>
      </c>
      <c r="I19" s="45">
        <v>0</v>
      </c>
      <c r="J19" s="45">
        <v>0</v>
      </c>
      <c r="K19" s="45">
        <v>0</v>
      </c>
    </row>
    <row r="20" spans="1:11" ht="12.75">
      <c r="A20" s="48">
        <v>16</v>
      </c>
      <c r="B20" s="45" t="s">
        <v>407</v>
      </c>
      <c r="C20" s="45" t="s">
        <v>408</v>
      </c>
      <c r="D20" s="45">
        <v>51</v>
      </c>
      <c r="E20" s="45">
        <v>51</v>
      </c>
      <c r="F20" s="45">
        <v>2</v>
      </c>
      <c r="G20" s="45">
        <v>8</v>
      </c>
      <c r="H20" s="45">
        <v>41</v>
      </c>
      <c r="I20" s="45">
        <v>0</v>
      </c>
      <c r="J20" s="45">
        <v>0</v>
      </c>
      <c r="K20" s="45">
        <v>0</v>
      </c>
    </row>
    <row r="21" spans="1:11" ht="12.75">
      <c r="A21" s="48">
        <v>17</v>
      </c>
      <c r="B21" s="45" t="s">
        <v>407</v>
      </c>
      <c r="C21" s="45" t="s">
        <v>409</v>
      </c>
      <c r="D21" s="45">
        <v>86</v>
      </c>
      <c r="E21" s="45">
        <v>86</v>
      </c>
      <c r="F21" s="45">
        <v>9</v>
      </c>
      <c r="G21" s="45">
        <v>13</v>
      </c>
      <c r="H21" s="45">
        <v>64</v>
      </c>
      <c r="I21" s="45">
        <v>0</v>
      </c>
      <c r="J21" s="45">
        <v>0</v>
      </c>
      <c r="K21" s="45">
        <v>0</v>
      </c>
    </row>
    <row r="22" spans="1:11" ht="12.75">
      <c r="A22" s="48">
        <v>18</v>
      </c>
      <c r="B22" s="45" t="s">
        <v>410</v>
      </c>
      <c r="C22" s="45" t="s">
        <v>411</v>
      </c>
      <c r="D22" s="45">
        <v>238</v>
      </c>
      <c r="E22" s="45">
        <v>238</v>
      </c>
      <c r="F22" s="45">
        <v>13</v>
      </c>
      <c r="G22" s="45">
        <v>36</v>
      </c>
      <c r="H22" s="45">
        <v>167</v>
      </c>
      <c r="I22" s="45">
        <v>17</v>
      </c>
      <c r="J22" s="45">
        <v>5</v>
      </c>
      <c r="K22" s="45">
        <v>0</v>
      </c>
    </row>
    <row r="23" spans="1:11" ht="12.75">
      <c r="A23" s="48">
        <v>19</v>
      </c>
      <c r="B23" s="45" t="s">
        <v>412</v>
      </c>
      <c r="C23" s="45" t="s">
        <v>413</v>
      </c>
      <c r="D23" s="45">
        <v>51</v>
      </c>
      <c r="E23" s="45">
        <v>51</v>
      </c>
      <c r="F23" s="45">
        <v>4</v>
      </c>
      <c r="G23" s="45">
        <v>5</v>
      </c>
      <c r="H23" s="45">
        <v>40</v>
      </c>
      <c r="I23" s="45">
        <v>2</v>
      </c>
      <c r="J23" s="45">
        <v>0</v>
      </c>
      <c r="K23" s="45">
        <v>0</v>
      </c>
    </row>
    <row r="24" spans="1:11" ht="12.75">
      <c r="A24" s="48">
        <v>20</v>
      </c>
      <c r="B24" s="45" t="s">
        <v>412</v>
      </c>
      <c r="C24" s="45" t="s">
        <v>414</v>
      </c>
      <c r="D24" s="45">
        <v>49</v>
      </c>
      <c r="E24" s="45">
        <v>49</v>
      </c>
      <c r="F24" s="45">
        <v>1</v>
      </c>
      <c r="G24" s="45">
        <v>10</v>
      </c>
      <c r="H24" s="45">
        <v>32</v>
      </c>
      <c r="I24" s="45">
        <v>5</v>
      </c>
      <c r="J24" s="45">
        <v>1</v>
      </c>
      <c r="K24" s="45">
        <v>0</v>
      </c>
    </row>
    <row r="25" spans="1:11" ht="12.75">
      <c r="A25" s="48">
        <v>21</v>
      </c>
      <c r="B25" s="45" t="s">
        <v>412</v>
      </c>
      <c r="C25" s="45" t="s">
        <v>415</v>
      </c>
      <c r="D25" s="45">
        <v>18</v>
      </c>
      <c r="E25" s="45">
        <v>18</v>
      </c>
      <c r="F25" s="45">
        <v>0</v>
      </c>
      <c r="G25" s="45">
        <v>1</v>
      </c>
      <c r="H25" s="45">
        <v>17</v>
      </c>
      <c r="I25" s="45">
        <v>0</v>
      </c>
      <c r="J25" s="45">
        <v>0</v>
      </c>
      <c r="K25" s="45">
        <v>0</v>
      </c>
    </row>
    <row r="26" spans="1:11" ht="12.75">
      <c r="A26" s="48">
        <v>22</v>
      </c>
      <c r="B26" s="45" t="s">
        <v>416</v>
      </c>
      <c r="C26" s="45" t="s">
        <v>417</v>
      </c>
      <c r="D26" s="45">
        <v>63</v>
      </c>
      <c r="E26" s="45">
        <v>63</v>
      </c>
      <c r="F26" s="45">
        <v>0</v>
      </c>
      <c r="G26" s="45">
        <v>10</v>
      </c>
      <c r="H26" s="45">
        <v>49</v>
      </c>
      <c r="I26" s="45">
        <v>2</v>
      </c>
      <c r="J26" s="45">
        <v>2</v>
      </c>
      <c r="K26" s="45">
        <v>0</v>
      </c>
    </row>
    <row r="27" spans="1:11" ht="12.75">
      <c r="A27" s="48">
        <v>23</v>
      </c>
      <c r="B27" s="45" t="s">
        <v>416</v>
      </c>
      <c r="C27" s="45" t="s">
        <v>418</v>
      </c>
      <c r="D27" s="45">
        <v>100</v>
      </c>
      <c r="E27" s="45">
        <v>100</v>
      </c>
      <c r="F27" s="45">
        <v>2</v>
      </c>
      <c r="G27" s="45">
        <v>5</v>
      </c>
      <c r="H27" s="45">
        <v>91</v>
      </c>
      <c r="I27" s="45">
        <v>2</v>
      </c>
      <c r="J27" s="45">
        <v>0</v>
      </c>
      <c r="K27" s="45">
        <v>0</v>
      </c>
    </row>
    <row r="28" spans="1:11" ht="12.75">
      <c r="A28" s="48">
        <v>24</v>
      </c>
      <c r="B28" s="45" t="s">
        <v>416</v>
      </c>
      <c r="C28" s="45" t="s">
        <v>419</v>
      </c>
      <c r="D28" s="45">
        <v>23</v>
      </c>
      <c r="E28" s="45">
        <v>23</v>
      </c>
      <c r="F28" s="45">
        <v>0</v>
      </c>
      <c r="G28" s="45">
        <v>0</v>
      </c>
      <c r="H28" s="45">
        <v>22</v>
      </c>
      <c r="I28" s="45">
        <v>1</v>
      </c>
      <c r="J28" s="45">
        <v>0</v>
      </c>
      <c r="K28" s="45">
        <v>0</v>
      </c>
    </row>
    <row r="29" spans="1:11" ht="12.75">
      <c r="A29" s="48">
        <v>25</v>
      </c>
      <c r="B29" s="45" t="s">
        <v>420</v>
      </c>
      <c r="C29" s="45" t="s">
        <v>421</v>
      </c>
      <c r="D29" s="45">
        <v>35</v>
      </c>
      <c r="E29" s="45">
        <v>35</v>
      </c>
      <c r="F29" s="45">
        <v>1</v>
      </c>
      <c r="G29" s="45">
        <v>3</v>
      </c>
      <c r="H29" s="45">
        <v>31</v>
      </c>
      <c r="I29" s="45">
        <v>0</v>
      </c>
      <c r="J29" s="45">
        <v>0</v>
      </c>
      <c r="K29" s="45">
        <v>0</v>
      </c>
    </row>
    <row r="30" spans="1:11" ht="12.75">
      <c r="A30" s="48">
        <v>26</v>
      </c>
      <c r="B30" s="45" t="s">
        <v>420</v>
      </c>
      <c r="C30" s="45" t="s">
        <v>422</v>
      </c>
      <c r="D30" s="45">
        <v>72</v>
      </c>
      <c r="E30" s="45">
        <v>68</v>
      </c>
      <c r="F30" s="45">
        <v>4</v>
      </c>
      <c r="G30" s="45">
        <v>11</v>
      </c>
      <c r="H30" s="45">
        <v>47</v>
      </c>
      <c r="I30" s="45">
        <v>6</v>
      </c>
      <c r="J30" s="45">
        <v>0</v>
      </c>
      <c r="K30" s="45">
        <v>4</v>
      </c>
    </row>
    <row r="31" spans="1:11" ht="12.75">
      <c r="A31" s="48">
        <v>27</v>
      </c>
      <c r="B31" s="45" t="s">
        <v>423</v>
      </c>
      <c r="C31" s="45" t="s">
        <v>424</v>
      </c>
      <c r="D31" s="45">
        <v>101</v>
      </c>
      <c r="E31" s="45">
        <v>101</v>
      </c>
      <c r="F31" s="45">
        <v>4</v>
      </c>
      <c r="G31" s="45">
        <v>7</v>
      </c>
      <c r="H31" s="45">
        <v>81</v>
      </c>
      <c r="I31" s="45">
        <v>9</v>
      </c>
      <c r="J31" s="45">
        <v>0</v>
      </c>
      <c r="K31" s="45">
        <v>0</v>
      </c>
    </row>
    <row r="32" spans="1:11" ht="12.75">
      <c r="A32" s="48">
        <v>28</v>
      </c>
      <c r="B32" s="45" t="s">
        <v>425</v>
      </c>
      <c r="C32" s="45" t="s">
        <v>426</v>
      </c>
      <c r="D32" s="45">
        <v>9</v>
      </c>
      <c r="E32" s="45">
        <v>9</v>
      </c>
      <c r="F32" s="45">
        <v>0</v>
      </c>
      <c r="G32" s="45">
        <v>2</v>
      </c>
      <c r="H32" s="45">
        <v>7</v>
      </c>
      <c r="I32" s="45">
        <v>0</v>
      </c>
      <c r="J32" s="45">
        <v>0</v>
      </c>
      <c r="K32" s="45">
        <v>0</v>
      </c>
    </row>
    <row r="33" spans="1:11" ht="12.75">
      <c r="A33" s="48">
        <v>29</v>
      </c>
      <c r="B33" s="45" t="s">
        <v>425</v>
      </c>
      <c r="C33" s="45" t="s">
        <v>427</v>
      </c>
      <c r="D33" s="45">
        <v>25</v>
      </c>
      <c r="E33" s="45">
        <v>25</v>
      </c>
      <c r="F33" s="45">
        <v>1</v>
      </c>
      <c r="G33" s="45">
        <v>2</v>
      </c>
      <c r="H33" s="45">
        <v>22</v>
      </c>
      <c r="I33" s="45">
        <v>0</v>
      </c>
      <c r="J33" s="45">
        <v>0</v>
      </c>
      <c r="K33" s="45">
        <v>0</v>
      </c>
    </row>
    <row r="34" spans="1:11" ht="12.75">
      <c r="A34" s="48">
        <v>30</v>
      </c>
      <c r="B34" s="45" t="s">
        <v>428</v>
      </c>
      <c r="C34" s="45" t="s">
        <v>429</v>
      </c>
      <c r="D34" s="45">
        <v>5</v>
      </c>
      <c r="E34" s="45">
        <v>5</v>
      </c>
      <c r="F34" s="45">
        <v>0</v>
      </c>
      <c r="G34" s="45">
        <v>0</v>
      </c>
      <c r="H34" s="45">
        <v>5</v>
      </c>
      <c r="I34" s="45">
        <v>0</v>
      </c>
      <c r="J34" s="45">
        <v>0</v>
      </c>
      <c r="K34" s="45">
        <v>0</v>
      </c>
    </row>
    <row r="35" spans="1:11" ht="12.75">
      <c r="A35" s="48">
        <v>31</v>
      </c>
      <c r="B35" s="45" t="s">
        <v>428</v>
      </c>
      <c r="C35" s="45" t="s">
        <v>430</v>
      </c>
      <c r="D35" s="45">
        <v>19</v>
      </c>
      <c r="E35" s="45">
        <v>19</v>
      </c>
      <c r="F35" s="45">
        <v>1</v>
      </c>
      <c r="G35" s="45">
        <v>1</v>
      </c>
      <c r="H35" s="45">
        <v>17</v>
      </c>
      <c r="I35" s="45">
        <v>0</v>
      </c>
      <c r="J35" s="45">
        <v>0</v>
      </c>
      <c r="K35" s="45">
        <v>0</v>
      </c>
    </row>
    <row r="36" spans="1:11" ht="12.75">
      <c r="A36" s="48">
        <v>32</v>
      </c>
      <c r="B36" s="45" t="s">
        <v>428</v>
      </c>
      <c r="C36" s="45" t="s">
        <v>431</v>
      </c>
      <c r="D36" s="45">
        <v>250</v>
      </c>
      <c r="E36" s="45">
        <v>250</v>
      </c>
      <c r="F36" s="45">
        <v>19</v>
      </c>
      <c r="G36" s="45">
        <v>32</v>
      </c>
      <c r="H36" s="45">
        <v>173</v>
      </c>
      <c r="I36" s="45">
        <v>14</v>
      </c>
      <c r="J36" s="45">
        <v>12</v>
      </c>
      <c r="K36" s="45">
        <v>0</v>
      </c>
    </row>
    <row r="37" spans="1:11" ht="12.75">
      <c r="A37" s="48">
        <v>33</v>
      </c>
      <c r="B37" s="45" t="s">
        <v>428</v>
      </c>
      <c r="C37" s="45" t="s">
        <v>432</v>
      </c>
      <c r="D37" s="45">
        <v>33</v>
      </c>
      <c r="E37" s="45">
        <v>33</v>
      </c>
      <c r="F37" s="45">
        <v>2</v>
      </c>
      <c r="G37" s="45">
        <v>2</v>
      </c>
      <c r="H37" s="45">
        <v>28</v>
      </c>
      <c r="I37" s="45">
        <v>0</v>
      </c>
      <c r="J37" s="45">
        <v>1</v>
      </c>
      <c r="K37" s="45">
        <v>0</v>
      </c>
    </row>
    <row r="38" spans="1:11" ht="12.75">
      <c r="A38" s="48">
        <v>34</v>
      </c>
      <c r="B38" s="45" t="s">
        <v>428</v>
      </c>
      <c r="C38" s="45" t="s">
        <v>433</v>
      </c>
      <c r="D38" s="45">
        <v>9</v>
      </c>
      <c r="E38" s="45">
        <v>9</v>
      </c>
      <c r="F38" s="45">
        <v>0</v>
      </c>
      <c r="G38" s="45">
        <v>0</v>
      </c>
      <c r="H38" s="45">
        <v>9</v>
      </c>
      <c r="I38" s="45">
        <v>0</v>
      </c>
      <c r="J38" s="45">
        <v>0</v>
      </c>
      <c r="K38" s="45">
        <v>0</v>
      </c>
    </row>
    <row r="39" spans="1:11" ht="12.75">
      <c r="A39" s="48">
        <v>35</v>
      </c>
      <c r="B39" s="45" t="s">
        <v>434</v>
      </c>
      <c r="C39" s="45" t="s">
        <v>435</v>
      </c>
      <c r="D39" s="45">
        <v>255</v>
      </c>
      <c r="E39" s="45">
        <v>255</v>
      </c>
      <c r="F39" s="45">
        <v>17</v>
      </c>
      <c r="G39" s="45">
        <v>53</v>
      </c>
      <c r="H39" s="45">
        <v>181</v>
      </c>
      <c r="I39" s="45">
        <v>2</v>
      </c>
      <c r="J39" s="45">
        <v>2</v>
      </c>
      <c r="K39" s="45">
        <v>0</v>
      </c>
    </row>
    <row r="40" spans="1:11" ht="12.75">
      <c r="A40" s="48">
        <v>36</v>
      </c>
      <c r="B40" s="45" t="s">
        <v>434</v>
      </c>
      <c r="C40" s="45" t="s">
        <v>436</v>
      </c>
      <c r="D40" s="45">
        <v>26</v>
      </c>
      <c r="E40" s="45">
        <v>26</v>
      </c>
      <c r="F40" s="45">
        <v>3</v>
      </c>
      <c r="G40" s="45">
        <v>2</v>
      </c>
      <c r="H40" s="45">
        <v>21</v>
      </c>
      <c r="I40" s="45">
        <v>0</v>
      </c>
      <c r="J40" s="45">
        <v>0</v>
      </c>
      <c r="K40" s="45">
        <v>0</v>
      </c>
    </row>
    <row r="41" spans="1:11" ht="12.75">
      <c r="A41" s="48">
        <v>37</v>
      </c>
      <c r="B41" s="45" t="s">
        <v>434</v>
      </c>
      <c r="C41" s="45" t="s">
        <v>437</v>
      </c>
      <c r="D41" s="45">
        <v>18</v>
      </c>
      <c r="E41" s="45">
        <v>18</v>
      </c>
      <c r="F41" s="45">
        <v>1</v>
      </c>
      <c r="G41" s="45">
        <v>10</v>
      </c>
      <c r="H41" s="45">
        <v>7</v>
      </c>
      <c r="I41" s="45">
        <v>0</v>
      </c>
      <c r="J41" s="45">
        <v>0</v>
      </c>
      <c r="K41" s="45">
        <v>0</v>
      </c>
    </row>
    <row r="42" spans="1:11" ht="12.75">
      <c r="A42" s="48">
        <v>38</v>
      </c>
      <c r="B42" s="45" t="s">
        <v>438</v>
      </c>
      <c r="C42" s="45" t="s">
        <v>439</v>
      </c>
      <c r="D42" s="45">
        <v>30</v>
      </c>
      <c r="E42" s="45">
        <v>30</v>
      </c>
      <c r="F42" s="45">
        <v>2</v>
      </c>
      <c r="G42" s="45">
        <v>6</v>
      </c>
      <c r="H42" s="45">
        <v>22</v>
      </c>
      <c r="I42" s="45">
        <v>0</v>
      </c>
      <c r="J42" s="45">
        <v>0</v>
      </c>
      <c r="K42" s="45">
        <v>0</v>
      </c>
    </row>
    <row r="43" spans="1:11" ht="12.75">
      <c r="A43" s="48">
        <v>39</v>
      </c>
      <c r="B43" s="45" t="s">
        <v>438</v>
      </c>
      <c r="C43" s="45" t="s">
        <v>440</v>
      </c>
      <c r="D43" s="45">
        <v>60</v>
      </c>
      <c r="E43" s="45">
        <v>60</v>
      </c>
      <c r="F43" s="45">
        <v>7</v>
      </c>
      <c r="G43" s="45">
        <v>12</v>
      </c>
      <c r="H43" s="45">
        <v>41</v>
      </c>
      <c r="I43" s="45">
        <v>0</v>
      </c>
      <c r="J43" s="45">
        <v>0</v>
      </c>
      <c r="K43" s="45">
        <v>0</v>
      </c>
    </row>
    <row r="44" spans="1:11" ht="12.75">
      <c r="A44" s="48">
        <v>40</v>
      </c>
      <c r="B44" s="45" t="s">
        <v>438</v>
      </c>
      <c r="C44" s="45" t="s">
        <v>441</v>
      </c>
      <c r="D44" s="45">
        <v>23</v>
      </c>
      <c r="E44" s="45">
        <v>23</v>
      </c>
      <c r="F44" s="45">
        <v>0</v>
      </c>
      <c r="G44" s="45">
        <v>5</v>
      </c>
      <c r="H44" s="45">
        <v>15</v>
      </c>
      <c r="I44" s="45">
        <v>0</v>
      </c>
      <c r="J44" s="45">
        <v>3</v>
      </c>
      <c r="K44" s="45">
        <v>0</v>
      </c>
    </row>
    <row r="45" spans="1:11" ht="12.75">
      <c r="A45" s="48">
        <v>41</v>
      </c>
      <c r="B45" s="45" t="s">
        <v>442</v>
      </c>
      <c r="C45" s="45" t="s">
        <v>443</v>
      </c>
      <c r="D45" s="45">
        <v>46</v>
      </c>
      <c r="E45" s="45">
        <v>46</v>
      </c>
      <c r="F45" s="45">
        <v>3</v>
      </c>
      <c r="G45" s="45">
        <v>6</v>
      </c>
      <c r="H45" s="45">
        <v>26</v>
      </c>
      <c r="I45" s="45">
        <v>9</v>
      </c>
      <c r="J45" s="45">
        <v>2</v>
      </c>
      <c r="K45" s="45">
        <v>0</v>
      </c>
    </row>
    <row r="46" spans="1:11" ht="12.75">
      <c r="A46" s="48">
        <v>42</v>
      </c>
      <c r="B46" s="45" t="s">
        <v>442</v>
      </c>
      <c r="C46" s="45" t="s">
        <v>444</v>
      </c>
      <c r="D46" s="45">
        <v>27</v>
      </c>
      <c r="E46" s="45">
        <v>27</v>
      </c>
      <c r="F46" s="45">
        <v>1</v>
      </c>
      <c r="G46" s="45">
        <v>1</v>
      </c>
      <c r="H46" s="45">
        <v>24</v>
      </c>
      <c r="I46" s="45">
        <v>1</v>
      </c>
      <c r="J46" s="45">
        <v>0</v>
      </c>
      <c r="K46" s="45">
        <v>0</v>
      </c>
    </row>
    <row r="47" spans="1:11" ht="12.75">
      <c r="A47" s="48">
        <v>43</v>
      </c>
      <c r="B47" s="45" t="s">
        <v>442</v>
      </c>
      <c r="C47" s="45" t="s">
        <v>445</v>
      </c>
      <c r="D47" s="45">
        <v>50</v>
      </c>
      <c r="E47" s="45">
        <v>50</v>
      </c>
      <c r="F47" s="45">
        <v>3</v>
      </c>
      <c r="G47" s="45">
        <v>7</v>
      </c>
      <c r="H47" s="45">
        <v>36</v>
      </c>
      <c r="I47" s="45">
        <v>2</v>
      </c>
      <c r="J47" s="45">
        <v>2</v>
      </c>
      <c r="K47" s="45">
        <v>0</v>
      </c>
    </row>
    <row r="48" spans="1:11" ht="12.75">
      <c r="A48" s="48">
        <v>44</v>
      </c>
      <c r="B48" s="45" t="s">
        <v>446</v>
      </c>
      <c r="C48" s="45" t="s">
        <v>447</v>
      </c>
      <c r="D48" s="45">
        <v>6</v>
      </c>
      <c r="E48" s="45">
        <v>6</v>
      </c>
      <c r="F48" s="45">
        <v>0</v>
      </c>
      <c r="G48" s="45">
        <v>0</v>
      </c>
      <c r="H48" s="45">
        <v>6</v>
      </c>
      <c r="I48" s="45">
        <v>0</v>
      </c>
      <c r="J48" s="45">
        <v>0</v>
      </c>
      <c r="K48" s="45">
        <v>0</v>
      </c>
    </row>
    <row r="49" spans="1:11" ht="12.75">
      <c r="A49" s="48">
        <v>45</v>
      </c>
      <c r="B49" s="45" t="s">
        <v>446</v>
      </c>
      <c r="C49" s="45" t="s">
        <v>448</v>
      </c>
      <c r="D49" s="45">
        <v>39</v>
      </c>
      <c r="E49" s="45">
        <v>39</v>
      </c>
      <c r="F49" s="45">
        <v>1</v>
      </c>
      <c r="G49" s="45">
        <v>3</v>
      </c>
      <c r="H49" s="45">
        <v>35</v>
      </c>
      <c r="I49" s="45">
        <v>0</v>
      </c>
      <c r="J49" s="45">
        <v>0</v>
      </c>
      <c r="K49" s="45">
        <v>0</v>
      </c>
    </row>
    <row r="50" spans="1:11" ht="12.75">
      <c r="A50" s="48">
        <v>46</v>
      </c>
      <c r="B50" s="45" t="s">
        <v>446</v>
      </c>
      <c r="C50" s="45" t="s">
        <v>449</v>
      </c>
      <c r="D50" s="45">
        <v>114</v>
      </c>
      <c r="E50" s="45">
        <v>114</v>
      </c>
      <c r="F50" s="45">
        <v>7</v>
      </c>
      <c r="G50" s="45">
        <v>15</v>
      </c>
      <c r="H50" s="45">
        <v>82</v>
      </c>
      <c r="I50" s="45">
        <v>8</v>
      </c>
      <c r="J50" s="45">
        <v>2</v>
      </c>
      <c r="K50" s="45">
        <v>0</v>
      </c>
    </row>
    <row r="51" spans="1:11" ht="12.75">
      <c r="A51" s="48">
        <v>47</v>
      </c>
      <c r="B51" s="45" t="s">
        <v>450</v>
      </c>
      <c r="C51" s="45" t="s">
        <v>451</v>
      </c>
      <c r="D51" s="45">
        <v>59</v>
      </c>
      <c r="E51" s="45">
        <v>59</v>
      </c>
      <c r="F51" s="45">
        <v>3</v>
      </c>
      <c r="G51" s="45">
        <v>4</v>
      </c>
      <c r="H51" s="45">
        <v>45</v>
      </c>
      <c r="I51" s="45">
        <v>7</v>
      </c>
      <c r="J51" s="45">
        <v>0</v>
      </c>
      <c r="K51" s="45">
        <v>0</v>
      </c>
    </row>
    <row r="52" spans="1:11" ht="12.75">
      <c r="A52" s="48">
        <v>48</v>
      </c>
      <c r="B52" s="45" t="s">
        <v>450</v>
      </c>
      <c r="C52" s="45" t="s">
        <v>452</v>
      </c>
      <c r="D52" s="45">
        <v>17</v>
      </c>
      <c r="E52" s="45">
        <v>17</v>
      </c>
      <c r="F52" s="45">
        <v>0</v>
      </c>
      <c r="G52" s="45">
        <v>7</v>
      </c>
      <c r="H52" s="45">
        <v>10</v>
      </c>
      <c r="I52" s="45">
        <v>0</v>
      </c>
      <c r="J52" s="45">
        <v>0</v>
      </c>
      <c r="K52" s="45">
        <v>0</v>
      </c>
    </row>
    <row r="53" spans="1:11" ht="12.75">
      <c r="A53" s="48">
        <v>49</v>
      </c>
      <c r="B53" s="45" t="s">
        <v>450</v>
      </c>
      <c r="C53" s="45" t="s">
        <v>453</v>
      </c>
      <c r="D53" s="45">
        <v>18</v>
      </c>
      <c r="E53" s="45">
        <v>18</v>
      </c>
      <c r="F53" s="45">
        <v>0</v>
      </c>
      <c r="G53" s="45">
        <v>0</v>
      </c>
      <c r="H53" s="45">
        <v>18</v>
      </c>
      <c r="I53" s="45">
        <v>0</v>
      </c>
      <c r="J53" s="45">
        <v>0</v>
      </c>
      <c r="K53" s="45">
        <v>0</v>
      </c>
    </row>
    <row r="54" spans="1:11" ht="12.75">
      <c r="A54" s="48">
        <v>50</v>
      </c>
      <c r="B54" s="45" t="s">
        <v>450</v>
      </c>
      <c r="C54" s="45" t="s">
        <v>454</v>
      </c>
      <c r="D54" s="45">
        <v>25</v>
      </c>
      <c r="E54" s="45">
        <v>25</v>
      </c>
      <c r="F54" s="45">
        <v>0</v>
      </c>
      <c r="G54" s="45">
        <v>5</v>
      </c>
      <c r="H54" s="45">
        <v>20</v>
      </c>
      <c r="I54" s="45">
        <v>0</v>
      </c>
      <c r="J54" s="45">
        <v>0</v>
      </c>
      <c r="K54" s="45">
        <v>0</v>
      </c>
    </row>
    <row r="55" spans="1:11" ht="12.75">
      <c r="A55" s="48">
        <v>51</v>
      </c>
      <c r="B55" s="45" t="s">
        <v>450</v>
      </c>
      <c r="C55" s="45" t="s">
        <v>455</v>
      </c>
      <c r="D55" s="45">
        <v>23</v>
      </c>
      <c r="E55" s="45">
        <v>23</v>
      </c>
      <c r="F55" s="45">
        <v>0</v>
      </c>
      <c r="G55" s="45">
        <v>0</v>
      </c>
      <c r="H55" s="45">
        <v>23</v>
      </c>
      <c r="I55" s="45">
        <v>0</v>
      </c>
      <c r="J55" s="45">
        <v>0</v>
      </c>
      <c r="K55" s="45">
        <v>0</v>
      </c>
    </row>
    <row r="56" spans="1:11" ht="12.75">
      <c r="A56" s="48">
        <v>52</v>
      </c>
      <c r="B56" s="45" t="s">
        <v>450</v>
      </c>
      <c r="C56" s="45" t="s">
        <v>456</v>
      </c>
      <c r="D56" s="45">
        <v>25</v>
      </c>
      <c r="E56" s="45">
        <v>25</v>
      </c>
      <c r="F56" s="45">
        <v>0</v>
      </c>
      <c r="G56" s="45">
        <v>0</v>
      </c>
      <c r="H56" s="45">
        <v>25</v>
      </c>
      <c r="I56" s="45">
        <v>0</v>
      </c>
      <c r="J56" s="45">
        <v>0</v>
      </c>
      <c r="K56" s="45">
        <v>0</v>
      </c>
    </row>
    <row r="57" spans="1:11" ht="12.75">
      <c r="A57" s="48">
        <v>53</v>
      </c>
      <c r="B57" s="45" t="s">
        <v>450</v>
      </c>
      <c r="C57" s="45" t="s">
        <v>457</v>
      </c>
      <c r="D57" s="45">
        <v>18</v>
      </c>
      <c r="E57" s="45">
        <v>18</v>
      </c>
      <c r="F57" s="45">
        <v>0</v>
      </c>
      <c r="G57" s="45">
        <v>0</v>
      </c>
      <c r="H57" s="45">
        <v>18</v>
      </c>
      <c r="I57" s="45">
        <v>0</v>
      </c>
      <c r="J57" s="45">
        <v>0</v>
      </c>
      <c r="K57" s="45">
        <v>0</v>
      </c>
    </row>
    <row r="58" spans="1:11" ht="12.75">
      <c r="A58" s="48">
        <v>54</v>
      </c>
      <c r="B58" s="45" t="s">
        <v>458</v>
      </c>
      <c r="C58" s="45" t="s">
        <v>459</v>
      </c>
      <c r="D58" s="45">
        <v>50</v>
      </c>
      <c r="E58" s="45">
        <v>50</v>
      </c>
      <c r="F58" s="45">
        <v>0</v>
      </c>
      <c r="G58" s="45">
        <v>0</v>
      </c>
      <c r="H58" s="45">
        <v>43</v>
      </c>
      <c r="I58" s="45">
        <v>7</v>
      </c>
      <c r="J58" s="45">
        <v>0</v>
      </c>
      <c r="K58" s="45">
        <v>0</v>
      </c>
    </row>
    <row r="59" spans="1:11" ht="12.75">
      <c r="A59" s="48">
        <v>55</v>
      </c>
      <c r="B59" s="45" t="s">
        <v>460</v>
      </c>
      <c r="C59" s="45" t="s">
        <v>461</v>
      </c>
      <c r="D59" s="45">
        <v>31</v>
      </c>
      <c r="E59" s="45">
        <v>31</v>
      </c>
      <c r="F59" s="45">
        <v>1</v>
      </c>
      <c r="G59" s="45">
        <v>1</v>
      </c>
      <c r="H59" s="45">
        <v>29</v>
      </c>
      <c r="I59" s="45">
        <v>0</v>
      </c>
      <c r="J59" s="45">
        <v>0</v>
      </c>
      <c r="K59" s="45">
        <v>0</v>
      </c>
    </row>
    <row r="60" spans="1:11" ht="12.75">
      <c r="A60" s="48">
        <v>56</v>
      </c>
      <c r="B60" s="45" t="s">
        <v>460</v>
      </c>
      <c r="C60" s="45" t="s">
        <v>462</v>
      </c>
      <c r="D60" s="45">
        <v>18</v>
      </c>
      <c r="E60" s="45">
        <v>18</v>
      </c>
      <c r="F60" s="45">
        <v>1</v>
      </c>
      <c r="G60" s="45">
        <v>3</v>
      </c>
      <c r="H60" s="45">
        <v>14</v>
      </c>
      <c r="I60" s="45">
        <v>0</v>
      </c>
      <c r="J60" s="45">
        <v>0</v>
      </c>
      <c r="K60" s="45">
        <v>0</v>
      </c>
    </row>
    <row r="61" spans="1:11" ht="12.75">
      <c r="A61" s="48">
        <v>57</v>
      </c>
      <c r="B61" s="45" t="s">
        <v>460</v>
      </c>
      <c r="C61" s="45" t="s">
        <v>463</v>
      </c>
      <c r="D61" s="45">
        <v>12</v>
      </c>
      <c r="E61" s="45">
        <v>12</v>
      </c>
      <c r="F61" s="45">
        <v>0</v>
      </c>
      <c r="G61" s="45">
        <v>1</v>
      </c>
      <c r="H61" s="45">
        <v>11</v>
      </c>
      <c r="I61" s="45">
        <v>0</v>
      </c>
      <c r="J61" s="45">
        <v>0</v>
      </c>
      <c r="K61" s="45">
        <v>0</v>
      </c>
    </row>
    <row r="62" spans="1:11" ht="12.75">
      <c r="A62" s="48">
        <v>58</v>
      </c>
      <c r="B62" s="45" t="s">
        <v>460</v>
      </c>
      <c r="C62" s="45" t="s">
        <v>464</v>
      </c>
      <c r="D62" s="45">
        <v>30</v>
      </c>
      <c r="E62" s="45">
        <v>30</v>
      </c>
      <c r="F62" s="45">
        <v>0</v>
      </c>
      <c r="G62" s="45">
        <v>3</v>
      </c>
      <c r="H62" s="45">
        <v>0</v>
      </c>
      <c r="I62" s="45">
        <v>24</v>
      </c>
      <c r="J62" s="45">
        <v>3</v>
      </c>
      <c r="K62" s="45">
        <v>0</v>
      </c>
    </row>
    <row r="63" spans="1:11" ht="12.75">
      <c r="A63" s="48">
        <v>59</v>
      </c>
      <c r="B63" s="45" t="s">
        <v>460</v>
      </c>
      <c r="C63" s="45" t="s">
        <v>465</v>
      </c>
      <c r="D63" s="45">
        <v>31</v>
      </c>
      <c r="E63" s="45">
        <v>31</v>
      </c>
      <c r="F63" s="45">
        <v>1</v>
      </c>
      <c r="G63" s="45">
        <v>1</v>
      </c>
      <c r="H63" s="45">
        <v>27</v>
      </c>
      <c r="I63" s="45">
        <v>2</v>
      </c>
      <c r="J63" s="45">
        <v>0</v>
      </c>
      <c r="K63" s="45">
        <v>0</v>
      </c>
    </row>
    <row r="64" spans="1:11" ht="12.75">
      <c r="A64" s="48">
        <v>60</v>
      </c>
      <c r="B64" s="45" t="s">
        <v>460</v>
      </c>
      <c r="C64" s="45" t="s">
        <v>466</v>
      </c>
      <c r="D64" s="45">
        <v>19</v>
      </c>
      <c r="E64" s="45">
        <v>19</v>
      </c>
      <c r="F64" s="45">
        <v>0</v>
      </c>
      <c r="G64" s="45">
        <v>2</v>
      </c>
      <c r="H64" s="45">
        <v>16</v>
      </c>
      <c r="I64" s="45">
        <v>1</v>
      </c>
      <c r="J64" s="45">
        <v>0</v>
      </c>
      <c r="K64" s="45">
        <v>0</v>
      </c>
    </row>
    <row r="65" spans="1:11" ht="12.75">
      <c r="A65" s="48">
        <v>61</v>
      </c>
      <c r="B65" s="45" t="s">
        <v>460</v>
      </c>
      <c r="C65" s="45" t="s">
        <v>467</v>
      </c>
      <c r="D65" s="45">
        <v>53</v>
      </c>
      <c r="E65" s="45">
        <v>53</v>
      </c>
      <c r="F65" s="45">
        <v>2</v>
      </c>
      <c r="G65" s="45">
        <v>5</v>
      </c>
      <c r="H65" s="45">
        <v>44</v>
      </c>
      <c r="I65" s="45">
        <v>2</v>
      </c>
      <c r="J65" s="45">
        <v>0</v>
      </c>
      <c r="K65" s="45">
        <v>0</v>
      </c>
    </row>
    <row r="66" spans="1:11" ht="12.75">
      <c r="A66" s="48">
        <v>62</v>
      </c>
      <c r="B66" s="45" t="s">
        <v>460</v>
      </c>
      <c r="C66" s="45" t="s">
        <v>468</v>
      </c>
      <c r="D66" s="45">
        <v>27</v>
      </c>
      <c r="E66" s="45">
        <v>27</v>
      </c>
      <c r="F66" s="45">
        <v>2</v>
      </c>
      <c r="G66" s="45">
        <v>7</v>
      </c>
      <c r="H66" s="45">
        <v>15</v>
      </c>
      <c r="I66" s="45">
        <v>0</v>
      </c>
      <c r="J66" s="45">
        <v>3</v>
      </c>
      <c r="K66" s="45">
        <v>0</v>
      </c>
    </row>
    <row r="67" spans="1:11" ht="12.75">
      <c r="A67" s="48">
        <v>63</v>
      </c>
      <c r="B67" s="45" t="s">
        <v>460</v>
      </c>
      <c r="C67" s="45" t="s">
        <v>469</v>
      </c>
      <c r="D67" s="45">
        <v>28</v>
      </c>
      <c r="E67" s="45">
        <v>28</v>
      </c>
      <c r="F67" s="45">
        <v>1</v>
      </c>
      <c r="G67" s="45">
        <v>1</v>
      </c>
      <c r="H67" s="45">
        <v>24</v>
      </c>
      <c r="I67" s="45">
        <v>0</v>
      </c>
      <c r="J67" s="45">
        <v>2</v>
      </c>
      <c r="K67" s="45">
        <v>0</v>
      </c>
    </row>
    <row r="68" spans="1:11" ht="12.75">
      <c r="A68" s="48">
        <v>64</v>
      </c>
      <c r="B68" s="45" t="s">
        <v>470</v>
      </c>
      <c r="C68" s="45" t="s">
        <v>471</v>
      </c>
      <c r="D68" s="45">
        <v>82</v>
      </c>
      <c r="E68" s="45">
        <v>82</v>
      </c>
      <c r="F68" s="45">
        <v>10</v>
      </c>
      <c r="G68" s="45">
        <v>4</v>
      </c>
      <c r="H68" s="45">
        <v>60</v>
      </c>
      <c r="I68" s="45">
        <v>7</v>
      </c>
      <c r="J68" s="45">
        <v>1</v>
      </c>
      <c r="K68" s="45">
        <v>0</v>
      </c>
    </row>
    <row r="69" spans="1:11" ht="12.75">
      <c r="A69" s="48">
        <v>65</v>
      </c>
      <c r="B69" s="45" t="s">
        <v>472</v>
      </c>
      <c r="C69" s="45" t="s">
        <v>473</v>
      </c>
      <c r="D69" s="45">
        <v>62</v>
      </c>
      <c r="E69" s="45">
        <v>62</v>
      </c>
      <c r="F69" s="45">
        <v>2</v>
      </c>
      <c r="G69" s="45">
        <v>6</v>
      </c>
      <c r="H69" s="45">
        <v>45</v>
      </c>
      <c r="I69" s="45">
        <v>8</v>
      </c>
      <c r="J69" s="45">
        <v>1</v>
      </c>
      <c r="K69" s="45">
        <v>0</v>
      </c>
    </row>
    <row r="70" spans="1:11" ht="12.75">
      <c r="A70" s="48">
        <v>66</v>
      </c>
      <c r="B70" s="45" t="s">
        <v>472</v>
      </c>
      <c r="C70" s="45" t="s">
        <v>474</v>
      </c>
      <c r="D70" s="45">
        <v>24</v>
      </c>
      <c r="E70" s="45">
        <v>24</v>
      </c>
      <c r="F70" s="45">
        <v>1</v>
      </c>
      <c r="G70" s="45">
        <v>2</v>
      </c>
      <c r="H70" s="45">
        <v>20</v>
      </c>
      <c r="I70" s="45">
        <v>0</v>
      </c>
      <c r="J70" s="45">
        <v>1</v>
      </c>
      <c r="K70" s="45">
        <v>0</v>
      </c>
    </row>
    <row r="71" spans="1:11" ht="12.75">
      <c r="A71" s="48">
        <v>67</v>
      </c>
      <c r="B71" s="45" t="s">
        <v>472</v>
      </c>
      <c r="C71" s="45" t="s">
        <v>475</v>
      </c>
      <c r="D71" s="45">
        <v>28</v>
      </c>
      <c r="E71" s="45">
        <v>27</v>
      </c>
      <c r="F71" s="45">
        <v>5</v>
      </c>
      <c r="G71" s="45">
        <v>4</v>
      </c>
      <c r="H71" s="45">
        <v>17</v>
      </c>
      <c r="I71" s="45">
        <v>0</v>
      </c>
      <c r="J71" s="45">
        <v>1</v>
      </c>
      <c r="K71" s="45">
        <v>1</v>
      </c>
    </row>
    <row r="72" spans="1:11" ht="12.75">
      <c r="A72" s="48">
        <v>68</v>
      </c>
      <c r="B72" s="45" t="s">
        <v>476</v>
      </c>
      <c r="C72" s="45" t="s">
        <v>477</v>
      </c>
      <c r="D72" s="45">
        <v>53</v>
      </c>
      <c r="E72" s="45">
        <v>53</v>
      </c>
      <c r="F72" s="45">
        <v>6</v>
      </c>
      <c r="G72" s="45">
        <v>11</v>
      </c>
      <c r="H72" s="45">
        <v>34</v>
      </c>
      <c r="I72" s="45">
        <v>2</v>
      </c>
      <c r="J72" s="45">
        <v>0</v>
      </c>
      <c r="K72" s="45">
        <v>0</v>
      </c>
    </row>
    <row r="73" spans="1:11" ht="25.5">
      <c r="A73" s="48">
        <v>69</v>
      </c>
      <c r="B73" s="45" t="s">
        <v>478</v>
      </c>
      <c r="C73" s="45" t="s">
        <v>479</v>
      </c>
      <c r="D73" s="45">
        <v>26</v>
      </c>
      <c r="E73" s="45">
        <v>26</v>
      </c>
      <c r="F73" s="45">
        <v>1</v>
      </c>
      <c r="G73" s="45">
        <v>0</v>
      </c>
      <c r="H73" s="45">
        <v>24</v>
      </c>
      <c r="I73" s="45">
        <v>1</v>
      </c>
      <c r="J73" s="45">
        <v>0</v>
      </c>
      <c r="K73" s="45">
        <v>0</v>
      </c>
    </row>
    <row r="74" spans="1:11" ht="12.75">
      <c r="A74" s="48">
        <v>70</v>
      </c>
      <c r="B74" s="45" t="s">
        <v>478</v>
      </c>
      <c r="C74" s="45" t="s">
        <v>480</v>
      </c>
      <c r="D74" s="45">
        <v>34</v>
      </c>
      <c r="E74" s="45">
        <v>34</v>
      </c>
      <c r="F74" s="45">
        <v>2</v>
      </c>
      <c r="G74" s="45">
        <v>1</v>
      </c>
      <c r="H74" s="45">
        <v>31</v>
      </c>
      <c r="I74" s="45">
        <v>0</v>
      </c>
      <c r="J74" s="45">
        <v>0</v>
      </c>
      <c r="K74" s="45">
        <v>0</v>
      </c>
    </row>
    <row r="75" spans="1:11" ht="12.75">
      <c r="A75" s="48">
        <v>71</v>
      </c>
      <c r="B75" s="45" t="s">
        <v>478</v>
      </c>
      <c r="C75" s="45" t="s">
        <v>481</v>
      </c>
      <c r="D75" s="45">
        <v>28</v>
      </c>
      <c r="E75" s="45">
        <v>28</v>
      </c>
      <c r="F75" s="45">
        <v>3</v>
      </c>
      <c r="G75" s="45">
        <v>3</v>
      </c>
      <c r="H75" s="45">
        <v>21</v>
      </c>
      <c r="I75" s="45">
        <v>1</v>
      </c>
      <c r="J75" s="45">
        <v>0</v>
      </c>
      <c r="K75" s="45">
        <v>0</v>
      </c>
    </row>
    <row r="76" spans="1:11" ht="12.75">
      <c r="A76" s="48">
        <v>72</v>
      </c>
      <c r="B76" s="45" t="s">
        <v>478</v>
      </c>
      <c r="C76" s="45" t="s">
        <v>482</v>
      </c>
      <c r="D76" s="45">
        <v>58</v>
      </c>
      <c r="E76" s="45">
        <v>58</v>
      </c>
      <c r="F76" s="45">
        <v>7</v>
      </c>
      <c r="G76" s="45">
        <v>0</v>
      </c>
      <c r="H76" s="45">
        <v>51</v>
      </c>
      <c r="I76" s="45">
        <v>0</v>
      </c>
      <c r="J76" s="45">
        <v>0</v>
      </c>
      <c r="K76" s="45">
        <v>0</v>
      </c>
    </row>
    <row r="77" spans="1:11" ht="12.75">
      <c r="A77" s="48">
        <v>73</v>
      </c>
      <c r="B77" s="45" t="s">
        <v>478</v>
      </c>
      <c r="C77" s="45" t="s">
        <v>483</v>
      </c>
      <c r="D77" s="45">
        <v>16</v>
      </c>
      <c r="E77" s="45">
        <v>16</v>
      </c>
      <c r="F77" s="45">
        <v>0</v>
      </c>
      <c r="G77" s="45">
        <v>2</v>
      </c>
      <c r="H77" s="45">
        <v>14</v>
      </c>
      <c r="I77" s="45">
        <v>0</v>
      </c>
      <c r="J77" s="45">
        <v>0</v>
      </c>
      <c r="K77" s="45">
        <v>0</v>
      </c>
    </row>
    <row r="78" spans="1:11" ht="12.75">
      <c r="A78" s="48">
        <v>74</v>
      </c>
      <c r="B78" s="45" t="s">
        <v>478</v>
      </c>
      <c r="C78" s="45" t="s">
        <v>484</v>
      </c>
      <c r="D78" s="45">
        <v>33</v>
      </c>
      <c r="E78" s="45">
        <v>33</v>
      </c>
      <c r="F78" s="45">
        <v>0</v>
      </c>
      <c r="G78" s="45">
        <v>3</v>
      </c>
      <c r="H78" s="45">
        <v>30</v>
      </c>
      <c r="I78" s="45">
        <v>0</v>
      </c>
      <c r="J78" s="45">
        <v>0</v>
      </c>
      <c r="K78" s="45">
        <v>0</v>
      </c>
    </row>
    <row r="79" spans="1:11" ht="12.75">
      <c r="A79" s="48">
        <v>75</v>
      </c>
      <c r="B79" s="45" t="s">
        <v>485</v>
      </c>
      <c r="C79" s="45" t="s">
        <v>486</v>
      </c>
      <c r="D79" s="45">
        <v>42</v>
      </c>
      <c r="E79" s="45">
        <v>42</v>
      </c>
      <c r="F79" s="45">
        <v>4</v>
      </c>
      <c r="G79" s="45">
        <v>6</v>
      </c>
      <c r="H79" s="45">
        <v>28</v>
      </c>
      <c r="I79" s="45">
        <v>4</v>
      </c>
      <c r="J79" s="45">
        <v>0</v>
      </c>
      <c r="K79" s="45">
        <v>0</v>
      </c>
    </row>
    <row r="80" spans="1:11" ht="12.75">
      <c r="A80" s="48">
        <v>76</v>
      </c>
      <c r="B80" s="45" t="s">
        <v>485</v>
      </c>
      <c r="C80" s="45" t="s">
        <v>487</v>
      </c>
      <c r="D80" s="45">
        <v>53</v>
      </c>
      <c r="E80" s="45">
        <v>53</v>
      </c>
      <c r="F80" s="45">
        <v>0</v>
      </c>
      <c r="G80" s="45">
        <v>8</v>
      </c>
      <c r="H80" s="45">
        <v>38</v>
      </c>
      <c r="I80" s="45">
        <v>5</v>
      </c>
      <c r="J80" s="45">
        <v>2</v>
      </c>
      <c r="K80" s="45">
        <v>0</v>
      </c>
    </row>
    <row r="81" spans="1:11" ht="12.75">
      <c r="A81" s="48">
        <v>77</v>
      </c>
      <c r="B81" s="45" t="s">
        <v>488</v>
      </c>
      <c r="C81" s="45" t="s">
        <v>489</v>
      </c>
      <c r="D81" s="45">
        <v>15</v>
      </c>
      <c r="E81" s="45">
        <v>15</v>
      </c>
      <c r="F81" s="45">
        <v>1</v>
      </c>
      <c r="G81" s="45">
        <v>1</v>
      </c>
      <c r="H81" s="45">
        <v>13</v>
      </c>
      <c r="I81" s="45">
        <v>0</v>
      </c>
      <c r="J81" s="45">
        <v>0</v>
      </c>
      <c r="K81" s="45">
        <v>0</v>
      </c>
    </row>
    <row r="82" spans="1:11" ht="12.75">
      <c r="A82" s="48">
        <v>78</v>
      </c>
      <c r="B82" s="45" t="s">
        <v>488</v>
      </c>
      <c r="C82" s="45" t="s">
        <v>490</v>
      </c>
      <c r="D82" s="45">
        <v>168</v>
      </c>
      <c r="E82" s="45">
        <v>167</v>
      </c>
      <c r="F82" s="45">
        <v>27</v>
      </c>
      <c r="G82" s="45">
        <v>26</v>
      </c>
      <c r="H82" s="45">
        <v>89</v>
      </c>
      <c r="I82" s="45">
        <v>25</v>
      </c>
      <c r="J82" s="45">
        <v>0</v>
      </c>
      <c r="K82" s="45">
        <v>1</v>
      </c>
    </row>
    <row r="83" spans="1:11" ht="12.75">
      <c r="A83" s="48">
        <v>79</v>
      </c>
      <c r="B83" s="45" t="s">
        <v>488</v>
      </c>
      <c r="C83" s="45" t="s">
        <v>491</v>
      </c>
      <c r="D83" s="45">
        <v>20</v>
      </c>
      <c r="E83" s="45">
        <v>20</v>
      </c>
      <c r="F83" s="45">
        <v>2</v>
      </c>
      <c r="G83" s="45">
        <v>0</v>
      </c>
      <c r="H83" s="45">
        <v>18</v>
      </c>
      <c r="I83" s="45">
        <v>0</v>
      </c>
      <c r="J83" s="45">
        <v>0</v>
      </c>
      <c r="K83" s="45">
        <v>0</v>
      </c>
    </row>
    <row r="84" spans="1:11" ht="12.75">
      <c r="A84" s="48">
        <v>80</v>
      </c>
      <c r="B84" s="45" t="s">
        <v>492</v>
      </c>
      <c r="C84" s="45" t="s">
        <v>493</v>
      </c>
      <c r="D84" s="45">
        <v>381</v>
      </c>
      <c r="E84" s="45">
        <v>381</v>
      </c>
      <c r="F84" s="45">
        <v>36</v>
      </c>
      <c r="G84" s="45">
        <v>58</v>
      </c>
      <c r="H84" s="45">
        <v>256</v>
      </c>
      <c r="I84" s="45">
        <v>31</v>
      </c>
      <c r="J84" s="45">
        <v>0</v>
      </c>
      <c r="K84" s="45">
        <v>0</v>
      </c>
    </row>
    <row r="85" spans="1:11" ht="12.75">
      <c r="A85" s="48">
        <v>81</v>
      </c>
      <c r="B85" s="45" t="s">
        <v>494</v>
      </c>
      <c r="C85" s="45" t="s">
        <v>495</v>
      </c>
      <c r="D85" s="45">
        <v>41</v>
      </c>
      <c r="E85" s="45">
        <v>41</v>
      </c>
      <c r="F85" s="45">
        <v>2</v>
      </c>
      <c r="G85" s="45">
        <v>2</v>
      </c>
      <c r="H85" s="45">
        <v>33</v>
      </c>
      <c r="I85" s="45">
        <v>4</v>
      </c>
      <c r="J85" s="45">
        <v>0</v>
      </c>
      <c r="K85" s="45">
        <v>0</v>
      </c>
    </row>
    <row r="86" spans="1:11" ht="12.75">
      <c r="A86" s="48">
        <v>82</v>
      </c>
      <c r="B86" s="45" t="s">
        <v>496</v>
      </c>
      <c r="C86" s="45" t="s">
        <v>497</v>
      </c>
      <c r="D86" s="45">
        <v>130</v>
      </c>
      <c r="E86" s="45">
        <v>127</v>
      </c>
      <c r="F86" s="45">
        <v>11</v>
      </c>
      <c r="G86" s="45">
        <v>14</v>
      </c>
      <c r="H86" s="45">
        <v>100</v>
      </c>
      <c r="I86" s="45">
        <v>1</v>
      </c>
      <c r="J86" s="45">
        <v>1</v>
      </c>
      <c r="K86" s="45">
        <v>3</v>
      </c>
    </row>
    <row r="87" spans="1:11" s="52" customFormat="1" ht="12.75">
      <c r="A87" s="49">
        <v>82</v>
      </c>
      <c r="B87" s="50"/>
      <c r="C87" s="50" t="s">
        <v>498</v>
      </c>
      <c r="D87" s="50">
        <f aca="true" t="shared" si="0" ref="D87:K87">SUM(D5:D86)</f>
        <v>5723</v>
      </c>
      <c r="E87" s="50">
        <f t="shared" si="0"/>
        <v>5712</v>
      </c>
      <c r="F87" s="50">
        <f t="shared" si="0"/>
        <v>421</v>
      </c>
      <c r="G87" s="50">
        <f t="shared" si="0"/>
        <v>747</v>
      </c>
      <c r="H87" s="50">
        <f t="shared" si="0"/>
        <v>4143</v>
      </c>
      <c r="I87" s="50">
        <f t="shared" si="0"/>
        <v>329</v>
      </c>
      <c r="J87" s="50">
        <f t="shared" si="0"/>
        <v>72</v>
      </c>
      <c r="K87" s="50">
        <f t="shared" si="0"/>
        <v>11</v>
      </c>
    </row>
    <row r="88" spans="1:11" ht="7.5" customHeight="1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1"/>
    </row>
    <row r="89" spans="1:11" ht="12.75">
      <c r="A89" s="48">
        <v>1</v>
      </c>
      <c r="B89" s="45" t="s">
        <v>386</v>
      </c>
      <c r="C89" s="45" t="s">
        <v>634</v>
      </c>
      <c r="D89" s="45">
        <v>20</v>
      </c>
      <c r="E89" s="45">
        <v>20</v>
      </c>
      <c r="F89" s="45">
        <v>0</v>
      </c>
      <c r="G89" s="45">
        <v>10</v>
      </c>
      <c r="H89" s="45">
        <v>6</v>
      </c>
      <c r="I89" s="45">
        <v>4</v>
      </c>
      <c r="J89" s="45">
        <v>0</v>
      </c>
      <c r="K89" s="45">
        <v>0</v>
      </c>
    </row>
    <row r="90" spans="1:11" ht="12.75">
      <c r="A90" s="48">
        <v>2</v>
      </c>
      <c r="B90" s="45" t="s">
        <v>499</v>
      </c>
      <c r="C90" s="45" t="s">
        <v>500</v>
      </c>
      <c r="D90" s="45">
        <v>244</v>
      </c>
      <c r="E90" s="45">
        <v>244</v>
      </c>
      <c r="F90" s="45">
        <v>7</v>
      </c>
      <c r="G90" s="45">
        <v>31</v>
      </c>
      <c r="H90" s="45">
        <v>89</v>
      </c>
      <c r="I90" s="45">
        <v>115</v>
      </c>
      <c r="J90" s="45">
        <v>2</v>
      </c>
      <c r="K90" s="45">
        <v>0</v>
      </c>
    </row>
    <row r="91" spans="1:11" ht="12.75">
      <c r="A91" s="48">
        <v>3</v>
      </c>
      <c r="B91" s="45" t="s">
        <v>388</v>
      </c>
      <c r="C91" s="45" t="s">
        <v>501</v>
      </c>
      <c r="D91" s="45">
        <v>55</v>
      </c>
      <c r="E91" s="45">
        <v>55</v>
      </c>
      <c r="F91" s="45">
        <v>0</v>
      </c>
      <c r="G91" s="45">
        <v>34</v>
      </c>
      <c r="H91" s="45">
        <v>13</v>
      </c>
      <c r="I91" s="45">
        <v>8</v>
      </c>
      <c r="J91" s="45">
        <v>0</v>
      </c>
      <c r="K91" s="45">
        <v>0</v>
      </c>
    </row>
    <row r="92" spans="1:11" ht="12.75">
      <c r="A92" s="48">
        <v>4</v>
      </c>
      <c r="B92" s="45" t="s">
        <v>392</v>
      </c>
      <c r="C92" s="45" t="s">
        <v>502</v>
      </c>
      <c r="D92" s="45">
        <v>25</v>
      </c>
      <c r="E92" s="45">
        <v>25</v>
      </c>
      <c r="F92" s="45">
        <v>1</v>
      </c>
      <c r="G92" s="45">
        <v>14</v>
      </c>
      <c r="H92" s="45">
        <v>0</v>
      </c>
      <c r="I92" s="45">
        <v>10</v>
      </c>
      <c r="J92" s="45">
        <v>0</v>
      </c>
      <c r="K92" s="45">
        <v>0</v>
      </c>
    </row>
    <row r="93" spans="1:11" ht="12.75">
      <c r="A93" s="48">
        <v>5</v>
      </c>
      <c r="B93" s="45" t="s">
        <v>394</v>
      </c>
      <c r="C93" s="45" t="s">
        <v>503</v>
      </c>
      <c r="D93" s="45">
        <v>192</v>
      </c>
      <c r="E93" s="45">
        <v>192</v>
      </c>
      <c r="F93" s="45">
        <v>20</v>
      </c>
      <c r="G93" s="45">
        <v>100</v>
      </c>
      <c r="H93" s="45">
        <v>41</v>
      </c>
      <c r="I93" s="45">
        <v>25</v>
      </c>
      <c r="J93" s="45">
        <v>6</v>
      </c>
      <c r="K93" s="45">
        <v>0</v>
      </c>
    </row>
    <row r="94" spans="1:11" ht="12.75">
      <c r="A94" s="48">
        <v>6</v>
      </c>
      <c r="B94" s="45" t="s">
        <v>394</v>
      </c>
      <c r="C94" s="45" t="s">
        <v>504</v>
      </c>
      <c r="D94" s="45">
        <v>230</v>
      </c>
      <c r="E94" s="45">
        <v>230</v>
      </c>
      <c r="F94" s="45">
        <v>59</v>
      </c>
      <c r="G94" s="45">
        <v>40</v>
      </c>
      <c r="H94" s="45">
        <v>120</v>
      </c>
      <c r="I94" s="45">
        <v>7</v>
      </c>
      <c r="J94" s="45">
        <v>4</v>
      </c>
      <c r="K94" s="45">
        <v>0</v>
      </c>
    </row>
    <row r="95" spans="1:11" ht="12.75">
      <c r="A95" s="48">
        <v>7</v>
      </c>
      <c r="B95" s="45" t="s">
        <v>394</v>
      </c>
      <c r="C95" s="45" t="s">
        <v>505</v>
      </c>
      <c r="D95" s="45">
        <v>55</v>
      </c>
      <c r="E95" s="45">
        <v>55</v>
      </c>
      <c r="F95" s="45">
        <v>0</v>
      </c>
      <c r="G95" s="45">
        <v>0</v>
      </c>
      <c r="H95" s="45">
        <v>0</v>
      </c>
      <c r="I95" s="45">
        <v>55</v>
      </c>
      <c r="J95" s="45">
        <v>0</v>
      </c>
      <c r="K95" s="45">
        <v>0</v>
      </c>
    </row>
    <row r="96" spans="1:11" ht="12.75">
      <c r="A96" s="48">
        <v>8</v>
      </c>
      <c r="B96" s="45" t="s">
        <v>394</v>
      </c>
      <c r="C96" s="45" t="s">
        <v>506</v>
      </c>
      <c r="D96" s="45">
        <v>320</v>
      </c>
      <c r="E96" s="45">
        <v>320</v>
      </c>
      <c r="F96" s="45">
        <v>16</v>
      </c>
      <c r="G96" s="45">
        <v>83</v>
      </c>
      <c r="H96" s="45">
        <v>118</v>
      </c>
      <c r="I96" s="45">
        <v>94</v>
      </c>
      <c r="J96" s="45">
        <v>9</v>
      </c>
      <c r="K96" s="45">
        <v>0</v>
      </c>
    </row>
    <row r="97" spans="1:11" ht="12.75">
      <c r="A97" s="48">
        <v>9</v>
      </c>
      <c r="B97" s="45" t="s">
        <v>403</v>
      </c>
      <c r="C97" s="45" t="s">
        <v>507</v>
      </c>
      <c r="D97" s="45">
        <v>206</v>
      </c>
      <c r="E97" s="45">
        <v>206</v>
      </c>
      <c r="F97" s="45">
        <v>7</v>
      </c>
      <c r="G97" s="45">
        <v>114</v>
      </c>
      <c r="H97" s="45">
        <v>13</v>
      </c>
      <c r="I97" s="45">
        <v>69</v>
      </c>
      <c r="J97" s="45">
        <v>3</v>
      </c>
      <c r="K97" s="45">
        <v>0</v>
      </c>
    </row>
    <row r="98" spans="1:11" ht="12.75">
      <c r="A98" s="48">
        <v>10</v>
      </c>
      <c r="B98" s="45" t="s">
        <v>412</v>
      </c>
      <c r="C98" s="45" t="s">
        <v>508</v>
      </c>
      <c r="D98" s="45">
        <v>146</v>
      </c>
      <c r="E98" s="45">
        <v>146</v>
      </c>
      <c r="F98" s="45">
        <v>18</v>
      </c>
      <c r="G98" s="45">
        <v>66</v>
      </c>
      <c r="H98" s="45">
        <v>25</v>
      </c>
      <c r="I98" s="45">
        <v>37</v>
      </c>
      <c r="J98" s="45">
        <v>0</v>
      </c>
      <c r="K98" s="45">
        <v>0</v>
      </c>
    </row>
    <row r="99" spans="1:11" ht="12.75">
      <c r="A99" s="48">
        <v>11</v>
      </c>
      <c r="B99" s="45" t="s">
        <v>416</v>
      </c>
      <c r="C99" s="45" t="s">
        <v>509</v>
      </c>
      <c r="D99" s="45">
        <v>25</v>
      </c>
      <c r="E99" s="45">
        <v>25</v>
      </c>
      <c r="F99" s="45">
        <v>0</v>
      </c>
      <c r="G99" s="45">
        <v>6</v>
      </c>
      <c r="H99" s="45">
        <v>6</v>
      </c>
      <c r="I99" s="45">
        <v>12</v>
      </c>
      <c r="J99" s="45">
        <v>1</v>
      </c>
      <c r="K99" s="45">
        <v>0</v>
      </c>
    </row>
    <row r="100" spans="1:11" ht="12.75">
      <c r="A100" s="48">
        <v>12</v>
      </c>
      <c r="B100" s="45" t="s">
        <v>416</v>
      </c>
      <c r="C100" s="45" t="s">
        <v>510</v>
      </c>
      <c r="D100" s="45">
        <v>65</v>
      </c>
      <c r="E100" s="45">
        <v>65</v>
      </c>
      <c r="F100" s="45">
        <v>2</v>
      </c>
      <c r="G100" s="45">
        <v>31</v>
      </c>
      <c r="H100" s="45">
        <v>13</v>
      </c>
      <c r="I100" s="45">
        <v>19</v>
      </c>
      <c r="J100" s="45">
        <v>0</v>
      </c>
      <c r="K100" s="45">
        <v>0</v>
      </c>
    </row>
    <row r="101" spans="1:11" ht="12.75">
      <c r="A101" s="48">
        <v>13</v>
      </c>
      <c r="B101" s="45" t="s">
        <v>416</v>
      </c>
      <c r="C101" s="45" t="s">
        <v>635</v>
      </c>
      <c r="D101" s="45">
        <v>12</v>
      </c>
      <c r="E101" s="45">
        <v>12</v>
      </c>
      <c r="F101" s="45">
        <v>0</v>
      </c>
      <c r="G101" s="45">
        <v>9</v>
      </c>
      <c r="H101" s="45">
        <v>3</v>
      </c>
      <c r="I101" s="45">
        <v>0</v>
      </c>
      <c r="J101" s="45">
        <v>0</v>
      </c>
      <c r="K101" s="45">
        <v>0</v>
      </c>
    </row>
    <row r="102" spans="1:11" ht="12.75">
      <c r="A102" s="48">
        <v>14</v>
      </c>
      <c r="B102" s="45" t="s">
        <v>420</v>
      </c>
      <c r="C102" s="45" t="s">
        <v>511</v>
      </c>
      <c r="D102" s="45">
        <v>179</v>
      </c>
      <c r="E102" s="45">
        <v>179</v>
      </c>
      <c r="F102" s="45">
        <v>6</v>
      </c>
      <c r="G102" s="45">
        <v>40</v>
      </c>
      <c r="H102" s="45">
        <v>33</v>
      </c>
      <c r="I102" s="45">
        <v>88</v>
      </c>
      <c r="J102" s="45">
        <v>12</v>
      </c>
      <c r="K102" s="45">
        <v>0</v>
      </c>
    </row>
    <row r="103" spans="1:11" ht="12.75">
      <c r="A103" s="48">
        <v>15</v>
      </c>
      <c r="B103" s="45" t="s">
        <v>420</v>
      </c>
      <c r="C103" s="45" t="s">
        <v>512</v>
      </c>
      <c r="D103" s="45">
        <v>108</v>
      </c>
      <c r="E103" s="45">
        <v>108</v>
      </c>
      <c r="F103" s="45">
        <v>5</v>
      </c>
      <c r="G103" s="45">
        <v>40</v>
      </c>
      <c r="H103" s="45">
        <v>15</v>
      </c>
      <c r="I103" s="45">
        <v>48</v>
      </c>
      <c r="J103" s="45">
        <v>0</v>
      </c>
      <c r="K103" s="45">
        <v>0</v>
      </c>
    </row>
    <row r="104" spans="1:11" ht="12.75">
      <c r="A104" s="48">
        <v>16</v>
      </c>
      <c r="B104" s="45" t="s">
        <v>420</v>
      </c>
      <c r="C104" s="45" t="s">
        <v>513</v>
      </c>
      <c r="D104" s="45">
        <v>72</v>
      </c>
      <c r="E104" s="45">
        <v>72</v>
      </c>
      <c r="F104" s="45">
        <v>6</v>
      </c>
      <c r="G104" s="45">
        <v>37</v>
      </c>
      <c r="H104" s="45">
        <v>1</v>
      </c>
      <c r="I104" s="45">
        <v>28</v>
      </c>
      <c r="J104" s="45">
        <v>0</v>
      </c>
      <c r="K104" s="45">
        <v>0</v>
      </c>
    </row>
    <row r="105" spans="1:11" ht="12.75">
      <c r="A105" s="48">
        <v>17</v>
      </c>
      <c r="B105" s="45" t="s">
        <v>423</v>
      </c>
      <c r="C105" s="45" t="s">
        <v>514</v>
      </c>
      <c r="D105" s="45">
        <v>95</v>
      </c>
      <c r="E105" s="45">
        <v>95</v>
      </c>
      <c r="F105" s="45">
        <v>3</v>
      </c>
      <c r="G105" s="45">
        <v>28</v>
      </c>
      <c r="H105" s="45">
        <v>22</v>
      </c>
      <c r="I105" s="45">
        <v>40</v>
      </c>
      <c r="J105" s="45">
        <v>2</v>
      </c>
      <c r="K105" s="45">
        <v>0</v>
      </c>
    </row>
    <row r="106" spans="1:11" ht="12.75">
      <c r="A106" s="48">
        <v>18</v>
      </c>
      <c r="B106" s="45" t="s">
        <v>425</v>
      </c>
      <c r="C106" s="45" t="s">
        <v>515</v>
      </c>
      <c r="D106" s="45">
        <v>304</v>
      </c>
      <c r="E106" s="45">
        <v>304</v>
      </c>
      <c r="F106" s="45">
        <v>8</v>
      </c>
      <c r="G106" s="45">
        <v>98</v>
      </c>
      <c r="H106" s="45">
        <v>19</v>
      </c>
      <c r="I106" s="45">
        <v>178</v>
      </c>
      <c r="J106" s="45">
        <v>1</v>
      </c>
      <c r="K106" s="45">
        <v>0</v>
      </c>
    </row>
    <row r="107" spans="1:11" ht="12.75">
      <c r="A107" s="48">
        <v>19</v>
      </c>
      <c r="B107" s="45" t="s">
        <v>428</v>
      </c>
      <c r="C107" s="45" t="s">
        <v>516</v>
      </c>
      <c r="D107" s="45">
        <v>150</v>
      </c>
      <c r="E107" s="45">
        <v>42</v>
      </c>
      <c r="F107" s="45">
        <v>0</v>
      </c>
      <c r="G107" s="45">
        <v>20</v>
      </c>
      <c r="H107" s="45">
        <v>12</v>
      </c>
      <c r="I107" s="45">
        <v>0</v>
      </c>
      <c r="J107" s="45">
        <v>10</v>
      </c>
      <c r="K107" s="45">
        <v>108</v>
      </c>
    </row>
    <row r="108" spans="1:11" ht="25.5">
      <c r="A108" s="48">
        <v>20</v>
      </c>
      <c r="B108" s="45" t="s">
        <v>438</v>
      </c>
      <c r="C108" s="45" t="s">
        <v>632</v>
      </c>
      <c r="D108" s="45">
        <v>7</v>
      </c>
      <c r="E108" s="45">
        <v>7</v>
      </c>
      <c r="F108" s="45">
        <v>0</v>
      </c>
      <c r="G108" s="45">
        <v>3</v>
      </c>
      <c r="H108" s="45">
        <v>0</v>
      </c>
      <c r="I108" s="45">
        <v>4</v>
      </c>
      <c r="J108" s="45">
        <v>0</v>
      </c>
      <c r="K108" s="45">
        <v>0</v>
      </c>
    </row>
    <row r="109" spans="1:11" ht="12.75">
      <c r="A109" s="48">
        <v>21</v>
      </c>
      <c r="B109" s="45" t="s">
        <v>438</v>
      </c>
      <c r="C109" s="45" t="s">
        <v>517</v>
      </c>
      <c r="D109" s="45">
        <v>147</v>
      </c>
      <c r="E109" s="45">
        <v>147</v>
      </c>
      <c r="F109" s="45">
        <v>7</v>
      </c>
      <c r="G109" s="45">
        <v>44</v>
      </c>
      <c r="H109" s="45">
        <v>33</v>
      </c>
      <c r="I109" s="45">
        <v>62</v>
      </c>
      <c r="J109" s="45">
        <v>1</v>
      </c>
      <c r="K109" s="45">
        <v>0</v>
      </c>
    </row>
    <row r="110" spans="1:11" ht="12.75">
      <c r="A110" s="48">
        <v>22</v>
      </c>
      <c r="B110" s="45" t="s">
        <v>442</v>
      </c>
      <c r="C110" s="45" t="s">
        <v>518</v>
      </c>
      <c r="D110" s="45">
        <v>15</v>
      </c>
      <c r="E110" s="45">
        <v>15</v>
      </c>
      <c r="F110" s="45">
        <v>0</v>
      </c>
      <c r="G110" s="45">
        <v>6</v>
      </c>
      <c r="H110" s="45">
        <v>1</v>
      </c>
      <c r="I110" s="45">
        <v>7</v>
      </c>
      <c r="J110" s="45">
        <v>1</v>
      </c>
      <c r="K110" s="45">
        <v>0</v>
      </c>
    </row>
    <row r="111" spans="1:11" ht="12.75">
      <c r="A111" s="48">
        <v>23</v>
      </c>
      <c r="B111" s="45" t="s">
        <v>446</v>
      </c>
      <c r="C111" s="45" t="s">
        <v>519</v>
      </c>
      <c r="D111" s="45">
        <v>86</v>
      </c>
      <c r="E111" s="45">
        <v>86</v>
      </c>
      <c r="F111" s="45">
        <v>2</v>
      </c>
      <c r="G111" s="45">
        <v>25</v>
      </c>
      <c r="H111" s="45">
        <v>19</v>
      </c>
      <c r="I111" s="45">
        <v>39</v>
      </c>
      <c r="J111" s="45">
        <v>1</v>
      </c>
      <c r="K111" s="45">
        <v>0</v>
      </c>
    </row>
    <row r="112" spans="1:11" ht="12.75">
      <c r="A112" s="48">
        <v>24</v>
      </c>
      <c r="B112" s="45" t="s">
        <v>446</v>
      </c>
      <c r="C112" s="45" t="s">
        <v>520</v>
      </c>
      <c r="D112" s="45">
        <v>238</v>
      </c>
      <c r="E112" s="45">
        <v>238</v>
      </c>
      <c r="F112" s="45">
        <v>7</v>
      </c>
      <c r="G112" s="45">
        <v>74</v>
      </c>
      <c r="H112" s="45">
        <v>76</v>
      </c>
      <c r="I112" s="45">
        <v>77</v>
      </c>
      <c r="J112" s="45">
        <v>4</v>
      </c>
      <c r="K112" s="45">
        <v>0</v>
      </c>
    </row>
    <row r="113" spans="1:11" ht="12.75">
      <c r="A113" s="48">
        <v>25</v>
      </c>
      <c r="B113" s="45" t="s">
        <v>458</v>
      </c>
      <c r="C113" s="45" t="s">
        <v>521</v>
      </c>
      <c r="D113" s="45">
        <v>75</v>
      </c>
      <c r="E113" s="45">
        <v>75</v>
      </c>
      <c r="F113" s="45">
        <v>8</v>
      </c>
      <c r="G113" s="45">
        <v>67</v>
      </c>
      <c r="H113" s="45">
        <v>0</v>
      </c>
      <c r="I113" s="45">
        <v>0</v>
      </c>
      <c r="J113" s="45">
        <v>0</v>
      </c>
      <c r="K113" s="45">
        <v>0</v>
      </c>
    </row>
    <row r="114" spans="1:11" ht="12.75">
      <c r="A114" s="48">
        <v>26</v>
      </c>
      <c r="B114" s="45" t="s">
        <v>460</v>
      </c>
      <c r="C114" s="45" t="s">
        <v>522</v>
      </c>
      <c r="D114" s="45">
        <v>58</v>
      </c>
      <c r="E114" s="45">
        <v>58</v>
      </c>
      <c r="F114" s="45">
        <v>10</v>
      </c>
      <c r="G114" s="45">
        <v>18</v>
      </c>
      <c r="H114" s="45">
        <v>4</v>
      </c>
      <c r="I114" s="45">
        <v>0</v>
      </c>
      <c r="J114" s="45">
        <v>26</v>
      </c>
      <c r="K114" s="45">
        <v>0</v>
      </c>
    </row>
    <row r="115" spans="1:11" ht="12.75">
      <c r="A115" s="48">
        <v>27</v>
      </c>
      <c r="B115" s="45" t="s">
        <v>470</v>
      </c>
      <c r="C115" s="45" t="s">
        <v>523</v>
      </c>
      <c r="D115" s="45">
        <v>102</v>
      </c>
      <c r="E115" s="45">
        <v>102</v>
      </c>
      <c r="F115" s="45">
        <v>3</v>
      </c>
      <c r="G115" s="45">
        <v>71</v>
      </c>
      <c r="H115" s="45">
        <v>8</v>
      </c>
      <c r="I115" s="45">
        <v>20</v>
      </c>
      <c r="J115" s="45">
        <v>0</v>
      </c>
      <c r="K115" s="45">
        <v>0</v>
      </c>
    </row>
    <row r="116" spans="1:11" ht="12.75">
      <c r="A116" s="48">
        <v>28</v>
      </c>
      <c r="B116" s="45" t="s">
        <v>478</v>
      </c>
      <c r="C116" s="45" t="s">
        <v>524</v>
      </c>
      <c r="D116" s="45">
        <v>46</v>
      </c>
      <c r="E116" s="45">
        <v>46</v>
      </c>
      <c r="F116" s="45">
        <v>0</v>
      </c>
      <c r="G116" s="45">
        <v>13</v>
      </c>
      <c r="H116" s="45">
        <v>0</v>
      </c>
      <c r="I116" s="45">
        <v>33</v>
      </c>
      <c r="J116" s="45">
        <v>0</v>
      </c>
      <c r="K116" s="45">
        <v>0</v>
      </c>
    </row>
    <row r="117" spans="1:11" ht="12.75">
      <c r="A117" s="48">
        <v>29</v>
      </c>
      <c r="B117" s="45" t="s">
        <v>478</v>
      </c>
      <c r="C117" s="45" t="s">
        <v>525</v>
      </c>
      <c r="D117" s="45">
        <v>192</v>
      </c>
      <c r="E117" s="45">
        <v>192</v>
      </c>
      <c r="F117" s="45">
        <v>1</v>
      </c>
      <c r="G117" s="45">
        <v>121</v>
      </c>
      <c r="H117" s="45">
        <v>15</v>
      </c>
      <c r="I117" s="45">
        <v>55</v>
      </c>
      <c r="J117" s="45">
        <v>0</v>
      </c>
      <c r="K117" s="45">
        <v>0</v>
      </c>
    </row>
    <row r="118" spans="1:11" ht="12.75">
      <c r="A118" s="48">
        <v>30</v>
      </c>
      <c r="B118" s="45" t="s">
        <v>478</v>
      </c>
      <c r="C118" s="45" t="s">
        <v>526</v>
      </c>
      <c r="D118" s="45">
        <v>298</v>
      </c>
      <c r="E118" s="45">
        <v>298</v>
      </c>
      <c r="F118" s="45">
        <v>12</v>
      </c>
      <c r="G118" s="45">
        <v>155</v>
      </c>
      <c r="H118" s="45">
        <v>46</v>
      </c>
      <c r="I118" s="45">
        <v>82</v>
      </c>
      <c r="J118" s="45">
        <v>3</v>
      </c>
      <c r="K118" s="45">
        <v>0</v>
      </c>
    </row>
    <row r="119" spans="1:11" ht="12.75">
      <c r="A119" s="48">
        <v>31</v>
      </c>
      <c r="B119" s="45" t="s">
        <v>488</v>
      </c>
      <c r="C119" s="45" t="s">
        <v>527</v>
      </c>
      <c r="D119" s="45">
        <v>107</v>
      </c>
      <c r="E119" s="45">
        <v>107</v>
      </c>
      <c r="F119" s="45">
        <v>4</v>
      </c>
      <c r="G119" s="45">
        <v>41</v>
      </c>
      <c r="H119" s="45">
        <v>20</v>
      </c>
      <c r="I119" s="45">
        <v>42</v>
      </c>
      <c r="J119" s="45">
        <v>0</v>
      </c>
      <c r="K119" s="45">
        <v>0</v>
      </c>
    </row>
    <row r="120" spans="1:11" ht="12.75">
      <c r="A120" s="48">
        <v>32</v>
      </c>
      <c r="B120" s="45" t="s">
        <v>488</v>
      </c>
      <c r="C120" s="45" t="s">
        <v>528</v>
      </c>
      <c r="D120" s="45">
        <v>127</v>
      </c>
      <c r="E120" s="45">
        <v>116</v>
      </c>
      <c r="F120" s="45">
        <v>0</v>
      </c>
      <c r="G120" s="45">
        <v>0</v>
      </c>
      <c r="H120" s="45">
        <v>3</v>
      </c>
      <c r="I120" s="45">
        <v>113</v>
      </c>
      <c r="J120" s="45">
        <v>0</v>
      </c>
      <c r="K120" s="45">
        <v>11</v>
      </c>
    </row>
    <row r="121" spans="1:11" ht="12.75">
      <c r="A121" s="48">
        <v>33</v>
      </c>
      <c r="B121" s="45" t="s">
        <v>492</v>
      </c>
      <c r="C121" s="45" t="s">
        <v>529</v>
      </c>
      <c r="D121" s="45">
        <v>151</v>
      </c>
      <c r="E121" s="45">
        <v>151</v>
      </c>
      <c r="F121" s="45">
        <v>9</v>
      </c>
      <c r="G121" s="45">
        <v>78</v>
      </c>
      <c r="H121" s="45">
        <v>10</v>
      </c>
      <c r="I121" s="45">
        <v>54</v>
      </c>
      <c r="J121" s="45">
        <v>0</v>
      </c>
      <c r="K121" s="45">
        <v>0</v>
      </c>
    </row>
    <row r="122" spans="1:11" ht="12.75">
      <c r="A122" s="48">
        <v>34</v>
      </c>
      <c r="B122" s="45" t="s">
        <v>494</v>
      </c>
      <c r="C122" s="45" t="s">
        <v>530</v>
      </c>
      <c r="D122" s="45">
        <v>85</v>
      </c>
      <c r="E122" s="45">
        <v>85</v>
      </c>
      <c r="F122" s="45">
        <v>3</v>
      </c>
      <c r="G122" s="45">
        <v>34</v>
      </c>
      <c r="H122" s="45">
        <v>13</v>
      </c>
      <c r="I122" s="45">
        <v>31</v>
      </c>
      <c r="J122" s="45">
        <v>4</v>
      </c>
      <c r="K122" s="45">
        <v>0</v>
      </c>
    </row>
    <row r="123" spans="1:11" ht="12.75">
      <c r="A123" s="48">
        <v>35</v>
      </c>
      <c r="B123" s="45" t="s">
        <v>496</v>
      </c>
      <c r="C123" s="45" t="s">
        <v>531</v>
      </c>
      <c r="D123" s="45">
        <v>246</v>
      </c>
      <c r="E123" s="45">
        <v>246</v>
      </c>
      <c r="F123" s="45">
        <v>4</v>
      </c>
      <c r="G123" s="45">
        <v>41</v>
      </c>
      <c r="H123" s="45">
        <v>32</v>
      </c>
      <c r="I123" s="45">
        <v>162</v>
      </c>
      <c r="J123" s="45">
        <v>7</v>
      </c>
      <c r="K123" s="45">
        <v>0</v>
      </c>
    </row>
    <row r="124" spans="1:11" ht="12.75">
      <c r="A124" s="48">
        <v>36</v>
      </c>
      <c r="B124" s="45" t="s">
        <v>532</v>
      </c>
      <c r="C124" s="45" t="s">
        <v>533</v>
      </c>
      <c r="D124" s="45">
        <v>74</v>
      </c>
      <c r="E124" s="45">
        <v>74</v>
      </c>
      <c r="F124" s="45">
        <v>5</v>
      </c>
      <c r="G124" s="45">
        <v>27</v>
      </c>
      <c r="H124" s="45">
        <v>14</v>
      </c>
      <c r="I124" s="45">
        <v>28</v>
      </c>
      <c r="J124" s="45">
        <v>0</v>
      </c>
      <c r="K124" s="45">
        <v>0</v>
      </c>
    </row>
    <row r="125" spans="1:11" s="52" customFormat="1" ht="12.75">
      <c r="A125" s="49">
        <v>36</v>
      </c>
      <c r="B125" s="50"/>
      <c r="C125" s="50" t="s">
        <v>534</v>
      </c>
      <c r="D125" s="50">
        <f aca="true" t="shared" si="1" ref="D125:K125">SUM(D89:D124)</f>
        <v>4557</v>
      </c>
      <c r="E125" s="50">
        <f t="shared" si="1"/>
        <v>4438</v>
      </c>
      <c r="F125" s="50">
        <f t="shared" si="1"/>
        <v>233</v>
      </c>
      <c r="G125" s="50">
        <f t="shared" si="1"/>
        <v>1619</v>
      </c>
      <c r="H125" s="50">
        <f t="shared" si="1"/>
        <v>843</v>
      </c>
      <c r="I125" s="50">
        <f t="shared" si="1"/>
        <v>1646</v>
      </c>
      <c r="J125" s="50">
        <f t="shared" si="1"/>
        <v>97</v>
      </c>
      <c r="K125" s="50">
        <f t="shared" si="1"/>
        <v>119</v>
      </c>
    </row>
    <row r="126" spans="1:11" ht="7.5" customHeight="1">
      <c r="A126" s="169"/>
      <c r="B126" s="170"/>
      <c r="C126" s="170"/>
      <c r="D126" s="170"/>
      <c r="E126" s="170"/>
      <c r="F126" s="170"/>
      <c r="G126" s="170"/>
      <c r="H126" s="170"/>
      <c r="I126" s="170"/>
      <c r="J126" s="170"/>
      <c r="K126" s="171"/>
    </row>
    <row r="127" spans="1:11" s="52" customFormat="1" ht="12.75">
      <c r="A127" s="49">
        <f>(A87+A125)</f>
        <v>118</v>
      </c>
      <c r="B127" s="50"/>
      <c r="C127" s="50" t="s">
        <v>535</v>
      </c>
      <c r="D127" s="50">
        <f aca="true" t="shared" si="2" ref="D127:K127">(D87+D125)</f>
        <v>10280</v>
      </c>
      <c r="E127" s="50">
        <f t="shared" si="2"/>
        <v>10150</v>
      </c>
      <c r="F127" s="50">
        <f t="shared" si="2"/>
        <v>654</v>
      </c>
      <c r="G127" s="50">
        <f t="shared" si="2"/>
        <v>2366</v>
      </c>
      <c r="H127" s="50">
        <f t="shared" si="2"/>
        <v>4986</v>
      </c>
      <c r="I127" s="50">
        <f t="shared" si="2"/>
        <v>1975</v>
      </c>
      <c r="J127" s="50">
        <f t="shared" si="2"/>
        <v>169</v>
      </c>
      <c r="K127" s="50">
        <f t="shared" si="2"/>
        <v>130</v>
      </c>
    </row>
  </sheetData>
  <sheetProtection password="CE88" sheet="1" objects="1" scenarios="1"/>
  <mergeCells count="9">
    <mergeCell ref="A126:K126"/>
    <mergeCell ref="K2:K3"/>
    <mergeCell ref="E2:E3"/>
    <mergeCell ref="D2:D3"/>
    <mergeCell ref="A88:K88"/>
    <mergeCell ref="A1:A3"/>
    <mergeCell ref="B1:B3"/>
    <mergeCell ref="C1:C3"/>
    <mergeCell ref="F2:J2"/>
  </mergeCells>
  <printOptions horizontalCentered="1"/>
  <pageMargins left="0.35433070866141736" right="0.35433070866141736" top="0.5905511811023623" bottom="0.7874015748031497" header="0.31496062992125984" footer="0.31496062992125984"/>
  <pageSetup horizontalDpi="300" verticalDpi="300" orientation="landscape" paperSize="9" scale="96" r:id="rId1"/>
  <headerFooter alignWithMargins="0">
    <oddHeader>&amp;L
&amp;C&amp;"Arial,Bold"&amp;12 4. Pensiju vai pabalstu saņēmēju skaits uz 2008. gada 1. janvāri&amp;R
</oddHeader>
    <oddFooter>&amp;L
&amp;8SPP Statistiskās informācijas un analīzes daļa&amp;R
&amp;P+53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I127"/>
  <sheetViews>
    <sheetView showGridLines="0" zoomScaleSheetLayoutView="100" workbookViewId="0" topLeftCell="A1">
      <selection activeCell="C108" sqref="C108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10.421875" style="0" customWidth="1"/>
    <col min="5" max="5" width="11.28125" style="0" customWidth="1"/>
    <col min="6" max="6" width="10.8515625" style="0" customWidth="1"/>
    <col min="7" max="7" width="12.8515625" style="0" customWidth="1"/>
    <col min="8" max="8" width="11.140625" style="0" customWidth="1"/>
  </cols>
  <sheetData>
    <row r="1" spans="1:8" s="15" customFormat="1" ht="13.5" customHeight="1">
      <c r="A1" s="144" t="s">
        <v>0</v>
      </c>
      <c r="B1" s="157" t="s">
        <v>1</v>
      </c>
      <c r="C1" s="157" t="s">
        <v>2</v>
      </c>
      <c r="D1" s="18" t="s">
        <v>215</v>
      </c>
      <c r="E1" s="18" t="s">
        <v>214</v>
      </c>
      <c r="F1" s="18" t="s">
        <v>213</v>
      </c>
      <c r="G1" s="18" t="s">
        <v>212</v>
      </c>
      <c r="H1" s="18" t="s">
        <v>211</v>
      </c>
    </row>
    <row r="2" spans="1:8" s="15" customFormat="1" ht="12.75">
      <c r="A2" s="144"/>
      <c r="B2" s="157"/>
      <c r="C2" s="157"/>
      <c r="D2" s="146" t="s">
        <v>370</v>
      </c>
      <c r="E2" s="146" t="s">
        <v>372</v>
      </c>
      <c r="F2" s="146" t="s">
        <v>373</v>
      </c>
      <c r="G2" s="146" t="s">
        <v>371</v>
      </c>
      <c r="H2" s="18" t="s">
        <v>44</v>
      </c>
    </row>
    <row r="3" spans="1:8" s="15" customFormat="1" ht="65.25" customHeight="1">
      <c r="A3" s="145"/>
      <c r="B3" s="143"/>
      <c r="C3" s="143"/>
      <c r="D3" s="146"/>
      <c r="E3" s="146"/>
      <c r="F3" s="146"/>
      <c r="G3" s="146"/>
      <c r="H3" s="18" t="s">
        <v>210</v>
      </c>
    </row>
    <row r="4" spans="1:9" s="26" customFormat="1" ht="12" customHeight="1" thickBot="1">
      <c r="A4" s="17" t="s">
        <v>20</v>
      </c>
      <c r="B4" s="17" t="s">
        <v>21</v>
      </c>
      <c r="C4" s="17" t="s">
        <v>22</v>
      </c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35"/>
    </row>
    <row r="5" spans="1:8" ht="12.75">
      <c r="A5" s="53">
        <v>1</v>
      </c>
      <c r="B5" s="54" t="s">
        <v>386</v>
      </c>
      <c r="C5" s="54" t="s">
        <v>387</v>
      </c>
      <c r="D5" s="54">
        <v>235</v>
      </c>
      <c r="E5" s="54">
        <v>182</v>
      </c>
      <c r="F5" s="54">
        <v>153</v>
      </c>
      <c r="G5" s="54">
        <v>264</v>
      </c>
      <c r="H5" s="54">
        <v>35</v>
      </c>
    </row>
    <row r="6" spans="1:8" ht="12.75">
      <c r="A6" s="55">
        <v>2</v>
      </c>
      <c r="B6" s="56" t="s">
        <v>388</v>
      </c>
      <c r="C6" s="56" t="s">
        <v>389</v>
      </c>
      <c r="D6" s="56">
        <v>24</v>
      </c>
      <c r="E6" s="56">
        <v>11</v>
      </c>
      <c r="F6" s="56">
        <v>10</v>
      </c>
      <c r="G6" s="56">
        <v>25</v>
      </c>
      <c r="H6" s="56">
        <v>0</v>
      </c>
    </row>
    <row r="7" spans="1:8" ht="12.75">
      <c r="A7" s="55">
        <v>3</v>
      </c>
      <c r="B7" s="56" t="s">
        <v>388</v>
      </c>
      <c r="C7" s="56" t="s">
        <v>390</v>
      </c>
      <c r="D7" s="56">
        <v>143</v>
      </c>
      <c r="E7" s="56">
        <v>49</v>
      </c>
      <c r="F7" s="56">
        <v>49</v>
      </c>
      <c r="G7" s="56">
        <v>143</v>
      </c>
      <c r="H7" s="56">
        <v>16</v>
      </c>
    </row>
    <row r="8" spans="1:8" ht="12.75">
      <c r="A8" s="55">
        <v>4</v>
      </c>
      <c r="B8" s="56" t="s">
        <v>388</v>
      </c>
      <c r="C8" s="56" t="s">
        <v>391</v>
      </c>
      <c r="D8" s="56">
        <v>111</v>
      </c>
      <c r="E8" s="56">
        <v>24</v>
      </c>
      <c r="F8" s="56">
        <v>22</v>
      </c>
      <c r="G8" s="56">
        <v>113</v>
      </c>
      <c r="H8" s="56">
        <v>6</v>
      </c>
    </row>
    <row r="9" spans="1:8" ht="12.75">
      <c r="A9" s="55">
        <v>5</v>
      </c>
      <c r="B9" s="56" t="s">
        <v>392</v>
      </c>
      <c r="C9" s="56" t="s">
        <v>393</v>
      </c>
      <c r="D9" s="56">
        <v>185</v>
      </c>
      <c r="E9" s="56">
        <v>68</v>
      </c>
      <c r="F9" s="56">
        <v>57</v>
      </c>
      <c r="G9" s="56">
        <v>196</v>
      </c>
      <c r="H9" s="56">
        <v>22</v>
      </c>
    </row>
    <row r="10" spans="1:8" ht="12.75">
      <c r="A10" s="55">
        <v>6</v>
      </c>
      <c r="B10" s="56" t="s">
        <v>394</v>
      </c>
      <c r="C10" s="56" t="s">
        <v>395</v>
      </c>
      <c r="D10" s="56">
        <v>68</v>
      </c>
      <c r="E10" s="56">
        <v>15</v>
      </c>
      <c r="F10" s="56">
        <v>15</v>
      </c>
      <c r="G10" s="56">
        <v>68</v>
      </c>
      <c r="H10" s="56">
        <v>4</v>
      </c>
    </row>
    <row r="11" spans="1:8" ht="12.75">
      <c r="A11" s="55">
        <v>7</v>
      </c>
      <c r="B11" s="56" t="s">
        <v>394</v>
      </c>
      <c r="C11" s="56" t="s">
        <v>396</v>
      </c>
      <c r="D11" s="56">
        <v>177</v>
      </c>
      <c r="E11" s="56">
        <v>82</v>
      </c>
      <c r="F11" s="56">
        <v>69</v>
      </c>
      <c r="G11" s="56">
        <v>190</v>
      </c>
      <c r="H11" s="56">
        <v>22</v>
      </c>
    </row>
    <row r="12" spans="1:8" ht="12.75">
      <c r="A12" s="55">
        <v>8</v>
      </c>
      <c r="B12" s="56" t="s">
        <v>394</v>
      </c>
      <c r="C12" s="56" t="s">
        <v>397</v>
      </c>
      <c r="D12" s="56">
        <v>285</v>
      </c>
      <c r="E12" s="56">
        <v>99</v>
      </c>
      <c r="F12" s="56">
        <v>100</v>
      </c>
      <c r="G12" s="56">
        <v>284</v>
      </c>
      <c r="H12" s="56">
        <v>28</v>
      </c>
    </row>
    <row r="13" spans="1:8" ht="12.75">
      <c r="A13" s="55">
        <v>9</v>
      </c>
      <c r="B13" s="56" t="s">
        <v>394</v>
      </c>
      <c r="C13" s="56" t="s">
        <v>398</v>
      </c>
      <c r="D13" s="56">
        <v>101</v>
      </c>
      <c r="E13" s="56">
        <v>31</v>
      </c>
      <c r="F13" s="56">
        <v>31</v>
      </c>
      <c r="G13" s="56">
        <v>101</v>
      </c>
      <c r="H13" s="56">
        <v>7</v>
      </c>
    </row>
    <row r="14" spans="1:8" ht="12.75">
      <c r="A14" s="55">
        <v>10</v>
      </c>
      <c r="B14" s="56" t="s">
        <v>394</v>
      </c>
      <c r="C14" s="56" t="s">
        <v>399</v>
      </c>
      <c r="D14" s="56">
        <v>338</v>
      </c>
      <c r="E14" s="56">
        <v>92</v>
      </c>
      <c r="F14" s="56">
        <v>92</v>
      </c>
      <c r="G14" s="56">
        <v>338</v>
      </c>
      <c r="H14" s="56">
        <v>2</v>
      </c>
    </row>
    <row r="15" spans="1:8" ht="12.75">
      <c r="A15" s="55">
        <v>11</v>
      </c>
      <c r="B15" s="56" t="s">
        <v>394</v>
      </c>
      <c r="C15" s="56" t="s">
        <v>400</v>
      </c>
      <c r="D15" s="56">
        <v>13</v>
      </c>
      <c r="E15" s="56">
        <v>5</v>
      </c>
      <c r="F15" s="56">
        <v>4</v>
      </c>
      <c r="G15" s="56">
        <v>14</v>
      </c>
      <c r="H15" s="56">
        <v>0</v>
      </c>
    </row>
    <row r="16" spans="1:8" ht="12.75">
      <c r="A16" s="55">
        <v>12</v>
      </c>
      <c r="B16" s="56" t="s">
        <v>401</v>
      </c>
      <c r="C16" s="56" t="s">
        <v>402</v>
      </c>
      <c r="D16" s="56">
        <v>128</v>
      </c>
      <c r="E16" s="56">
        <v>43</v>
      </c>
      <c r="F16" s="56">
        <v>49</v>
      </c>
      <c r="G16" s="56">
        <v>122</v>
      </c>
      <c r="H16" s="56">
        <v>22</v>
      </c>
    </row>
    <row r="17" spans="1:8" ht="12.75">
      <c r="A17" s="55">
        <v>13</v>
      </c>
      <c r="B17" s="56" t="s">
        <v>403</v>
      </c>
      <c r="C17" s="56" t="s">
        <v>404</v>
      </c>
      <c r="D17" s="56">
        <v>96</v>
      </c>
      <c r="E17" s="56">
        <v>60</v>
      </c>
      <c r="F17" s="56">
        <v>55</v>
      </c>
      <c r="G17" s="56">
        <v>101</v>
      </c>
      <c r="H17" s="56">
        <v>12</v>
      </c>
    </row>
    <row r="18" spans="1:8" ht="12.75">
      <c r="A18" s="55">
        <v>14</v>
      </c>
      <c r="B18" s="56" t="s">
        <v>403</v>
      </c>
      <c r="C18" s="56" t="s">
        <v>405</v>
      </c>
      <c r="D18" s="56">
        <v>44</v>
      </c>
      <c r="E18" s="56">
        <v>17</v>
      </c>
      <c r="F18" s="56">
        <v>17</v>
      </c>
      <c r="G18" s="56">
        <v>44</v>
      </c>
      <c r="H18" s="56">
        <v>0</v>
      </c>
    </row>
    <row r="19" spans="1:8" ht="12.75">
      <c r="A19" s="55">
        <v>15</v>
      </c>
      <c r="B19" s="56" t="s">
        <v>403</v>
      </c>
      <c r="C19" s="56" t="s">
        <v>406</v>
      </c>
      <c r="D19" s="56">
        <v>12</v>
      </c>
      <c r="E19" s="56">
        <v>3</v>
      </c>
      <c r="F19" s="56">
        <v>4</v>
      </c>
      <c r="G19" s="56">
        <v>11</v>
      </c>
      <c r="H19" s="56">
        <v>0</v>
      </c>
    </row>
    <row r="20" spans="1:8" ht="12.75">
      <c r="A20" s="55">
        <v>16</v>
      </c>
      <c r="B20" s="56" t="s">
        <v>407</v>
      </c>
      <c r="C20" s="56" t="s">
        <v>408</v>
      </c>
      <c r="D20" s="56">
        <v>38</v>
      </c>
      <c r="E20" s="56">
        <v>29</v>
      </c>
      <c r="F20" s="56">
        <v>16</v>
      </c>
      <c r="G20" s="56">
        <v>51</v>
      </c>
      <c r="H20" s="56">
        <v>3</v>
      </c>
    </row>
    <row r="21" spans="1:8" ht="12.75">
      <c r="A21" s="55">
        <v>17</v>
      </c>
      <c r="B21" s="56" t="s">
        <v>407</v>
      </c>
      <c r="C21" s="56" t="s">
        <v>409</v>
      </c>
      <c r="D21" s="56">
        <v>90</v>
      </c>
      <c r="E21" s="56">
        <v>13</v>
      </c>
      <c r="F21" s="56">
        <v>17</v>
      </c>
      <c r="G21" s="56">
        <v>86</v>
      </c>
      <c r="H21" s="56">
        <v>9</v>
      </c>
    </row>
    <row r="22" spans="1:8" ht="12.75">
      <c r="A22" s="55">
        <v>18</v>
      </c>
      <c r="B22" s="56" t="s">
        <v>410</v>
      </c>
      <c r="C22" s="56" t="s">
        <v>411</v>
      </c>
      <c r="D22" s="56">
        <v>261</v>
      </c>
      <c r="E22" s="56">
        <v>41</v>
      </c>
      <c r="F22" s="56">
        <v>64</v>
      </c>
      <c r="G22" s="56">
        <v>238</v>
      </c>
      <c r="H22" s="56">
        <v>24</v>
      </c>
    </row>
    <row r="23" spans="1:8" ht="12.75">
      <c r="A23" s="55">
        <v>19</v>
      </c>
      <c r="B23" s="56" t="s">
        <v>412</v>
      </c>
      <c r="C23" s="56" t="s">
        <v>413</v>
      </c>
      <c r="D23" s="56">
        <v>52</v>
      </c>
      <c r="E23" s="56">
        <v>13</v>
      </c>
      <c r="F23" s="56">
        <v>14</v>
      </c>
      <c r="G23" s="56">
        <v>51</v>
      </c>
      <c r="H23" s="56">
        <v>8</v>
      </c>
    </row>
    <row r="24" spans="1:8" ht="12.75">
      <c r="A24" s="55">
        <v>20</v>
      </c>
      <c r="B24" s="56" t="s">
        <v>412</v>
      </c>
      <c r="C24" s="56" t="s">
        <v>414</v>
      </c>
      <c r="D24" s="56">
        <v>48</v>
      </c>
      <c r="E24" s="56">
        <v>10</v>
      </c>
      <c r="F24" s="56">
        <v>9</v>
      </c>
      <c r="G24" s="56">
        <v>49</v>
      </c>
      <c r="H24" s="56">
        <v>9</v>
      </c>
    </row>
    <row r="25" spans="1:8" ht="12.75">
      <c r="A25" s="55">
        <v>21</v>
      </c>
      <c r="B25" s="56" t="s">
        <v>412</v>
      </c>
      <c r="C25" s="56" t="s">
        <v>415</v>
      </c>
      <c r="D25" s="56">
        <v>18</v>
      </c>
      <c r="E25" s="56">
        <v>5</v>
      </c>
      <c r="F25" s="56">
        <v>5</v>
      </c>
      <c r="G25" s="56">
        <v>18</v>
      </c>
      <c r="H25" s="56">
        <v>3</v>
      </c>
    </row>
    <row r="26" spans="1:8" ht="12.75">
      <c r="A26" s="55">
        <v>22</v>
      </c>
      <c r="B26" s="56" t="s">
        <v>416</v>
      </c>
      <c r="C26" s="56" t="s">
        <v>417</v>
      </c>
      <c r="D26" s="56">
        <v>65</v>
      </c>
      <c r="E26" s="56">
        <v>17</v>
      </c>
      <c r="F26" s="56">
        <v>19</v>
      </c>
      <c r="G26" s="56">
        <v>63</v>
      </c>
      <c r="H26" s="56">
        <v>7</v>
      </c>
    </row>
    <row r="27" spans="1:8" ht="12.75">
      <c r="A27" s="55">
        <v>23</v>
      </c>
      <c r="B27" s="56" t="s">
        <v>416</v>
      </c>
      <c r="C27" s="56" t="s">
        <v>418</v>
      </c>
      <c r="D27" s="56">
        <v>98</v>
      </c>
      <c r="E27" s="56">
        <v>28</v>
      </c>
      <c r="F27" s="56">
        <v>26</v>
      </c>
      <c r="G27" s="56">
        <v>100</v>
      </c>
      <c r="H27" s="56">
        <v>23</v>
      </c>
    </row>
    <row r="28" spans="1:8" ht="12.75">
      <c r="A28" s="55">
        <v>24</v>
      </c>
      <c r="B28" s="56" t="s">
        <v>416</v>
      </c>
      <c r="C28" s="56" t="s">
        <v>419</v>
      </c>
      <c r="D28" s="56">
        <v>22</v>
      </c>
      <c r="E28" s="56">
        <v>6</v>
      </c>
      <c r="F28" s="56">
        <v>5</v>
      </c>
      <c r="G28" s="56">
        <v>23</v>
      </c>
      <c r="H28" s="56">
        <v>0</v>
      </c>
    </row>
    <row r="29" spans="1:8" ht="12.75">
      <c r="A29" s="55">
        <v>25</v>
      </c>
      <c r="B29" s="56" t="s">
        <v>420</v>
      </c>
      <c r="C29" s="56" t="s">
        <v>421</v>
      </c>
      <c r="D29" s="56">
        <v>37</v>
      </c>
      <c r="E29" s="56">
        <v>10</v>
      </c>
      <c r="F29" s="56">
        <v>12</v>
      </c>
      <c r="G29" s="56">
        <v>35</v>
      </c>
      <c r="H29" s="56">
        <v>2</v>
      </c>
    </row>
    <row r="30" spans="1:8" ht="12.75">
      <c r="A30" s="55">
        <v>26</v>
      </c>
      <c r="B30" s="56" t="s">
        <v>420</v>
      </c>
      <c r="C30" s="56" t="s">
        <v>422</v>
      </c>
      <c r="D30" s="56">
        <v>72</v>
      </c>
      <c r="E30" s="56">
        <v>27</v>
      </c>
      <c r="F30" s="56">
        <v>27</v>
      </c>
      <c r="G30" s="56">
        <v>72</v>
      </c>
      <c r="H30" s="56">
        <v>7</v>
      </c>
    </row>
    <row r="31" spans="1:8" ht="12.75">
      <c r="A31" s="55">
        <v>27</v>
      </c>
      <c r="B31" s="56" t="s">
        <v>423</v>
      </c>
      <c r="C31" s="56" t="s">
        <v>424</v>
      </c>
      <c r="D31" s="56">
        <v>100</v>
      </c>
      <c r="E31" s="56">
        <v>59</v>
      </c>
      <c r="F31" s="56">
        <v>58</v>
      </c>
      <c r="G31" s="56">
        <v>101</v>
      </c>
      <c r="H31" s="56">
        <v>11</v>
      </c>
    </row>
    <row r="32" spans="1:8" ht="12.75">
      <c r="A32" s="55">
        <v>28</v>
      </c>
      <c r="B32" s="56" t="s">
        <v>425</v>
      </c>
      <c r="C32" s="56" t="s">
        <v>426</v>
      </c>
      <c r="D32" s="56">
        <v>11</v>
      </c>
      <c r="E32" s="56">
        <v>27</v>
      </c>
      <c r="F32" s="56">
        <v>29</v>
      </c>
      <c r="G32" s="56">
        <v>9</v>
      </c>
      <c r="H32" s="56">
        <v>0</v>
      </c>
    </row>
    <row r="33" spans="1:8" ht="12.75">
      <c r="A33" s="55">
        <v>29</v>
      </c>
      <c r="B33" s="56" t="s">
        <v>425</v>
      </c>
      <c r="C33" s="56" t="s">
        <v>427</v>
      </c>
      <c r="D33" s="56">
        <v>28</v>
      </c>
      <c r="E33" s="56">
        <v>56</v>
      </c>
      <c r="F33" s="56">
        <v>59</v>
      </c>
      <c r="G33" s="56">
        <v>25</v>
      </c>
      <c r="H33" s="56">
        <v>0</v>
      </c>
    </row>
    <row r="34" spans="1:8" ht="12.75">
      <c r="A34" s="55">
        <v>30</v>
      </c>
      <c r="B34" s="56" t="s">
        <v>428</v>
      </c>
      <c r="C34" s="56" t="s">
        <v>429</v>
      </c>
      <c r="D34" s="56">
        <v>6</v>
      </c>
      <c r="E34" s="56">
        <v>1</v>
      </c>
      <c r="F34" s="56">
        <v>2</v>
      </c>
      <c r="G34" s="56">
        <v>5</v>
      </c>
      <c r="H34" s="56">
        <v>0</v>
      </c>
    </row>
    <row r="35" spans="1:8" ht="12.75">
      <c r="A35" s="55">
        <v>31</v>
      </c>
      <c r="B35" s="56" t="s">
        <v>428</v>
      </c>
      <c r="C35" s="56" t="s">
        <v>430</v>
      </c>
      <c r="D35" s="56">
        <v>20</v>
      </c>
      <c r="E35" s="56">
        <v>11</v>
      </c>
      <c r="F35" s="56">
        <v>12</v>
      </c>
      <c r="G35" s="56">
        <v>19</v>
      </c>
      <c r="H35" s="56">
        <v>0</v>
      </c>
    </row>
    <row r="36" spans="1:8" ht="12.75">
      <c r="A36" s="55">
        <v>32</v>
      </c>
      <c r="B36" s="56" t="s">
        <v>428</v>
      </c>
      <c r="C36" s="56" t="s">
        <v>431</v>
      </c>
      <c r="D36" s="56">
        <v>241</v>
      </c>
      <c r="E36" s="56">
        <v>106</v>
      </c>
      <c r="F36" s="56">
        <v>97</v>
      </c>
      <c r="G36" s="56">
        <v>250</v>
      </c>
      <c r="H36" s="56">
        <v>26</v>
      </c>
    </row>
    <row r="37" spans="1:8" ht="12.75">
      <c r="A37" s="55">
        <v>33</v>
      </c>
      <c r="B37" s="56" t="s">
        <v>428</v>
      </c>
      <c r="C37" s="56" t="s">
        <v>432</v>
      </c>
      <c r="D37" s="56">
        <v>30</v>
      </c>
      <c r="E37" s="56">
        <v>24</v>
      </c>
      <c r="F37" s="56">
        <v>21</v>
      </c>
      <c r="G37" s="56">
        <v>33</v>
      </c>
      <c r="H37" s="56">
        <v>0</v>
      </c>
    </row>
    <row r="38" spans="1:8" ht="12.75">
      <c r="A38" s="55">
        <v>34</v>
      </c>
      <c r="B38" s="56" t="s">
        <v>428</v>
      </c>
      <c r="C38" s="56" t="s">
        <v>433</v>
      </c>
      <c r="D38" s="56">
        <v>7</v>
      </c>
      <c r="E38" s="56">
        <v>3</v>
      </c>
      <c r="F38" s="56">
        <v>1</v>
      </c>
      <c r="G38" s="56">
        <v>9</v>
      </c>
      <c r="H38" s="56">
        <v>0</v>
      </c>
    </row>
    <row r="39" spans="1:8" ht="12.75">
      <c r="A39" s="55">
        <v>35</v>
      </c>
      <c r="B39" s="56" t="s">
        <v>434</v>
      </c>
      <c r="C39" s="56" t="s">
        <v>435</v>
      </c>
      <c r="D39" s="56">
        <v>239</v>
      </c>
      <c r="E39" s="56">
        <v>80</v>
      </c>
      <c r="F39" s="56">
        <v>64</v>
      </c>
      <c r="G39" s="56">
        <v>255</v>
      </c>
      <c r="H39" s="56">
        <v>47</v>
      </c>
    </row>
    <row r="40" spans="1:8" ht="12.75">
      <c r="A40" s="55">
        <v>36</v>
      </c>
      <c r="B40" s="56" t="s">
        <v>434</v>
      </c>
      <c r="C40" s="56" t="s">
        <v>436</v>
      </c>
      <c r="D40" s="56">
        <v>25</v>
      </c>
      <c r="E40" s="56">
        <v>10</v>
      </c>
      <c r="F40" s="56">
        <v>9</v>
      </c>
      <c r="G40" s="56">
        <v>26</v>
      </c>
      <c r="H40" s="56">
        <v>0</v>
      </c>
    </row>
    <row r="41" spans="1:8" ht="12.75">
      <c r="A41" s="55">
        <v>37</v>
      </c>
      <c r="B41" s="56" t="s">
        <v>434</v>
      </c>
      <c r="C41" s="56" t="s">
        <v>437</v>
      </c>
      <c r="D41" s="56">
        <v>17</v>
      </c>
      <c r="E41" s="56">
        <v>13</v>
      </c>
      <c r="F41" s="56">
        <v>12</v>
      </c>
      <c r="G41" s="56">
        <v>18</v>
      </c>
      <c r="H41" s="56">
        <v>0</v>
      </c>
    </row>
    <row r="42" spans="1:8" ht="12.75">
      <c r="A42" s="55">
        <v>38</v>
      </c>
      <c r="B42" s="56" t="s">
        <v>438</v>
      </c>
      <c r="C42" s="56" t="s">
        <v>439</v>
      </c>
      <c r="D42" s="56">
        <v>28</v>
      </c>
      <c r="E42" s="56">
        <v>6</v>
      </c>
      <c r="F42" s="56">
        <v>4</v>
      </c>
      <c r="G42" s="56">
        <v>30</v>
      </c>
      <c r="H42" s="56">
        <v>3</v>
      </c>
    </row>
    <row r="43" spans="1:8" ht="12.75">
      <c r="A43" s="55">
        <v>39</v>
      </c>
      <c r="B43" s="56" t="s">
        <v>438</v>
      </c>
      <c r="C43" s="56" t="s">
        <v>440</v>
      </c>
      <c r="D43" s="56">
        <v>60</v>
      </c>
      <c r="E43" s="56">
        <v>30</v>
      </c>
      <c r="F43" s="56">
        <v>30</v>
      </c>
      <c r="G43" s="56">
        <v>60</v>
      </c>
      <c r="H43" s="56">
        <v>3</v>
      </c>
    </row>
    <row r="44" spans="1:8" ht="12.75">
      <c r="A44" s="55">
        <v>40</v>
      </c>
      <c r="B44" s="56" t="s">
        <v>438</v>
      </c>
      <c r="C44" s="56" t="s">
        <v>441</v>
      </c>
      <c r="D44" s="56">
        <v>23</v>
      </c>
      <c r="E44" s="56">
        <v>4</v>
      </c>
      <c r="F44" s="56">
        <v>4</v>
      </c>
      <c r="G44" s="56">
        <v>23</v>
      </c>
      <c r="H44" s="56">
        <v>0</v>
      </c>
    </row>
    <row r="45" spans="1:8" ht="12.75">
      <c r="A45" s="55">
        <v>41</v>
      </c>
      <c r="B45" s="56" t="s">
        <v>442</v>
      </c>
      <c r="C45" s="56" t="s">
        <v>443</v>
      </c>
      <c r="D45" s="56">
        <v>45</v>
      </c>
      <c r="E45" s="56">
        <v>9</v>
      </c>
      <c r="F45" s="56">
        <v>8</v>
      </c>
      <c r="G45" s="56">
        <v>46</v>
      </c>
      <c r="H45" s="56">
        <v>11</v>
      </c>
    </row>
    <row r="46" spans="1:8" ht="12.75">
      <c r="A46" s="55">
        <v>42</v>
      </c>
      <c r="B46" s="56" t="s">
        <v>442</v>
      </c>
      <c r="C46" s="56" t="s">
        <v>444</v>
      </c>
      <c r="D46" s="56">
        <v>30</v>
      </c>
      <c r="E46" s="56">
        <v>23</v>
      </c>
      <c r="F46" s="56">
        <v>26</v>
      </c>
      <c r="G46" s="56">
        <v>27</v>
      </c>
      <c r="H46" s="56">
        <v>0</v>
      </c>
    </row>
    <row r="47" spans="1:8" ht="12.75">
      <c r="A47" s="55">
        <v>43</v>
      </c>
      <c r="B47" s="56" t="s">
        <v>442</v>
      </c>
      <c r="C47" s="56" t="s">
        <v>445</v>
      </c>
      <c r="D47" s="56">
        <v>51</v>
      </c>
      <c r="E47" s="56">
        <v>6</v>
      </c>
      <c r="F47" s="56">
        <v>7</v>
      </c>
      <c r="G47" s="56">
        <v>50</v>
      </c>
      <c r="H47" s="56">
        <v>6</v>
      </c>
    </row>
    <row r="48" spans="1:8" ht="12.75">
      <c r="A48" s="55">
        <v>44</v>
      </c>
      <c r="B48" s="56" t="s">
        <v>446</v>
      </c>
      <c r="C48" s="56" t="s">
        <v>447</v>
      </c>
      <c r="D48" s="56">
        <v>8</v>
      </c>
      <c r="E48" s="56">
        <v>1</v>
      </c>
      <c r="F48" s="56">
        <v>3</v>
      </c>
      <c r="G48" s="56">
        <v>6</v>
      </c>
      <c r="H48" s="56">
        <v>0</v>
      </c>
    </row>
    <row r="49" spans="1:8" ht="12.75">
      <c r="A49" s="55">
        <v>45</v>
      </c>
      <c r="B49" s="56" t="s">
        <v>446</v>
      </c>
      <c r="C49" s="56" t="s">
        <v>448</v>
      </c>
      <c r="D49" s="56">
        <v>48</v>
      </c>
      <c r="E49" s="56">
        <v>14</v>
      </c>
      <c r="F49" s="56">
        <v>23</v>
      </c>
      <c r="G49" s="56">
        <v>39</v>
      </c>
      <c r="H49" s="56">
        <v>3</v>
      </c>
    </row>
    <row r="50" spans="1:8" ht="12.75">
      <c r="A50" s="55">
        <v>46</v>
      </c>
      <c r="B50" s="56" t="s">
        <v>446</v>
      </c>
      <c r="C50" s="56" t="s">
        <v>449</v>
      </c>
      <c r="D50" s="56">
        <v>94</v>
      </c>
      <c r="E50" s="56">
        <v>59</v>
      </c>
      <c r="F50" s="56">
        <v>39</v>
      </c>
      <c r="G50" s="56">
        <v>114</v>
      </c>
      <c r="H50" s="56">
        <v>18</v>
      </c>
    </row>
    <row r="51" spans="1:8" ht="12.75">
      <c r="A51" s="55">
        <v>47</v>
      </c>
      <c r="B51" s="56" t="s">
        <v>450</v>
      </c>
      <c r="C51" s="56" t="s">
        <v>451</v>
      </c>
      <c r="D51" s="56">
        <v>53</v>
      </c>
      <c r="E51" s="56">
        <v>33</v>
      </c>
      <c r="F51" s="56">
        <v>27</v>
      </c>
      <c r="G51" s="56">
        <v>59</v>
      </c>
      <c r="H51" s="56">
        <v>11</v>
      </c>
    </row>
    <row r="52" spans="1:8" ht="12.75">
      <c r="A52" s="55">
        <v>48</v>
      </c>
      <c r="B52" s="56" t="s">
        <v>450</v>
      </c>
      <c r="C52" s="56" t="s">
        <v>452</v>
      </c>
      <c r="D52" s="56">
        <v>16</v>
      </c>
      <c r="E52" s="56">
        <v>10</v>
      </c>
      <c r="F52" s="56">
        <v>9</v>
      </c>
      <c r="G52" s="56">
        <v>17</v>
      </c>
      <c r="H52" s="56">
        <v>2</v>
      </c>
    </row>
    <row r="53" spans="1:8" ht="12.75">
      <c r="A53" s="55">
        <v>49</v>
      </c>
      <c r="B53" s="56" t="s">
        <v>450</v>
      </c>
      <c r="C53" s="56" t="s">
        <v>453</v>
      </c>
      <c r="D53" s="56">
        <v>18</v>
      </c>
      <c r="E53" s="56">
        <v>7</v>
      </c>
      <c r="F53" s="56">
        <v>7</v>
      </c>
      <c r="G53" s="56">
        <v>18</v>
      </c>
      <c r="H53" s="56">
        <v>0</v>
      </c>
    </row>
    <row r="54" spans="1:8" ht="12.75">
      <c r="A54" s="55">
        <v>50</v>
      </c>
      <c r="B54" s="56" t="s">
        <v>450</v>
      </c>
      <c r="C54" s="56" t="s">
        <v>454</v>
      </c>
      <c r="D54" s="56">
        <v>25</v>
      </c>
      <c r="E54" s="56">
        <v>16</v>
      </c>
      <c r="F54" s="56">
        <v>16</v>
      </c>
      <c r="G54" s="56">
        <v>25</v>
      </c>
      <c r="H54" s="56">
        <v>0</v>
      </c>
    </row>
    <row r="55" spans="1:8" ht="12.75">
      <c r="A55" s="55">
        <v>51</v>
      </c>
      <c r="B55" s="56" t="s">
        <v>450</v>
      </c>
      <c r="C55" s="56" t="s">
        <v>455</v>
      </c>
      <c r="D55" s="56">
        <v>18</v>
      </c>
      <c r="E55" s="56">
        <v>11</v>
      </c>
      <c r="F55" s="56">
        <v>6</v>
      </c>
      <c r="G55" s="56">
        <v>23</v>
      </c>
      <c r="H55" s="56">
        <v>4</v>
      </c>
    </row>
    <row r="56" spans="1:8" ht="12.75">
      <c r="A56" s="55">
        <v>52</v>
      </c>
      <c r="B56" s="56" t="s">
        <v>450</v>
      </c>
      <c r="C56" s="56" t="s">
        <v>456</v>
      </c>
      <c r="D56" s="56">
        <v>25</v>
      </c>
      <c r="E56" s="56">
        <v>4</v>
      </c>
      <c r="F56" s="56">
        <v>4</v>
      </c>
      <c r="G56" s="56">
        <v>25</v>
      </c>
      <c r="H56" s="56">
        <v>0</v>
      </c>
    </row>
    <row r="57" spans="1:8" ht="12.75">
      <c r="A57" s="55">
        <v>53</v>
      </c>
      <c r="B57" s="56" t="s">
        <v>450</v>
      </c>
      <c r="C57" s="56" t="s">
        <v>457</v>
      </c>
      <c r="D57" s="56">
        <v>18</v>
      </c>
      <c r="E57" s="56">
        <v>7</v>
      </c>
      <c r="F57" s="56">
        <v>7</v>
      </c>
      <c r="G57" s="56">
        <v>18</v>
      </c>
      <c r="H57" s="56">
        <v>1</v>
      </c>
    </row>
    <row r="58" spans="1:8" ht="12.75">
      <c r="A58" s="55">
        <v>54</v>
      </c>
      <c r="B58" s="56" t="s">
        <v>458</v>
      </c>
      <c r="C58" s="56" t="s">
        <v>459</v>
      </c>
      <c r="D58" s="56">
        <v>48</v>
      </c>
      <c r="E58" s="56">
        <v>23</v>
      </c>
      <c r="F58" s="56">
        <v>21</v>
      </c>
      <c r="G58" s="56">
        <v>50</v>
      </c>
      <c r="H58" s="56">
        <v>12</v>
      </c>
    </row>
    <row r="59" spans="1:8" ht="12.75">
      <c r="A59" s="55">
        <v>55</v>
      </c>
      <c r="B59" s="56" t="s">
        <v>460</v>
      </c>
      <c r="C59" s="56" t="s">
        <v>461</v>
      </c>
      <c r="D59" s="56">
        <v>30</v>
      </c>
      <c r="E59" s="56">
        <v>5</v>
      </c>
      <c r="F59" s="56">
        <v>4</v>
      </c>
      <c r="G59" s="56">
        <v>31</v>
      </c>
      <c r="H59" s="56">
        <v>2</v>
      </c>
    </row>
    <row r="60" spans="1:8" ht="12.75">
      <c r="A60" s="55">
        <v>56</v>
      </c>
      <c r="B60" s="56" t="s">
        <v>460</v>
      </c>
      <c r="C60" s="56" t="s">
        <v>462</v>
      </c>
      <c r="D60" s="56">
        <v>18</v>
      </c>
      <c r="E60" s="56">
        <v>5</v>
      </c>
      <c r="F60" s="56">
        <v>5</v>
      </c>
      <c r="G60" s="56">
        <v>18</v>
      </c>
      <c r="H60" s="56">
        <v>3</v>
      </c>
    </row>
    <row r="61" spans="1:8" ht="12.75">
      <c r="A61" s="55">
        <v>57</v>
      </c>
      <c r="B61" s="56" t="s">
        <v>460</v>
      </c>
      <c r="C61" s="56" t="s">
        <v>463</v>
      </c>
      <c r="D61" s="56">
        <v>11</v>
      </c>
      <c r="E61" s="56">
        <v>4</v>
      </c>
      <c r="F61" s="56">
        <v>3</v>
      </c>
      <c r="G61" s="56">
        <v>12</v>
      </c>
      <c r="H61" s="56">
        <v>1</v>
      </c>
    </row>
    <row r="62" spans="1:8" ht="12.75">
      <c r="A62" s="55">
        <v>58</v>
      </c>
      <c r="B62" s="56" t="s">
        <v>460</v>
      </c>
      <c r="C62" s="56" t="s">
        <v>464</v>
      </c>
      <c r="D62" s="56">
        <v>30</v>
      </c>
      <c r="E62" s="56">
        <v>23</v>
      </c>
      <c r="F62" s="56">
        <v>23</v>
      </c>
      <c r="G62" s="56">
        <v>30</v>
      </c>
      <c r="H62" s="56">
        <v>0</v>
      </c>
    </row>
    <row r="63" spans="1:8" ht="12.75">
      <c r="A63" s="55">
        <v>59</v>
      </c>
      <c r="B63" s="56" t="s">
        <v>460</v>
      </c>
      <c r="C63" s="56" t="s">
        <v>465</v>
      </c>
      <c r="D63" s="56">
        <v>31</v>
      </c>
      <c r="E63" s="56">
        <v>8</v>
      </c>
      <c r="F63" s="56">
        <v>8</v>
      </c>
      <c r="G63" s="56">
        <v>31</v>
      </c>
      <c r="H63" s="56">
        <v>5</v>
      </c>
    </row>
    <row r="64" spans="1:8" ht="12.75">
      <c r="A64" s="55">
        <v>60</v>
      </c>
      <c r="B64" s="56" t="s">
        <v>460</v>
      </c>
      <c r="C64" s="56" t="s">
        <v>466</v>
      </c>
      <c r="D64" s="56">
        <v>17</v>
      </c>
      <c r="E64" s="56">
        <v>6</v>
      </c>
      <c r="F64" s="56">
        <v>4</v>
      </c>
      <c r="G64" s="56">
        <v>19</v>
      </c>
      <c r="H64" s="56">
        <v>0</v>
      </c>
    </row>
    <row r="65" spans="1:8" ht="12.75">
      <c r="A65" s="55">
        <v>61</v>
      </c>
      <c r="B65" s="56" t="s">
        <v>460</v>
      </c>
      <c r="C65" s="56" t="s">
        <v>467</v>
      </c>
      <c r="D65" s="56">
        <v>55</v>
      </c>
      <c r="E65" s="56">
        <v>7</v>
      </c>
      <c r="F65" s="56">
        <v>9</v>
      </c>
      <c r="G65" s="56">
        <v>53</v>
      </c>
      <c r="H65" s="56">
        <v>12</v>
      </c>
    </row>
    <row r="66" spans="1:8" ht="12.75">
      <c r="A66" s="55">
        <v>62</v>
      </c>
      <c r="B66" s="56" t="s">
        <v>460</v>
      </c>
      <c r="C66" s="56" t="s">
        <v>468</v>
      </c>
      <c r="D66" s="56">
        <v>23</v>
      </c>
      <c r="E66" s="56">
        <v>22</v>
      </c>
      <c r="F66" s="56">
        <v>18</v>
      </c>
      <c r="G66" s="56">
        <v>27</v>
      </c>
      <c r="H66" s="56">
        <v>0</v>
      </c>
    </row>
    <row r="67" spans="1:8" ht="12.75">
      <c r="A67" s="55">
        <v>63</v>
      </c>
      <c r="B67" s="56" t="s">
        <v>460</v>
      </c>
      <c r="C67" s="56" t="s">
        <v>469</v>
      </c>
      <c r="D67" s="56">
        <v>30</v>
      </c>
      <c r="E67" s="56">
        <v>10</v>
      </c>
      <c r="F67" s="56">
        <v>12</v>
      </c>
      <c r="G67" s="56">
        <v>28</v>
      </c>
      <c r="H67" s="56">
        <v>1</v>
      </c>
    </row>
    <row r="68" spans="1:8" ht="12.75">
      <c r="A68" s="55">
        <v>64</v>
      </c>
      <c r="B68" s="56" t="s">
        <v>470</v>
      </c>
      <c r="C68" s="56" t="s">
        <v>471</v>
      </c>
      <c r="D68" s="56">
        <v>82</v>
      </c>
      <c r="E68" s="56">
        <v>12</v>
      </c>
      <c r="F68" s="56">
        <v>12</v>
      </c>
      <c r="G68" s="56">
        <v>82</v>
      </c>
      <c r="H68" s="56">
        <v>12</v>
      </c>
    </row>
    <row r="69" spans="1:8" ht="12.75">
      <c r="A69" s="55">
        <v>65</v>
      </c>
      <c r="B69" s="56" t="s">
        <v>472</v>
      </c>
      <c r="C69" s="56" t="s">
        <v>473</v>
      </c>
      <c r="D69" s="56">
        <v>54</v>
      </c>
      <c r="E69" s="56">
        <v>30</v>
      </c>
      <c r="F69" s="56">
        <v>22</v>
      </c>
      <c r="G69" s="56">
        <v>62</v>
      </c>
      <c r="H69" s="56">
        <v>8</v>
      </c>
    </row>
    <row r="70" spans="1:8" ht="12.75">
      <c r="A70" s="55">
        <v>66</v>
      </c>
      <c r="B70" s="56" t="s">
        <v>472</v>
      </c>
      <c r="C70" s="56" t="s">
        <v>474</v>
      </c>
      <c r="D70" s="56">
        <v>24</v>
      </c>
      <c r="E70" s="56">
        <v>2</v>
      </c>
      <c r="F70" s="56">
        <v>2</v>
      </c>
      <c r="G70" s="56">
        <v>24</v>
      </c>
      <c r="H70" s="56">
        <v>0</v>
      </c>
    </row>
    <row r="71" spans="1:8" ht="12.75">
      <c r="A71" s="55">
        <v>67</v>
      </c>
      <c r="B71" s="56" t="s">
        <v>472</v>
      </c>
      <c r="C71" s="56" t="s">
        <v>475</v>
      </c>
      <c r="D71" s="56">
        <v>28</v>
      </c>
      <c r="E71" s="56">
        <v>18</v>
      </c>
      <c r="F71" s="56">
        <v>18</v>
      </c>
      <c r="G71" s="56">
        <v>28</v>
      </c>
      <c r="H71" s="56">
        <v>0</v>
      </c>
    </row>
    <row r="72" spans="1:8" ht="12.75">
      <c r="A72" s="55">
        <v>68</v>
      </c>
      <c r="B72" s="56" t="s">
        <v>476</v>
      </c>
      <c r="C72" s="56" t="s">
        <v>477</v>
      </c>
      <c r="D72" s="56">
        <v>54</v>
      </c>
      <c r="E72" s="56">
        <v>12</v>
      </c>
      <c r="F72" s="56">
        <v>13</v>
      </c>
      <c r="G72" s="56">
        <v>53</v>
      </c>
      <c r="H72" s="56">
        <v>8</v>
      </c>
    </row>
    <row r="73" spans="1:8" ht="25.5">
      <c r="A73" s="55">
        <v>69</v>
      </c>
      <c r="B73" s="56" t="s">
        <v>478</v>
      </c>
      <c r="C73" s="56" t="s">
        <v>479</v>
      </c>
      <c r="D73" s="56">
        <v>23</v>
      </c>
      <c r="E73" s="56">
        <v>14</v>
      </c>
      <c r="F73" s="56">
        <v>11</v>
      </c>
      <c r="G73" s="56">
        <v>26</v>
      </c>
      <c r="H73" s="56">
        <v>0</v>
      </c>
    </row>
    <row r="74" spans="1:8" ht="12.75">
      <c r="A74" s="55">
        <v>70</v>
      </c>
      <c r="B74" s="56" t="s">
        <v>478</v>
      </c>
      <c r="C74" s="56" t="s">
        <v>480</v>
      </c>
      <c r="D74" s="56">
        <v>32</v>
      </c>
      <c r="E74" s="56">
        <v>24</v>
      </c>
      <c r="F74" s="56">
        <v>22</v>
      </c>
      <c r="G74" s="56">
        <v>34</v>
      </c>
      <c r="H74" s="56">
        <v>2</v>
      </c>
    </row>
    <row r="75" spans="1:8" ht="12.75">
      <c r="A75" s="55">
        <v>71</v>
      </c>
      <c r="B75" s="56" t="s">
        <v>478</v>
      </c>
      <c r="C75" s="56" t="s">
        <v>481</v>
      </c>
      <c r="D75" s="56">
        <v>28</v>
      </c>
      <c r="E75" s="56">
        <v>5</v>
      </c>
      <c r="F75" s="56">
        <v>5</v>
      </c>
      <c r="G75" s="56">
        <v>28</v>
      </c>
      <c r="H75" s="56">
        <v>2</v>
      </c>
    </row>
    <row r="76" spans="1:8" ht="12.75">
      <c r="A76" s="55">
        <v>72</v>
      </c>
      <c r="B76" s="56" t="s">
        <v>478</v>
      </c>
      <c r="C76" s="56" t="s">
        <v>482</v>
      </c>
      <c r="D76" s="56">
        <v>58</v>
      </c>
      <c r="E76" s="56">
        <v>26</v>
      </c>
      <c r="F76" s="56">
        <v>26</v>
      </c>
      <c r="G76" s="56">
        <v>58</v>
      </c>
      <c r="H76" s="56">
        <v>4</v>
      </c>
    </row>
    <row r="77" spans="1:8" ht="12.75">
      <c r="A77" s="55">
        <v>73</v>
      </c>
      <c r="B77" s="56" t="s">
        <v>478</v>
      </c>
      <c r="C77" s="56" t="s">
        <v>483</v>
      </c>
      <c r="D77" s="56">
        <v>15</v>
      </c>
      <c r="E77" s="56">
        <v>2</v>
      </c>
      <c r="F77" s="56">
        <v>1</v>
      </c>
      <c r="G77" s="56">
        <v>16</v>
      </c>
      <c r="H77" s="56">
        <v>0</v>
      </c>
    </row>
    <row r="78" spans="1:8" ht="12.75">
      <c r="A78" s="55">
        <v>74</v>
      </c>
      <c r="B78" s="56" t="s">
        <v>478</v>
      </c>
      <c r="C78" s="56" t="s">
        <v>484</v>
      </c>
      <c r="D78" s="56">
        <v>34</v>
      </c>
      <c r="E78" s="56">
        <v>15</v>
      </c>
      <c r="F78" s="56">
        <v>16</v>
      </c>
      <c r="G78" s="56">
        <v>33</v>
      </c>
      <c r="H78" s="56">
        <v>0</v>
      </c>
    </row>
    <row r="79" spans="1:8" ht="12.75">
      <c r="A79" s="55">
        <v>75</v>
      </c>
      <c r="B79" s="56" t="s">
        <v>485</v>
      </c>
      <c r="C79" s="56" t="s">
        <v>486</v>
      </c>
      <c r="D79" s="56">
        <v>44</v>
      </c>
      <c r="E79" s="56">
        <v>11</v>
      </c>
      <c r="F79" s="56">
        <v>13</v>
      </c>
      <c r="G79" s="56">
        <v>42</v>
      </c>
      <c r="H79" s="56">
        <v>9</v>
      </c>
    </row>
    <row r="80" spans="1:8" ht="12.75">
      <c r="A80" s="55">
        <v>76</v>
      </c>
      <c r="B80" s="56" t="s">
        <v>485</v>
      </c>
      <c r="C80" s="56" t="s">
        <v>487</v>
      </c>
      <c r="D80" s="56">
        <v>52</v>
      </c>
      <c r="E80" s="56">
        <v>9</v>
      </c>
      <c r="F80" s="56">
        <v>8</v>
      </c>
      <c r="G80" s="56">
        <v>53</v>
      </c>
      <c r="H80" s="56">
        <v>8</v>
      </c>
    </row>
    <row r="81" spans="1:8" ht="12.75">
      <c r="A81" s="55">
        <v>77</v>
      </c>
      <c r="B81" s="56" t="s">
        <v>488</v>
      </c>
      <c r="C81" s="56" t="s">
        <v>489</v>
      </c>
      <c r="D81" s="56">
        <v>15</v>
      </c>
      <c r="E81" s="56">
        <v>17</v>
      </c>
      <c r="F81" s="56">
        <v>17</v>
      </c>
      <c r="G81" s="56">
        <v>15</v>
      </c>
      <c r="H81" s="56">
        <v>0</v>
      </c>
    </row>
    <row r="82" spans="1:8" ht="12.75">
      <c r="A82" s="55">
        <v>78</v>
      </c>
      <c r="B82" s="56" t="s">
        <v>488</v>
      </c>
      <c r="C82" s="56" t="s">
        <v>490</v>
      </c>
      <c r="D82" s="56">
        <v>165</v>
      </c>
      <c r="E82" s="56">
        <v>55</v>
      </c>
      <c r="F82" s="56">
        <v>52</v>
      </c>
      <c r="G82" s="56">
        <v>168</v>
      </c>
      <c r="H82" s="56">
        <v>31</v>
      </c>
    </row>
    <row r="83" spans="1:8" ht="12.75">
      <c r="A83" s="55">
        <v>79</v>
      </c>
      <c r="B83" s="56" t="s">
        <v>488</v>
      </c>
      <c r="C83" s="56" t="s">
        <v>491</v>
      </c>
      <c r="D83" s="56">
        <v>15</v>
      </c>
      <c r="E83" s="56">
        <v>14</v>
      </c>
      <c r="F83" s="56">
        <v>9</v>
      </c>
      <c r="G83" s="56">
        <v>20</v>
      </c>
      <c r="H83" s="56">
        <v>0</v>
      </c>
    </row>
    <row r="84" spans="1:8" ht="12.75">
      <c r="A84" s="55">
        <v>80</v>
      </c>
      <c r="B84" s="56" t="s">
        <v>492</v>
      </c>
      <c r="C84" s="56" t="s">
        <v>493</v>
      </c>
      <c r="D84" s="56">
        <v>376</v>
      </c>
      <c r="E84" s="56">
        <v>232</v>
      </c>
      <c r="F84" s="56">
        <v>227</v>
      </c>
      <c r="G84" s="56">
        <v>381</v>
      </c>
      <c r="H84" s="56">
        <v>44</v>
      </c>
    </row>
    <row r="85" spans="1:8" ht="12.75">
      <c r="A85" s="55">
        <v>81</v>
      </c>
      <c r="B85" s="56" t="s">
        <v>494</v>
      </c>
      <c r="C85" s="56" t="s">
        <v>495</v>
      </c>
      <c r="D85" s="56">
        <v>44</v>
      </c>
      <c r="E85" s="56">
        <v>14</v>
      </c>
      <c r="F85" s="56">
        <v>17</v>
      </c>
      <c r="G85" s="56">
        <v>41</v>
      </c>
      <c r="H85" s="56">
        <v>5</v>
      </c>
    </row>
    <row r="86" spans="1:8" ht="12.75">
      <c r="A86" s="55">
        <v>82</v>
      </c>
      <c r="B86" s="56" t="s">
        <v>496</v>
      </c>
      <c r="C86" s="56" t="s">
        <v>497</v>
      </c>
      <c r="D86" s="56">
        <v>123</v>
      </c>
      <c r="E86" s="56">
        <v>69</v>
      </c>
      <c r="F86" s="56">
        <v>62</v>
      </c>
      <c r="G86" s="56">
        <v>130</v>
      </c>
      <c r="H86" s="56">
        <v>15</v>
      </c>
    </row>
    <row r="87" spans="1:8" s="52" customFormat="1" ht="12.75">
      <c r="A87" s="49">
        <v>82</v>
      </c>
      <c r="B87" s="50"/>
      <c r="C87" s="50" t="s">
        <v>498</v>
      </c>
      <c r="D87" s="50">
        <f>SUM(D5:D86)</f>
        <v>5604</v>
      </c>
      <c r="E87" s="50">
        <f>SUM(E5:E86)</f>
        <v>2304</v>
      </c>
      <c r="F87" s="50">
        <f>SUM(F5:F86)</f>
        <v>2185</v>
      </c>
      <c r="G87" s="50">
        <f>SUM(G5:G86)</f>
        <v>5723</v>
      </c>
      <c r="H87" s="50">
        <f>SUM(H5:H86)</f>
        <v>601</v>
      </c>
    </row>
    <row r="88" spans="1:8" ht="7.5" customHeight="1">
      <c r="A88" s="186"/>
      <c r="B88" s="187"/>
      <c r="C88" s="187"/>
      <c r="D88" s="187"/>
      <c r="E88" s="187"/>
      <c r="F88" s="187"/>
      <c r="G88" s="187"/>
      <c r="H88" s="188"/>
    </row>
    <row r="89" spans="1:8" ht="12.75">
      <c r="A89" s="55">
        <v>1</v>
      </c>
      <c r="B89" s="56" t="s">
        <v>386</v>
      </c>
      <c r="C89" s="56" t="s">
        <v>634</v>
      </c>
      <c r="D89" s="56">
        <v>11</v>
      </c>
      <c r="E89" s="56">
        <v>9</v>
      </c>
      <c r="F89" s="56">
        <v>0</v>
      </c>
      <c r="G89" s="56">
        <v>20</v>
      </c>
      <c r="H89" s="56">
        <v>0</v>
      </c>
    </row>
    <row r="90" spans="1:8" ht="12.75">
      <c r="A90" s="55">
        <v>2</v>
      </c>
      <c r="B90" s="56" t="s">
        <v>499</v>
      </c>
      <c r="C90" s="56" t="s">
        <v>500</v>
      </c>
      <c r="D90" s="56">
        <v>255</v>
      </c>
      <c r="E90" s="56">
        <v>0</v>
      </c>
      <c r="F90" s="56">
        <v>11</v>
      </c>
      <c r="G90" s="56">
        <v>244</v>
      </c>
      <c r="H90" s="56">
        <v>175</v>
      </c>
    </row>
    <row r="91" spans="1:8" ht="12.75">
      <c r="A91" s="55">
        <v>3</v>
      </c>
      <c r="B91" s="56" t="s">
        <v>388</v>
      </c>
      <c r="C91" s="56" t="s">
        <v>501</v>
      </c>
      <c r="D91" s="56">
        <v>55</v>
      </c>
      <c r="E91" s="56">
        <v>3</v>
      </c>
      <c r="F91" s="56">
        <v>3</v>
      </c>
      <c r="G91" s="56">
        <v>55</v>
      </c>
      <c r="H91" s="56">
        <v>12</v>
      </c>
    </row>
    <row r="92" spans="1:8" ht="12.75">
      <c r="A92" s="55">
        <v>4</v>
      </c>
      <c r="B92" s="56" t="s">
        <v>392</v>
      </c>
      <c r="C92" s="56" t="s">
        <v>502</v>
      </c>
      <c r="D92" s="56">
        <v>25</v>
      </c>
      <c r="E92" s="56">
        <v>2</v>
      </c>
      <c r="F92" s="56">
        <v>2</v>
      </c>
      <c r="G92" s="56">
        <v>25</v>
      </c>
      <c r="H92" s="56">
        <v>0</v>
      </c>
    </row>
    <row r="93" spans="1:8" ht="12.75">
      <c r="A93" s="55">
        <v>5</v>
      </c>
      <c r="B93" s="56" t="s">
        <v>394</v>
      </c>
      <c r="C93" s="56" t="s">
        <v>503</v>
      </c>
      <c r="D93" s="56">
        <v>194</v>
      </c>
      <c r="E93" s="56">
        <v>28</v>
      </c>
      <c r="F93" s="56">
        <v>30</v>
      </c>
      <c r="G93" s="56">
        <v>192</v>
      </c>
      <c r="H93" s="56">
        <v>41</v>
      </c>
    </row>
    <row r="94" spans="1:8" ht="12.75">
      <c r="A94" s="55">
        <v>6</v>
      </c>
      <c r="B94" s="56" t="s">
        <v>394</v>
      </c>
      <c r="C94" s="56" t="s">
        <v>504</v>
      </c>
      <c r="D94" s="56">
        <v>232</v>
      </c>
      <c r="E94" s="56">
        <v>47</v>
      </c>
      <c r="F94" s="56">
        <v>49</v>
      </c>
      <c r="G94" s="56">
        <v>230</v>
      </c>
      <c r="H94" s="56">
        <v>60</v>
      </c>
    </row>
    <row r="95" spans="1:8" ht="12.75">
      <c r="A95" s="55">
        <v>7</v>
      </c>
      <c r="B95" s="56" t="s">
        <v>394</v>
      </c>
      <c r="C95" s="56" t="s">
        <v>505</v>
      </c>
      <c r="D95" s="56">
        <v>55</v>
      </c>
      <c r="E95" s="56">
        <v>5</v>
      </c>
      <c r="F95" s="56">
        <v>5</v>
      </c>
      <c r="G95" s="56">
        <v>55</v>
      </c>
      <c r="H95" s="56">
        <v>31</v>
      </c>
    </row>
    <row r="96" spans="1:8" ht="12.75">
      <c r="A96" s="55">
        <v>8</v>
      </c>
      <c r="B96" s="56" t="s">
        <v>394</v>
      </c>
      <c r="C96" s="56" t="s">
        <v>506</v>
      </c>
      <c r="D96" s="56">
        <v>369</v>
      </c>
      <c r="E96" s="56">
        <v>0</v>
      </c>
      <c r="F96" s="56">
        <v>49</v>
      </c>
      <c r="G96" s="56">
        <v>320</v>
      </c>
      <c r="H96" s="56">
        <v>140</v>
      </c>
    </row>
    <row r="97" spans="1:8" ht="12.75">
      <c r="A97" s="55">
        <v>9</v>
      </c>
      <c r="B97" s="56" t="s">
        <v>403</v>
      </c>
      <c r="C97" s="56" t="s">
        <v>507</v>
      </c>
      <c r="D97" s="56">
        <v>201</v>
      </c>
      <c r="E97" s="56">
        <v>18</v>
      </c>
      <c r="F97" s="56">
        <v>13</v>
      </c>
      <c r="G97" s="56">
        <v>206</v>
      </c>
      <c r="H97" s="56">
        <v>30</v>
      </c>
    </row>
    <row r="98" spans="1:8" ht="12.75">
      <c r="A98" s="55">
        <v>10</v>
      </c>
      <c r="B98" s="56" t="s">
        <v>412</v>
      </c>
      <c r="C98" s="56" t="s">
        <v>508</v>
      </c>
      <c r="D98" s="56">
        <v>127</v>
      </c>
      <c r="E98" s="56">
        <v>32</v>
      </c>
      <c r="F98" s="56">
        <v>13</v>
      </c>
      <c r="G98" s="56">
        <v>146</v>
      </c>
      <c r="H98" s="56">
        <v>72</v>
      </c>
    </row>
    <row r="99" spans="1:8" ht="12.75">
      <c r="A99" s="55">
        <v>11</v>
      </c>
      <c r="B99" s="56" t="s">
        <v>416</v>
      </c>
      <c r="C99" s="56" t="s">
        <v>509</v>
      </c>
      <c r="D99" s="56">
        <v>25</v>
      </c>
      <c r="E99" s="56">
        <v>1</v>
      </c>
      <c r="F99" s="56">
        <v>1</v>
      </c>
      <c r="G99" s="56">
        <v>25</v>
      </c>
      <c r="H99" s="56">
        <v>19</v>
      </c>
    </row>
    <row r="100" spans="1:8" ht="12.75">
      <c r="A100" s="55">
        <v>12</v>
      </c>
      <c r="B100" s="56" t="s">
        <v>416</v>
      </c>
      <c r="C100" s="56" t="s">
        <v>510</v>
      </c>
      <c r="D100" s="56">
        <v>65</v>
      </c>
      <c r="E100" s="56">
        <v>6</v>
      </c>
      <c r="F100" s="56">
        <v>6</v>
      </c>
      <c r="G100" s="56">
        <v>65</v>
      </c>
      <c r="H100" s="56">
        <v>27</v>
      </c>
    </row>
    <row r="101" spans="1:8" ht="12.75">
      <c r="A101" s="55">
        <v>13</v>
      </c>
      <c r="B101" s="56" t="s">
        <v>416</v>
      </c>
      <c r="C101" s="56" t="s">
        <v>633</v>
      </c>
      <c r="D101" s="56">
        <v>12</v>
      </c>
      <c r="E101" s="56">
        <v>1</v>
      </c>
      <c r="F101" s="56">
        <v>1</v>
      </c>
      <c r="G101" s="56">
        <v>12</v>
      </c>
      <c r="H101" s="56">
        <v>0</v>
      </c>
    </row>
    <row r="102" spans="1:8" ht="12.75">
      <c r="A102" s="55">
        <v>14</v>
      </c>
      <c r="B102" s="56" t="s">
        <v>420</v>
      </c>
      <c r="C102" s="56" t="s">
        <v>511</v>
      </c>
      <c r="D102" s="56">
        <v>178</v>
      </c>
      <c r="E102" s="56">
        <v>14</v>
      </c>
      <c r="F102" s="56">
        <v>13</v>
      </c>
      <c r="G102" s="56">
        <v>179</v>
      </c>
      <c r="H102" s="56">
        <v>81</v>
      </c>
    </row>
    <row r="103" spans="1:8" ht="12.75">
      <c r="A103" s="55">
        <v>15</v>
      </c>
      <c r="B103" s="56" t="s">
        <v>420</v>
      </c>
      <c r="C103" s="56" t="s">
        <v>512</v>
      </c>
      <c r="D103" s="56">
        <v>92</v>
      </c>
      <c r="E103" s="56">
        <v>22</v>
      </c>
      <c r="F103" s="56">
        <v>6</v>
      </c>
      <c r="G103" s="56">
        <v>108</v>
      </c>
      <c r="H103" s="56">
        <v>0</v>
      </c>
    </row>
    <row r="104" spans="1:8" ht="12.75">
      <c r="A104" s="55">
        <v>16</v>
      </c>
      <c r="B104" s="56" t="s">
        <v>420</v>
      </c>
      <c r="C104" s="56" t="s">
        <v>513</v>
      </c>
      <c r="D104" s="56">
        <v>72</v>
      </c>
      <c r="E104" s="56">
        <v>4</v>
      </c>
      <c r="F104" s="56">
        <v>4</v>
      </c>
      <c r="G104" s="56">
        <v>72</v>
      </c>
      <c r="H104" s="56">
        <v>0</v>
      </c>
    </row>
    <row r="105" spans="1:8" ht="12.75">
      <c r="A105" s="55">
        <v>17</v>
      </c>
      <c r="B105" s="56" t="s">
        <v>423</v>
      </c>
      <c r="C105" s="56" t="s">
        <v>514</v>
      </c>
      <c r="D105" s="56">
        <v>96</v>
      </c>
      <c r="E105" s="56">
        <v>7</v>
      </c>
      <c r="F105" s="56">
        <v>8</v>
      </c>
      <c r="G105" s="56">
        <v>95</v>
      </c>
      <c r="H105" s="56">
        <v>9</v>
      </c>
    </row>
    <row r="106" spans="1:8" ht="12.75">
      <c r="A106" s="55">
        <v>18</v>
      </c>
      <c r="B106" s="56" t="s">
        <v>425</v>
      </c>
      <c r="C106" s="56" t="s">
        <v>515</v>
      </c>
      <c r="D106" s="56">
        <v>305</v>
      </c>
      <c r="E106" s="56">
        <v>32</v>
      </c>
      <c r="F106" s="56">
        <v>33</v>
      </c>
      <c r="G106" s="56">
        <v>304</v>
      </c>
      <c r="H106" s="56">
        <v>126</v>
      </c>
    </row>
    <row r="107" spans="1:8" ht="12.75">
      <c r="A107" s="55">
        <v>19</v>
      </c>
      <c r="B107" s="56" t="s">
        <v>428</v>
      </c>
      <c r="C107" s="56" t="s">
        <v>516</v>
      </c>
      <c r="D107" s="56">
        <v>148</v>
      </c>
      <c r="E107" s="56">
        <v>17</v>
      </c>
      <c r="F107" s="56">
        <v>15</v>
      </c>
      <c r="G107" s="56">
        <v>150</v>
      </c>
      <c r="H107" s="56">
        <v>104</v>
      </c>
    </row>
    <row r="108" spans="1:8" ht="25.5">
      <c r="A108" s="55">
        <v>20</v>
      </c>
      <c r="B108" s="56" t="s">
        <v>438</v>
      </c>
      <c r="C108" s="56" t="s">
        <v>632</v>
      </c>
      <c r="D108" s="56">
        <v>8</v>
      </c>
      <c r="E108" s="56">
        <v>0</v>
      </c>
      <c r="F108" s="56">
        <v>1</v>
      </c>
      <c r="G108" s="56">
        <v>7</v>
      </c>
      <c r="H108" s="56">
        <v>0</v>
      </c>
    </row>
    <row r="109" spans="1:8" ht="12.75">
      <c r="A109" s="55">
        <v>21</v>
      </c>
      <c r="B109" s="56" t="s">
        <v>438</v>
      </c>
      <c r="C109" s="56" t="s">
        <v>517</v>
      </c>
      <c r="D109" s="56">
        <v>144</v>
      </c>
      <c r="E109" s="56">
        <v>18</v>
      </c>
      <c r="F109" s="56">
        <v>15</v>
      </c>
      <c r="G109" s="56">
        <v>147</v>
      </c>
      <c r="H109" s="56">
        <v>55</v>
      </c>
    </row>
    <row r="110" spans="1:8" ht="12.75">
      <c r="A110" s="55">
        <v>22</v>
      </c>
      <c r="B110" s="56" t="s">
        <v>442</v>
      </c>
      <c r="C110" s="56" t="s">
        <v>518</v>
      </c>
      <c r="D110" s="56">
        <v>90</v>
      </c>
      <c r="E110" s="56">
        <v>1</v>
      </c>
      <c r="F110" s="56">
        <v>76</v>
      </c>
      <c r="G110" s="56">
        <v>15</v>
      </c>
      <c r="H110" s="56">
        <v>13</v>
      </c>
    </row>
    <row r="111" spans="1:8" ht="12.75">
      <c r="A111" s="55">
        <v>23</v>
      </c>
      <c r="B111" s="56" t="s">
        <v>446</v>
      </c>
      <c r="C111" s="56" t="s">
        <v>519</v>
      </c>
      <c r="D111" s="56">
        <v>81</v>
      </c>
      <c r="E111" s="56">
        <v>17</v>
      </c>
      <c r="F111" s="56">
        <v>12</v>
      </c>
      <c r="G111" s="56">
        <v>86</v>
      </c>
      <c r="H111" s="56">
        <v>36</v>
      </c>
    </row>
    <row r="112" spans="1:8" ht="12.75">
      <c r="A112" s="55">
        <v>24</v>
      </c>
      <c r="B112" s="56" t="s">
        <v>446</v>
      </c>
      <c r="C112" s="56" t="s">
        <v>520</v>
      </c>
      <c r="D112" s="56">
        <v>273</v>
      </c>
      <c r="E112" s="56">
        <v>2</v>
      </c>
      <c r="F112" s="56">
        <v>37</v>
      </c>
      <c r="G112" s="56">
        <v>238</v>
      </c>
      <c r="H112" s="56">
        <v>110</v>
      </c>
    </row>
    <row r="113" spans="1:8" ht="12.75">
      <c r="A113" s="55">
        <v>25</v>
      </c>
      <c r="B113" s="56" t="s">
        <v>458</v>
      </c>
      <c r="C113" s="56" t="s">
        <v>521</v>
      </c>
      <c r="D113" s="56">
        <v>75</v>
      </c>
      <c r="E113" s="56">
        <v>3</v>
      </c>
      <c r="F113" s="56">
        <v>3</v>
      </c>
      <c r="G113" s="56">
        <v>75</v>
      </c>
      <c r="H113" s="56">
        <v>44</v>
      </c>
    </row>
    <row r="114" spans="1:8" ht="12.75">
      <c r="A114" s="55">
        <v>26</v>
      </c>
      <c r="B114" s="56" t="s">
        <v>460</v>
      </c>
      <c r="C114" s="56" t="s">
        <v>522</v>
      </c>
      <c r="D114" s="56">
        <v>58</v>
      </c>
      <c r="E114" s="56">
        <v>4</v>
      </c>
      <c r="F114" s="56">
        <v>4</v>
      </c>
      <c r="G114" s="56">
        <v>58</v>
      </c>
      <c r="H114" s="56">
        <v>30</v>
      </c>
    </row>
    <row r="115" spans="1:8" ht="12.75">
      <c r="A115" s="55">
        <v>27</v>
      </c>
      <c r="B115" s="56" t="s">
        <v>470</v>
      </c>
      <c r="C115" s="56" t="s">
        <v>523</v>
      </c>
      <c r="D115" s="56">
        <v>99</v>
      </c>
      <c r="E115" s="56">
        <v>15</v>
      </c>
      <c r="F115" s="56">
        <v>12</v>
      </c>
      <c r="G115" s="56">
        <v>102</v>
      </c>
      <c r="H115" s="56">
        <v>0</v>
      </c>
    </row>
    <row r="116" spans="1:8" ht="12.75">
      <c r="A116" s="55">
        <v>28</v>
      </c>
      <c r="B116" s="56" t="s">
        <v>478</v>
      </c>
      <c r="C116" s="56" t="s">
        <v>524</v>
      </c>
      <c r="D116" s="56">
        <v>42</v>
      </c>
      <c r="E116" s="56">
        <v>19</v>
      </c>
      <c r="F116" s="56">
        <v>15</v>
      </c>
      <c r="G116" s="56">
        <v>46</v>
      </c>
      <c r="H116" s="56">
        <v>26</v>
      </c>
    </row>
    <row r="117" spans="1:8" ht="12.75">
      <c r="A117" s="55">
        <v>29</v>
      </c>
      <c r="B117" s="56" t="s">
        <v>478</v>
      </c>
      <c r="C117" s="56" t="s">
        <v>525</v>
      </c>
      <c r="D117" s="56">
        <v>198</v>
      </c>
      <c r="E117" s="56">
        <v>12</v>
      </c>
      <c r="F117" s="56">
        <v>18</v>
      </c>
      <c r="G117" s="56">
        <v>192</v>
      </c>
      <c r="H117" s="56">
        <v>111</v>
      </c>
    </row>
    <row r="118" spans="1:8" ht="12.75">
      <c r="A118" s="55">
        <v>30</v>
      </c>
      <c r="B118" s="56" t="s">
        <v>478</v>
      </c>
      <c r="C118" s="56" t="s">
        <v>526</v>
      </c>
      <c r="D118" s="56">
        <v>299</v>
      </c>
      <c r="E118" s="56">
        <v>31</v>
      </c>
      <c r="F118" s="56">
        <v>32</v>
      </c>
      <c r="G118" s="56">
        <v>298</v>
      </c>
      <c r="H118" s="56">
        <v>63</v>
      </c>
    </row>
    <row r="119" spans="1:8" ht="12.75">
      <c r="A119" s="55">
        <v>31</v>
      </c>
      <c r="B119" s="56" t="s">
        <v>488</v>
      </c>
      <c r="C119" s="56" t="s">
        <v>527</v>
      </c>
      <c r="D119" s="56">
        <v>100</v>
      </c>
      <c r="E119" s="56">
        <v>12</v>
      </c>
      <c r="F119" s="56">
        <v>5</v>
      </c>
      <c r="G119" s="56">
        <v>107</v>
      </c>
      <c r="H119" s="56">
        <v>52</v>
      </c>
    </row>
    <row r="120" spans="1:8" ht="12.75">
      <c r="A120" s="55">
        <v>32</v>
      </c>
      <c r="B120" s="56" t="s">
        <v>488</v>
      </c>
      <c r="C120" s="56" t="s">
        <v>528</v>
      </c>
      <c r="D120" s="56">
        <v>113</v>
      </c>
      <c r="E120" s="56">
        <v>16</v>
      </c>
      <c r="F120" s="56">
        <v>2</v>
      </c>
      <c r="G120" s="56">
        <v>127</v>
      </c>
      <c r="H120" s="56">
        <v>29</v>
      </c>
    </row>
    <row r="121" spans="1:8" ht="12.75">
      <c r="A121" s="55">
        <v>33</v>
      </c>
      <c r="B121" s="56" t="s">
        <v>492</v>
      </c>
      <c r="C121" s="56" t="s">
        <v>529</v>
      </c>
      <c r="D121" s="56">
        <v>147</v>
      </c>
      <c r="E121" s="56">
        <v>9</v>
      </c>
      <c r="F121" s="56">
        <v>5</v>
      </c>
      <c r="G121" s="56">
        <v>151</v>
      </c>
      <c r="H121" s="56">
        <v>97</v>
      </c>
    </row>
    <row r="122" spans="1:8" ht="12.75">
      <c r="A122" s="55">
        <v>34</v>
      </c>
      <c r="B122" s="56" t="s">
        <v>494</v>
      </c>
      <c r="C122" s="56" t="s">
        <v>530</v>
      </c>
      <c r="D122" s="56">
        <v>88</v>
      </c>
      <c r="E122" s="56">
        <v>11</v>
      </c>
      <c r="F122" s="56">
        <v>14</v>
      </c>
      <c r="G122" s="56">
        <v>85</v>
      </c>
      <c r="H122" s="56">
        <v>18</v>
      </c>
    </row>
    <row r="123" spans="1:8" ht="12.75">
      <c r="A123" s="55">
        <v>35</v>
      </c>
      <c r="B123" s="56" t="s">
        <v>496</v>
      </c>
      <c r="C123" s="56" t="s">
        <v>531</v>
      </c>
      <c r="D123" s="56">
        <v>239</v>
      </c>
      <c r="E123" s="56">
        <v>50</v>
      </c>
      <c r="F123" s="56">
        <v>43</v>
      </c>
      <c r="G123" s="56">
        <v>246</v>
      </c>
      <c r="H123" s="56">
        <v>137</v>
      </c>
    </row>
    <row r="124" spans="1:8" ht="12.75">
      <c r="A124" s="55">
        <v>36</v>
      </c>
      <c r="B124" s="56" t="s">
        <v>532</v>
      </c>
      <c r="C124" s="56" t="s">
        <v>533</v>
      </c>
      <c r="D124" s="56">
        <v>75</v>
      </c>
      <c r="E124" s="56">
        <v>5</v>
      </c>
      <c r="F124" s="56">
        <v>6</v>
      </c>
      <c r="G124" s="56">
        <v>74</v>
      </c>
      <c r="H124" s="56">
        <v>34</v>
      </c>
    </row>
    <row r="125" spans="1:8" s="52" customFormat="1" ht="12.75">
      <c r="A125" s="49">
        <v>36</v>
      </c>
      <c r="B125" s="50"/>
      <c r="C125" s="50" t="s">
        <v>534</v>
      </c>
      <c r="D125" s="50">
        <f>SUM(D89:D124)</f>
        <v>4646</v>
      </c>
      <c r="E125" s="50">
        <f>SUM(E89:E124)</f>
        <v>473</v>
      </c>
      <c r="F125" s="50">
        <f>SUM(F89:F124)</f>
        <v>562</v>
      </c>
      <c r="G125" s="50">
        <f>SUM(G89:G124)</f>
        <v>4557</v>
      </c>
      <c r="H125" s="50">
        <f>SUM(H89:H124)</f>
        <v>1782</v>
      </c>
    </row>
    <row r="126" spans="1:8" ht="7.5" customHeight="1">
      <c r="A126" s="186"/>
      <c r="B126" s="187"/>
      <c r="C126" s="187"/>
      <c r="D126" s="187"/>
      <c r="E126" s="187"/>
      <c r="F126" s="187"/>
      <c r="G126" s="187"/>
      <c r="H126" s="188"/>
    </row>
    <row r="127" spans="1:8" s="52" customFormat="1" ht="12.75">
      <c r="A127" s="49">
        <f>(A87+A125)</f>
        <v>118</v>
      </c>
      <c r="B127" s="50"/>
      <c r="C127" s="50" t="s">
        <v>535</v>
      </c>
      <c r="D127" s="50">
        <f>(D87+D125)</f>
        <v>10250</v>
      </c>
      <c r="E127" s="50">
        <f>(E87+E125)</f>
        <v>2777</v>
      </c>
      <c r="F127" s="50">
        <f>(F87+F125)</f>
        <v>2747</v>
      </c>
      <c r="G127" s="50">
        <f>(G87+G125)</f>
        <v>10280</v>
      </c>
      <c r="H127" s="50">
        <f>(H87+H125)</f>
        <v>2383</v>
      </c>
    </row>
  </sheetData>
  <sheetProtection password="CE88" sheet="1" objects="1" scenarios="1"/>
  <mergeCells count="9">
    <mergeCell ref="A88:H88"/>
    <mergeCell ref="A126:H126"/>
    <mergeCell ref="A1:A3"/>
    <mergeCell ref="B1:B3"/>
    <mergeCell ref="C1:C3"/>
    <mergeCell ref="G2:G3"/>
    <mergeCell ref="F2:F3"/>
    <mergeCell ref="E2:E3"/>
    <mergeCell ref="D2:D3"/>
  </mergeCells>
  <printOptions/>
  <pageMargins left="0.7480314960629921" right="0.35433070866141736" top="0.5905511811023623" bottom="0.7874015748031497" header="0.31496062992125984" footer="0.31496062992125984"/>
  <pageSetup horizontalDpi="300" verticalDpi="300" orientation="landscape" paperSize="9" r:id="rId1"/>
  <headerFooter alignWithMargins="0">
    <oddHeader>&amp;C&amp;"Arial,Bold"&amp;12 5. Institūcijā dzīvojošo personu kustība</oddHeader>
    <oddFooter>&amp;L
&amp;8SPP Statistiskās informācijas un analīzes daļa&amp;R
&amp;P+57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K127"/>
  <sheetViews>
    <sheetView showGridLines="0" workbookViewId="0" topLeftCell="A1">
      <selection activeCell="C108" sqref="C108"/>
    </sheetView>
  </sheetViews>
  <sheetFormatPr defaultColWidth="9.140625" defaultRowHeight="12.75"/>
  <cols>
    <col min="1" max="1" width="4.7109375" style="9" customWidth="1"/>
    <col min="2" max="2" width="16.7109375" style="8" customWidth="1"/>
    <col min="3" max="3" width="55.7109375" style="8" customWidth="1"/>
    <col min="4" max="4" width="9.00390625" style="8" customWidth="1"/>
    <col min="5" max="5" width="7.140625" style="8" customWidth="1"/>
    <col min="6" max="6" width="7.00390625" style="8" customWidth="1"/>
    <col min="7" max="7" width="7.28125" style="8" customWidth="1"/>
    <col min="8" max="8" width="8.140625" style="8" customWidth="1"/>
    <col min="9" max="9" width="9.8515625" style="8" customWidth="1"/>
    <col min="10" max="10" width="9.28125" style="8" customWidth="1"/>
    <col min="11" max="16384" width="9.140625" style="8" customWidth="1"/>
  </cols>
  <sheetData>
    <row r="1" spans="1:11" s="3" customFormat="1" ht="22.5">
      <c r="A1" s="189" t="s">
        <v>0</v>
      </c>
      <c r="B1" s="177" t="s">
        <v>1</v>
      </c>
      <c r="C1" s="177" t="s">
        <v>2</v>
      </c>
      <c r="D1" s="2" t="s">
        <v>214</v>
      </c>
      <c r="E1" s="2" t="s">
        <v>248</v>
      </c>
      <c r="F1" s="2" t="s">
        <v>247</v>
      </c>
      <c r="G1" s="2" t="s">
        <v>246</v>
      </c>
      <c r="H1" s="2" t="s">
        <v>245</v>
      </c>
      <c r="I1" s="2" t="s">
        <v>244</v>
      </c>
      <c r="J1" s="2" t="s">
        <v>243</v>
      </c>
      <c r="K1" s="2" t="s">
        <v>242</v>
      </c>
    </row>
    <row r="2" spans="1:11" s="3" customFormat="1" ht="12.75">
      <c r="A2" s="189"/>
      <c r="B2" s="177"/>
      <c r="C2" s="177"/>
      <c r="D2" s="172" t="s">
        <v>368</v>
      </c>
      <c r="E2" s="173" t="s">
        <v>44</v>
      </c>
      <c r="F2" s="173"/>
      <c r="G2" s="173" t="s">
        <v>226</v>
      </c>
      <c r="H2" s="173"/>
      <c r="I2" s="173"/>
      <c r="J2" s="173"/>
      <c r="K2" s="173"/>
    </row>
    <row r="3" spans="1:11" s="3" customFormat="1" ht="57.75" customHeight="1">
      <c r="A3" s="190"/>
      <c r="B3" s="178"/>
      <c r="C3" s="178"/>
      <c r="D3" s="172"/>
      <c r="E3" s="2" t="s">
        <v>225</v>
      </c>
      <c r="F3" s="2" t="s">
        <v>216</v>
      </c>
      <c r="G3" s="2" t="s">
        <v>241</v>
      </c>
      <c r="H3" s="2" t="s">
        <v>240</v>
      </c>
      <c r="I3" s="2" t="s">
        <v>239</v>
      </c>
      <c r="J3" s="2" t="s">
        <v>238</v>
      </c>
      <c r="K3" s="2" t="s">
        <v>237</v>
      </c>
    </row>
    <row r="4" spans="1:11" s="36" customFormat="1" ht="13.5" customHeight="1" thickBot="1">
      <c r="A4" s="6" t="s">
        <v>20</v>
      </c>
      <c r="B4" s="6" t="s">
        <v>21</v>
      </c>
      <c r="C4" s="6" t="s">
        <v>22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</row>
    <row r="5" spans="1:11" ht="12.75">
      <c r="A5" s="46">
        <v>1</v>
      </c>
      <c r="B5" s="47" t="s">
        <v>386</v>
      </c>
      <c r="C5" s="47" t="s">
        <v>387</v>
      </c>
      <c r="D5" s="47">
        <v>182</v>
      </c>
      <c r="E5" s="47">
        <v>99</v>
      </c>
      <c r="F5" s="47">
        <v>83</v>
      </c>
      <c r="G5" s="47">
        <v>82</v>
      </c>
      <c r="H5" s="47">
        <v>25</v>
      </c>
      <c r="I5" s="47">
        <v>4</v>
      </c>
      <c r="J5" s="47">
        <v>71</v>
      </c>
      <c r="K5" s="47">
        <v>0</v>
      </c>
    </row>
    <row r="6" spans="1:11" ht="12.75">
      <c r="A6" s="48">
        <v>2</v>
      </c>
      <c r="B6" s="45" t="s">
        <v>388</v>
      </c>
      <c r="C6" s="45" t="s">
        <v>389</v>
      </c>
      <c r="D6" s="45">
        <v>11</v>
      </c>
      <c r="E6" s="45">
        <v>8</v>
      </c>
      <c r="F6" s="45">
        <v>3</v>
      </c>
      <c r="G6" s="45">
        <v>1</v>
      </c>
      <c r="H6" s="45">
        <v>0</v>
      </c>
      <c r="I6" s="45">
        <v>0</v>
      </c>
      <c r="J6" s="45">
        <v>0</v>
      </c>
      <c r="K6" s="45">
        <v>10</v>
      </c>
    </row>
    <row r="7" spans="1:11" ht="12.75">
      <c r="A7" s="48">
        <v>3</v>
      </c>
      <c r="B7" s="45" t="s">
        <v>388</v>
      </c>
      <c r="C7" s="45" t="s">
        <v>390</v>
      </c>
      <c r="D7" s="45">
        <v>49</v>
      </c>
      <c r="E7" s="45">
        <v>36</v>
      </c>
      <c r="F7" s="45">
        <v>13</v>
      </c>
      <c r="G7" s="45">
        <v>42</v>
      </c>
      <c r="H7" s="45">
        <v>3</v>
      </c>
      <c r="I7" s="45">
        <v>0</v>
      </c>
      <c r="J7" s="45">
        <v>3</v>
      </c>
      <c r="K7" s="45">
        <v>1</v>
      </c>
    </row>
    <row r="8" spans="1:11" ht="12.75">
      <c r="A8" s="48">
        <v>4</v>
      </c>
      <c r="B8" s="45" t="s">
        <v>388</v>
      </c>
      <c r="C8" s="45" t="s">
        <v>391</v>
      </c>
      <c r="D8" s="45">
        <v>24</v>
      </c>
      <c r="E8" s="45">
        <v>2</v>
      </c>
      <c r="F8" s="45">
        <v>22</v>
      </c>
      <c r="G8" s="45">
        <v>6</v>
      </c>
      <c r="H8" s="45">
        <v>0</v>
      </c>
      <c r="I8" s="45">
        <v>0</v>
      </c>
      <c r="J8" s="45">
        <v>0</v>
      </c>
      <c r="K8" s="45">
        <v>18</v>
      </c>
    </row>
    <row r="9" spans="1:11" ht="12.75">
      <c r="A9" s="48">
        <v>5</v>
      </c>
      <c r="B9" s="45" t="s">
        <v>392</v>
      </c>
      <c r="C9" s="45" t="s">
        <v>393</v>
      </c>
      <c r="D9" s="45">
        <v>68</v>
      </c>
      <c r="E9" s="45">
        <v>40</v>
      </c>
      <c r="F9" s="45">
        <v>28</v>
      </c>
      <c r="G9" s="45">
        <v>46</v>
      </c>
      <c r="H9" s="45">
        <v>0</v>
      </c>
      <c r="I9" s="45">
        <v>0</v>
      </c>
      <c r="J9" s="45">
        <v>21</v>
      </c>
      <c r="K9" s="45">
        <v>1</v>
      </c>
    </row>
    <row r="10" spans="1:11" ht="12.75">
      <c r="A10" s="48">
        <v>6</v>
      </c>
      <c r="B10" s="45" t="s">
        <v>394</v>
      </c>
      <c r="C10" s="45" t="s">
        <v>395</v>
      </c>
      <c r="D10" s="45">
        <v>15</v>
      </c>
      <c r="E10" s="45">
        <v>11</v>
      </c>
      <c r="F10" s="45">
        <v>4</v>
      </c>
      <c r="G10" s="45">
        <v>11</v>
      </c>
      <c r="H10" s="45">
        <v>0</v>
      </c>
      <c r="I10" s="45">
        <v>0</v>
      </c>
      <c r="J10" s="45">
        <v>0</v>
      </c>
      <c r="K10" s="45">
        <v>4</v>
      </c>
    </row>
    <row r="11" spans="1:11" ht="12.75">
      <c r="A11" s="48">
        <v>7</v>
      </c>
      <c r="B11" s="45" t="s">
        <v>394</v>
      </c>
      <c r="C11" s="45" t="s">
        <v>396</v>
      </c>
      <c r="D11" s="45">
        <v>82</v>
      </c>
      <c r="E11" s="45">
        <v>60</v>
      </c>
      <c r="F11" s="45">
        <v>22</v>
      </c>
      <c r="G11" s="45">
        <v>78</v>
      </c>
      <c r="H11" s="45">
        <v>2</v>
      </c>
      <c r="I11" s="45">
        <v>0</v>
      </c>
      <c r="J11" s="45">
        <v>0</v>
      </c>
      <c r="K11" s="45">
        <v>2</v>
      </c>
    </row>
    <row r="12" spans="1:11" ht="12.75">
      <c r="A12" s="48">
        <v>8</v>
      </c>
      <c r="B12" s="45" t="s">
        <v>394</v>
      </c>
      <c r="C12" s="45" t="s">
        <v>397</v>
      </c>
      <c r="D12" s="45">
        <v>99</v>
      </c>
      <c r="E12" s="45">
        <v>97</v>
      </c>
      <c r="F12" s="45">
        <v>2</v>
      </c>
      <c r="G12" s="45">
        <v>53</v>
      </c>
      <c r="H12" s="45">
        <v>3</v>
      </c>
      <c r="I12" s="45">
        <v>0</v>
      </c>
      <c r="J12" s="45">
        <v>30</v>
      </c>
      <c r="K12" s="45">
        <v>13</v>
      </c>
    </row>
    <row r="13" spans="1:11" ht="12.75">
      <c r="A13" s="48">
        <v>9</v>
      </c>
      <c r="B13" s="45" t="s">
        <v>394</v>
      </c>
      <c r="C13" s="45" t="s">
        <v>398</v>
      </c>
      <c r="D13" s="45">
        <v>31</v>
      </c>
      <c r="E13" s="45">
        <v>27</v>
      </c>
      <c r="F13" s="45">
        <v>4</v>
      </c>
      <c r="G13" s="45">
        <v>13</v>
      </c>
      <c r="H13" s="45">
        <v>13</v>
      </c>
      <c r="I13" s="45">
        <v>3</v>
      </c>
      <c r="J13" s="45">
        <v>2</v>
      </c>
      <c r="K13" s="45">
        <v>0</v>
      </c>
    </row>
    <row r="14" spans="1:11" ht="12.75">
      <c r="A14" s="48">
        <v>10</v>
      </c>
      <c r="B14" s="45" t="s">
        <v>394</v>
      </c>
      <c r="C14" s="45" t="s">
        <v>399</v>
      </c>
      <c r="D14" s="45">
        <v>92</v>
      </c>
      <c r="E14" s="45">
        <v>64</v>
      </c>
      <c r="F14" s="45">
        <v>28</v>
      </c>
      <c r="G14" s="45">
        <v>66</v>
      </c>
      <c r="H14" s="45">
        <v>1</v>
      </c>
      <c r="I14" s="45">
        <v>0</v>
      </c>
      <c r="J14" s="45">
        <v>0</v>
      </c>
      <c r="K14" s="45">
        <v>25</v>
      </c>
    </row>
    <row r="15" spans="1:11" ht="12.75">
      <c r="A15" s="48">
        <v>11</v>
      </c>
      <c r="B15" s="45" t="s">
        <v>394</v>
      </c>
      <c r="C15" s="45" t="s">
        <v>400</v>
      </c>
      <c r="D15" s="45">
        <v>5</v>
      </c>
      <c r="E15" s="45">
        <v>3</v>
      </c>
      <c r="F15" s="45">
        <v>2</v>
      </c>
      <c r="G15" s="45">
        <v>4</v>
      </c>
      <c r="H15" s="45">
        <v>0</v>
      </c>
      <c r="I15" s="45">
        <v>0</v>
      </c>
      <c r="J15" s="45">
        <v>0</v>
      </c>
      <c r="K15" s="45">
        <v>1</v>
      </c>
    </row>
    <row r="16" spans="1:11" ht="12.75">
      <c r="A16" s="48">
        <v>12</v>
      </c>
      <c r="B16" s="45" t="s">
        <v>401</v>
      </c>
      <c r="C16" s="45" t="s">
        <v>402</v>
      </c>
      <c r="D16" s="45">
        <v>43</v>
      </c>
      <c r="E16" s="45">
        <v>28</v>
      </c>
      <c r="F16" s="45">
        <v>15</v>
      </c>
      <c r="G16" s="45">
        <v>26</v>
      </c>
      <c r="H16" s="45">
        <v>2</v>
      </c>
      <c r="I16" s="45">
        <v>0</v>
      </c>
      <c r="J16" s="45">
        <v>13</v>
      </c>
      <c r="K16" s="45">
        <v>2</v>
      </c>
    </row>
    <row r="17" spans="1:11" ht="12.75">
      <c r="A17" s="48">
        <v>13</v>
      </c>
      <c r="B17" s="45" t="s">
        <v>403</v>
      </c>
      <c r="C17" s="45" t="s">
        <v>404</v>
      </c>
      <c r="D17" s="45">
        <v>60</v>
      </c>
      <c r="E17" s="45">
        <v>43</v>
      </c>
      <c r="F17" s="45">
        <v>17</v>
      </c>
      <c r="G17" s="45">
        <v>60</v>
      </c>
      <c r="H17" s="45">
        <v>0</v>
      </c>
      <c r="I17" s="45">
        <v>0</v>
      </c>
      <c r="J17" s="45">
        <v>0</v>
      </c>
      <c r="K17" s="45">
        <v>0</v>
      </c>
    </row>
    <row r="18" spans="1:11" ht="12.75">
      <c r="A18" s="48">
        <v>14</v>
      </c>
      <c r="B18" s="45" t="s">
        <v>403</v>
      </c>
      <c r="C18" s="45" t="s">
        <v>405</v>
      </c>
      <c r="D18" s="45">
        <v>17</v>
      </c>
      <c r="E18" s="45">
        <v>7</v>
      </c>
      <c r="F18" s="45">
        <v>10</v>
      </c>
      <c r="G18" s="45">
        <v>17</v>
      </c>
      <c r="H18" s="45">
        <v>0</v>
      </c>
      <c r="I18" s="45">
        <v>0</v>
      </c>
      <c r="J18" s="45">
        <v>0</v>
      </c>
      <c r="K18" s="45">
        <v>0</v>
      </c>
    </row>
    <row r="19" spans="1:11" ht="12.75">
      <c r="A19" s="48">
        <v>15</v>
      </c>
      <c r="B19" s="45" t="s">
        <v>403</v>
      </c>
      <c r="C19" s="45" t="s">
        <v>406</v>
      </c>
      <c r="D19" s="45">
        <v>3</v>
      </c>
      <c r="E19" s="45">
        <v>2</v>
      </c>
      <c r="F19" s="45">
        <v>1</v>
      </c>
      <c r="G19" s="45">
        <v>3</v>
      </c>
      <c r="H19" s="45">
        <v>0</v>
      </c>
      <c r="I19" s="45">
        <v>0</v>
      </c>
      <c r="J19" s="45">
        <v>0</v>
      </c>
      <c r="K19" s="45">
        <v>0</v>
      </c>
    </row>
    <row r="20" spans="1:11" ht="12.75">
      <c r="A20" s="48">
        <v>16</v>
      </c>
      <c r="B20" s="45" t="s">
        <v>407</v>
      </c>
      <c r="C20" s="45" t="s">
        <v>408</v>
      </c>
      <c r="D20" s="45">
        <v>29</v>
      </c>
      <c r="E20" s="45">
        <v>18</v>
      </c>
      <c r="F20" s="45">
        <v>11</v>
      </c>
      <c r="G20" s="45">
        <v>11</v>
      </c>
      <c r="H20" s="45">
        <v>0</v>
      </c>
      <c r="I20" s="45">
        <v>1</v>
      </c>
      <c r="J20" s="45">
        <v>17</v>
      </c>
      <c r="K20" s="45">
        <v>0</v>
      </c>
    </row>
    <row r="21" spans="1:11" ht="12.75">
      <c r="A21" s="48">
        <v>17</v>
      </c>
      <c r="B21" s="45" t="s">
        <v>407</v>
      </c>
      <c r="C21" s="45" t="s">
        <v>409</v>
      </c>
      <c r="D21" s="45">
        <v>13</v>
      </c>
      <c r="E21" s="45">
        <v>8</v>
      </c>
      <c r="F21" s="45">
        <v>5</v>
      </c>
      <c r="G21" s="45">
        <v>8</v>
      </c>
      <c r="H21" s="45">
        <v>0</v>
      </c>
      <c r="I21" s="45">
        <v>0</v>
      </c>
      <c r="J21" s="45">
        <v>5</v>
      </c>
      <c r="K21" s="45">
        <v>0</v>
      </c>
    </row>
    <row r="22" spans="1:11" ht="12.75">
      <c r="A22" s="48">
        <v>18</v>
      </c>
      <c r="B22" s="45" t="s">
        <v>410</v>
      </c>
      <c r="C22" s="45" t="s">
        <v>411</v>
      </c>
      <c r="D22" s="45">
        <v>41</v>
      </c>
      <c r="E22" s="45">
        <v>21</v>
      </c>
      <c r="F22" s="45">
        <v>20</v>
      </c>
      <c r="G22" s="45">
        <v>41</v>
      </c>
      <c r="H22" s="45">
        <v>0</v>
      </c>
      <c r="I22" s="45">
        <v>0</v>
      </c>
      <c r="J22" s="45">
        <v>0</v>
      </c>
      <c r="K22" s="45">
        <v>0</v>
      </c>
    </row>
    <row r="23" spans="1:11" ht="12.75">
      <c r="A23" s="48">
        <v>19</v>
      </c>
      <c r="B23" s="45" t="s">
        <v>412</v>
      </c>
      <c r="C23" s="45" t="s">
        <v>413</v>
      </c>
      <c r="D23" s="45">
        <v>13</v>
      </c>
      <c r="E23" s="45">
        <v>5</v>
      </c>
      <c r="F23" s="45">
        <v>8</v>
      </c>
      <c r="G23" s="45">
        <v>12</v>
      </c>
      <c r="H23" s="45">
        <v>1</v>
      </c>
      <c r="I23" s="45">
        <v>0</v>
      </c>
      <c r="J23" s="45">
        <v>0</v>
      </c>
      <c r="K23" s="45">
        <v>0</v>
      </c>
    </row>
    <row r="24" spans="1:11" ht="12.75">
      <c r="A24" s="48">
        <v>20</v>
      </c>
      <c r="B24" s="45" t="s">
        <v>412</v>
      </c>
      <c r="C24" s="45" t="s">
        <v>414</v>
      </c>
      <c r="D24" s="45">
        <v>10</v>
      </c>
      <c r="E24" s="45">
        <v>4</v>
      </c>
      <c r="F24" s="45">
        <v>6</v>
      </c>
      <c r="G24" s="45">
        <v>10</v>
      </c>
      <c r="H24" s="45">
        <v>0</v>
      </c>
      <c r="I24" s="45">
        <v>0</v>
      </c>
      <c r="J24" s="45">
        <v>0</v>
      </c>
      <c r="K24" s="45">
        <v>0</v>
      </c>
    </row>
    <row r="25" spans="1:11" ht="12.75">
      <c r="A25" s="48">
        <v>21</v>
      </c>
      <c r="B25" s="45" t="s">
        <v>412</v>
      </c>
      <c r="C25" s="45" t="s">
        <v>415</v>
      </c>
      <c r="D25" s="45">
        <v>5</v>
      </c>
      <c r="E25" s="45">
        <v>3</v>
      </c>
      <c r="F25" s="45">
        <v>2</v>
      </c>
      <c r="G25" s="45">
        <v>5</v>
      </c>
      <c r="H25" s="45">
        <v>0</v>
      </c>
      <c r="I25" s="45">
        <v>0</v>
      </c>
      <c r="J25" s="45">
        <v>0</v>
      </c>
      <c r="K25" s="45">
        <v>0</v>
      </c>
    </row>
    <row r="26" spans="1:11" ht="12.75">
      <c r="A26" s="48">
        <v>22</v>
      </c>
      <c r="B26" s="45" t="s">
        <v>416</v>
      </c>
      <c r="C26" s="45" t="s">
        <v>417</v>
      </c>
      <c r="D26" s="45">
        <v>17</v>
      </c>
      <c r="E26" s="45">
        <v>10</v>
      </c>
      <c r="F26" s="45">
        <v>7</v>
      </c>
      <c r="G26" s="45">
        <v>17</v>
      </c>
      <c r="H26" s="45">
        <v>0</v>
      </c>
      <c r="I26" s="45">
        <v>0</v>
      </c>
      <c r="J26" s="45">
        <v>0</v>
      </c>
      <c r="K26" s="45">
        <v>0</v>
      </c>
    </row>
    <row r="27" spans="1:11" ht="12.75">
      <c r="A27" s="48">
        <v>23</v>
      </c>
      <c r="B27" s="45" t="s">
        <v>416</v>
      </c>
      <c r="C27" s="45" t="s">
        <v>418</v>
      </c>
      <c r="D27" s="45">
        <v>28</v>
      </c>
      <c r="E27" s="45">
        <v>21</v>
      </c>
      <c r="F27" s="45">
        <v>7</v>
      </c>
      <c r="G27" s="45">
        <v>20</v>
      </c>
      <c r="H27" s="45">
        <v>0</v>
      </c>
      <c r="I27" s="45">
        <v>1</v>
      </c>
      <c r="J27" s="45">
        <v>5</v>
      </c>
      <c r="K27" s="45">
        <v>2</v>
      </c>
    </row>
    <row r="28" spans="1:11" ht="12.75">
      <c r="A28" s="48">
        <v>24</v>
      </c>
      <c r="B28" s="45" t="s">
        <v>416</v>
      </c>
      <c r="C28" s="45" t="s">
        <v>419</v>
      </c>
      <c r="D28" s="45">
        <v>6</v>
      </c>
      <c r="E28" s="45">
        <v>6</v>
      </c>
      <c r="F28" s="45">
        <v>0</v>
      </c>
      <c r="G28" s="45">
        <v>5</v>
      </c>
      <c r="H28" s="45">
        <v>0</v>
      </c>
      <c r="I28" s="45">
        <v>1</v>
      </c>
      <c r="J28" s="45">
        <v>0</v>
      </c>
      <c r="K28" s="45">
        <v>0</v>
      </c>
    </row>
    <row r="29" spans="1:11" ht="12.75">
      <c r="A29" s="48">
        <v>25</v>
      </c>
      <c r="B29" s="45" t="s">
        <v>420</v>
      </c>
      <c r="C29" s="45" t="s">
        <v>421</v>
      </c>
      <c r="D29" s="45">
        <v>10</v>
      </c>
      <c r="E29" s="45">
        <v>10</v>
      </c>
      <c r="F29" s="45">
        <v>0</v>
      </c>
      <c r="G29" s="45">
        <v>10</v>
      </c>
      <c r="H29" s="45">
        <v>0</v>
      </c>
      <c r="I29" s="45">
        <v>0</v>
      </c>
      <c r="J29" s="45">
        <v>0</v>
      </c>
      <c r="K29" s="45">
        <v>0</v>
      </c>
    </row>
    <row r="30" spans="1:11" ht="12.75">
      <c r="A30" s="48">
        <v>26</v>
      </c>
      <c r="B30" s="45" t="s">
        <v>420</v>
      </c>
      <c r="C30" s="45" t="s">
        <v>422</v>
      </c>
      <c r="D30" s="45">
        <v>27</v>
      </c>
      <c r="E30" s="45">
        <v>15</v>
      </c>
      <c r="F30" s="45">
        <v>12</v>
      </c>
      <c r="G30" s="45">
        <v>12</v>
      </c>
      <c r="H30" s="45">
        <v>0</v>
      </c>
      <c r="I30" s="45">
        <v>2</v>
      </c>
      <c r="J30" s="45">
        <v>12</v>
      </c>
      <c r="K30" s="45">
        <v>1</v>
      </c>
    </row>
    <row r="31" spans="1:11" ht="12.75">
      <c r="A31" s="48">
        <v>27</v>
      </c>
      <c r="B31" s="45" t="s">
        <v>423</v>
      </c>
      <c r="C31" s="45" t="s">
        <v>424</v>
      </c>
      <c r="D31" s="45">
        <v>59</v>
      </c>
      <c r="E31" s="45">
        <v>38</v>
      </c>
      <c r="F31" s="45">
        <v>21</v>
      </c>
      <c r="G31" s="45">
        <v>59</v>
      </c>
      <c r="H31" s="45">
        <v>0</v>
      </c>
      <c r="I31" s="45">
        <v>0</v>
      </c>
      <c r="J31" s="45">
        <v>0</v>
      </c>
      <c r="K31" s="45">
        <v>0</v>
      </c>
    </row>
    <row r="32" spans="1:11" ht="12.75">
      <c r="A32" s="48">
        <v>28</v>
      </c>
      <c r="B32" s="45" t="s">
        <v>425</v>
      </c>
      <c r="C32" s="45" t="s">
        <v>426</v>
      </c>
      <c r="D32" s="45">
        <v>27</v>
      </c>
      <c r="E32" s="45">
        <v>14</v>
      </c>
      <c r="F32" s="45">
        <v>13</v>
      </c>
      <c r="G32" s="45">
        <v>20</v>
      </c>
      <c r="H32" s="45">
        <v>0</v>
      </c>
      <c r="I32" s="45">
        <v>0</v>
      </c>
      <c r="J32" s="45">
        <v>7</v>
      </c>
      <c r="K32" s="45">
        <v>0</v>
      </c>
    </row>
    <row r="33" spans="1:11" ht="12.75">
      <c r="A33" s="48">
        <v>29</v>
      </c>
      <c r="B33" s="45" t="s">
        <v>425</v>
      </c>
      <c r="C33" s="45" t="s">
        <v>427</v>
      </c>
      <c r="D33" s="45">
        <v>56</v>
      </c>
      <c r="E33" s="45">
        <v>33</v>
      </c>
      <c r="F33" s="45">
        <v>23</v>
      </c>
      <c r="G33" s="45">
        <v>49</v>
      </c>
      <c r="H33" s="45">
        <v>0</v>
      </c>
      <c r="I33" s="45">
        <v>1</v>
      </c>
      <c r="J33" s="45">
        <v>6</v>
      </c>
      <c r="K33" s="45">
        <v>0</v>
      </c>
    </row>
    <row r="34" spans="1:11" ht="12.75">
      <c r="A34" s="48">
        <v>30</v>
      </c>
      <c r="B34" s="45" t="s">
        <v>428</v>
      </c>
      <c r="C34" s="45" t="s">
        <v>429</v>
      </c>
      <c r="D34" s="45">
        <v>1</v>
      </c>
      <c r="E34" s="45">
        <v>1</v>
      </c>
      <c r="F34" s="45">
        <v>0</v>
      </c>
      <c r="G34" s="45">
        <v>1</v>
      </c>
      <c r="H34" s="45">
        <v>0</v>
      </c>
      <c r="I34" s="45">
        <v>0</v>
      </c>
      <c r="J34" s="45">
        <v>0</v>
      </c>
      <c r="K34" s="45">
        <v>0</v>
      </c>
    </row>
    <row r="35" spans="1:11" ht="12.75">
      <c r="A35" s="48">
        <v>31</v>
      </c>
      <c r="B35" s="45" t="s">
        <v>428</v>
      </c>
      <c r="C35" s="45" t="s">
        <v>430</v>
      </c>
      <c r="D35" s="45">
        <v>11</v>
      </c>
      <c r="E35" s="45">
        <v>7</v>
      </c>
      <c r="F35" s="45">
        <v>4</v>
      </c>
      <c r="G35" s="45">
        <v>11</v>
      </c>
      <c r="H35" s="45">
        <v>0</v>
      </c>
      <c r="I35" s="45">
        <v>0</v>
      </c>
      <c r="J35" s="45">
        <v>0</v>
      </c>
      <c r="K35" s="45">
        <v>0</v>
      </c>
    </row>
    <row r="36" spans="1:11" ht="12.75">
      <c r="A36" s="48">
        <v>32</v>
      </c>
      <c r="B36" s="45" t="s">
        <v>428</v>
      </c>
      <c r="C36" s="45" t="s">
        <v>431</v>
      </c>
      <c r="D36" s="45">
        <v>106</v>
      </c>
      <c r="E36" s="45">
        <v>74</v>
      </c>
      <c r="F36" s="45">
        <v>32</v>
      </c>
      <c r="G36" s="45">
        <v>65</v>
      </c>
      <c r="H36" s="45">
        <v>18</v>
      </c>
      <c r="I36" s="45">
        <v>2</v>
      </c>
      <c r="J36" s="45">
        <v>21</v>
      </c>
      <c r="K36" s="45">
        <v>0</v>
      </c>
    </row>
    <row r="37" spans="1:11" ht="12.75">
      <c r="A37" s="48">
        <v>33</v>
      </c>
      <c r="B37" s="45" t="s">
        <v>428</v>
      </c>
      <c r="C37" s="45" t="s">
        <v>432</v>
      </c>
      <c r="D37" s="45">
        <v>24</v>
      </c>
      <c r="E37" s="45">
        <v>16</v>
      </c>
      <c r="F37" s="45">
        <v>8</v>
      </c>
      <c r="G37" s="45">
        <v>15</v>
      </c>
      <c r="H37" s="45">
        <v>1</v>
      </c>
      <c r="I37" s="45">
        <v>0</v>
      </c>
      <c r="J37" s="45">
        <v>8</v>
      </c>
      <c r="K37" s="45">
        <v>0</v>
      </c>
    </row>
    <row r="38" spans="1:11" ht="12.75">
      <c r="A38" s="48">
        <v>34</v>
      </c>
      <c r="B38" s="45" t="s">
        <v>428</v>
      </c>
      <c r="C38" s="45" t="s">
        <v>433</v>
      </c>
      <c r="D38" s="45">
        <v>3</v>
      </c>
      <c r="E38" s="45">
        <v>2</v>
      </c>
      <c r="F38" s="45">
        <v>1</v>
      </c>
      <c r="G38" s="45">
        <v>3</v>
      </c>
      <c r="H38" s="45">
        <v>0</v>
      </c>
      <c r="I38" s="45">
        <v>0</v>
      </c>
      <c r="J38" s="45">
        <v>0</v>
      </c>
      <c r="K38" s="45">
        <v>0</v>
      </c>
    </row>
    <row r="39" spans="1:11" ht="12.75">
      <c r="A39" s="48">
        <v>35</v>
      </c>
      <c r="B39" s="45" t="s">
        <v>434</v>
      </c>
      <c r="C39" s="45" t="s">
        <v>435</v>
      </c>
      <c r="D39" s="45">
        <v>80</v>
      </c>
      <c r="E39" s="45">
        <v>44</v>
      </c>
      <c r="F39" s="45">
        <v>36</v>
      </c>
      <c r="G39" s="45">
        <v>79</v>
      </c>
      <c r="H39" s="45">
        <v>0</v>
      </c>
      <c r="I39" s="45">
        <v>0</v>
      </c>
      <c r="J39" s="45">
        <v>0</v>
      </c>
      <c r="K39" s="45">
        <v>1</v>
      </c>
    </row>
    <row r="40" spans="1:11" ht="12.75">
      <c r="A40" s="48">
        <v>36</v>
      </c>
      <c r="B40" s="45" t="s">
        <v>434</v>
      </c>
      <c r="C40" s="45" t="s">
        <v>436</v>
      </c>
      <c r="D40" s="45">
        <v>10</v>
      </c>
      <c r="E40" s="45">
        <v>7</v>
      </c>
      <c r="F40" s="45">
        <v>3</v>
      </c>
      <c r="G40" s="45">
        <v>10</v>
      </c>
      <c r="H40" s="45">
        <v>0</v>
      </c>
      <c r="I40" s="45">
        <v>0</v>
      </c>
      <c r="J40" s="45">
        <v>0</v>
      </c>
      <c r="K40" s="45">
        <v>0</v>
      </c>
    </row>
    <row r="41" spans="1:11" ht="12.75">
      <c r="A41" s="48">
        <v>37</v>
      </c>
      <c r="B41" s="45" t="s">
        <v>434</v>
      </c>
      <c r="C41" s="45" t="s">
        <v>437</v>
      </c>
      <c r="D41" s="45">
        <v>13</v>
      </c>
      <c r="E41" s="45">
        <v>11</v>
      </c>
      <c r="F41" s="45">
        <v>2</v>
      </c>
      <c r="G41" s="45">
        <v>13</v>
      </c>
      <c r="H41" s="45">
        <v>0</v>
      </c>
      <c r="I41" s="45">
        <v>0</v>
      </c>
      <c r="J41" s="45">
        <v>0</v>
      </c>
      <c r="K41" s="45">
        <v>0</v>
      </c>
    </row>
    <row r="42" spans="1:11" ht="12.75">
      <c r="A42" s="48">
        <v>38</v>
      </c>
      <c r="B42" s="45" t="s">
        <v>438</v>
      </c>
      <c r="C42" s="45" t="s">
        <v>439</v>
      </c>
      <c r="D42" s="45">
        <v>6</v>
      </c>
      <c r="E42" s="45">
        <v>4</v>
      </c>
      <c r="F42" s="45">
        <v>2</v>
      </c>
      <c r="G42" s="45">
        <v>6</v>
      </c>
      <c r="H42" s="45">
        <v>0</v>
      </c>
      <c r="I42" s="45">
        <v>0</v>
      </c>
      <c r="J42" s="45">
        <v>0</v>
      </c>
      <c r="K42" s="45">
        <v>0</v>
      </c>
    </row>
    <row r="43" spans="1:11" ht="12.75">
      <c r="A43" s="48">
        <v>39</v>
      </c>
      <c r="B43" s="45" t="s">
        <v>438</v>
      </c>
      <c r="C43" s="45" t="s">
        <v>440</v>
      </c>
      <c r="D43" s="45">
        <v>30</v>
      </c>
      <c r="E43" s="45">
        <v>21</v>
      </c>
      <c r="F43" s="45">
        <v>9</v>
      </c>
      <c r="G43" s="45">
        <v>29</v>
      </c>
      <c r="H43" s="45">
        <v>1</v>
      </c>
      <c r="I43" s="45">
        <v>0</v>
      </c>
      <c r="J43" s="45">
        <v>0</v>
      </c>
      <c r="K43" s="45">
        <v>0</v>
      </c>
    </row>
    <row r="44" spans="1:11" ht="12.75">
      <c r="A44" s="48">
        <v>40</v>
      </c>
      <c r="B44" s="45" t="s">
        <v>438</v>
      </c>
      <c r="C44" s="45" t="s">
        <v>441</v>
      </c>
      <c r="D44" s="45">
        <v>4</v>
      </c>
      <c r="E44" s="45">
        <v>3</v>
      </c>
      <c r="F44" s="45">
        <v>1</v>
      </c>
      <c r="G44" s="45">
        <v>4</v>
      </c>
      <c r="H44" s="45">
        <v>0</v>
      </c>
      <c r="I44" s="45">
        <v>0</v>
      </c>
      <c r="J44" s="45">
        <v>0</v>
      </c>
      <c r="K44" s="45">
        <v>0</v>
      </c>
    </row>
    <row r="45" spans="1:11" ht="12.75">
      <c r="A45" s="48">
        <v>41</v>
      </c>
      <c r="B45" s="45" t="s">
        <v>442</v>
      </c>
      <c r="C45" s="45" t="s">
        <v>443</v>
      </c>
      <c r="D45" s="45">
        <v>9</v>
      </c>
      <c r="E45" s="45">
        <v>2</v>
      </c>
      <c r="F45" s="45">
        <v>7</v>
      </c>
      <c r="G45" s="45">
        <v>9</v>
      </c>
      <c r="H45" s="45">
        <v>0</v>
      </c>
      <c r="I45" s="45">
        <v>0</v>
      </c>
      <c r="J45" s="45">
        <v>0</v>
      </c>
      <c r="K45" s="45">
        <v>0</v>
      </c>
    </row>
    <row r="46" spans="1:11" ht="12.75">
      <c r="A46" s="48">
        <v>42</v>
      </c>
      <c r="B46" s="45" t="s">
        <v>442</v>
      </c>
      <c r="C46" s="45" t="s">
        <v>444</v>
      </c>
      <c r="D46" s="45">
        <v>23</v>
      </c>
      <c r="E46" s="45">
        <v>13</v>
      </c>
      <c r="F46" s="45">
        <v>10</v>
      </c>
      <c r="G46" s="45">
        <v>10</v>
      </c>
      <c r="H46" s="45">
        <v>2</v>
      </c>
      <c r="I46" s="45">
        <v>1</v>
      </c>
      <c r="J46" s="45">
        <v>9</v>
      </c>
      <c r="K46" s="45">
        <v>1</v>
      </c>
    </row>
    <row r="47" spans="1:11" ht="12.75">
      <c r="A47" s="48">
        <v>43</v>
      </c>
      <c r="B47" s="45" t="s">
        <v>442</v>
      </c>
      <c r="C47" s="45" t="s">
        <v>445</v>
      </c>
      <c r="D47" s="45">
        <v>6</v>
      </c>
      <c r="E47" s="45">
        <v>3</v>
      </c>
      <c r="F47" s="45">
        <v>3</v>
      </c>
      <c r="G47" s="45">
        <v>6</v>
      </c>
      <c r="H47" s="45">
        <v>0</v>
      </c>
      <c r="I47" s="45">
        <v>0</v>
      </c>
      <c r="J47" s="45">
        <v>0</v>
      </c>
      <c r="K47" s="45">
        <v>0</v>
      </c>
    </row>
    <row r="48" spans="1:11" ht="12.75">
      <c r="A48" s="48">
        <v>44</v>
      </c>
      <c r="B48" s="45" t="s">
        <v>446</v>
      </c>
      <c r="C48" s="45" t="s">
        <v>447</v>
      </c>
      <c r="D48" s="45">
        <v>1</v>
      </c>
      <c r="E48" s="45">
        <v>0</v>
      </c>
      <c r="F48" s="45">
        <v>1</v>
      </c>
      <c r="G48" s="45">
        <v>1</v>
      </c>
      <c r="H48" s="45">
        <v>0</v>
      </c>
      <c r="I48" s="45">
        <v>0</v>
      </c>
      <c r="J48" s="45">
        <v>0</v>
      </c>
      <c r="K48" s="45">
        <v>0</v>
      </c>
    </row>
    <row r="49" spans="1:11" ht="12.75">
      <c r="A49" s="48">
        <v>45</v>
      </c>
      <c r="B49" s="45" t="s">
        <v>446</v>
      </c>
      <c r="C49" s="45" t="s">
        <v>448</v>
      </c>
      <c r="D49" s="45">
        <v>14</v>
      </c>
      <c r="E49" s="45">
        <v>9</v>
      </c>
      <c r="F49" s="45">
        <v>5</v>
      </c>
      <c r="G49" s="45">
        <v>11</v>
      </c>
      <c r="H49" s="45">
        <v>0</v>
      </c>
      <c r="I49" s="45">
        <v>0</v>
      </c>
      <c r="J49" s="45">
        <v>3</v>
      </c>
      <c r="K49" s="45">
        <v>0</v>
      </c>
    </row>
    <row r="50" spans="1:11" ht="12.75">
      <c r="A50" s="48">
        <v>46</v>
      </c>
      <c r="B50" s="45" t="s">
        <v>446</v>
      </c>
      <c r="C50" s="45" t="s">
        <v>449</v>
      </c>
      <c r="D50" s="45">
        <v>59</v>
      </c>
      <c r="E50" s="45">
        <v>36</v>
      </c>
      <c r="F50" s="45">
        <v>23</v>
      </c>
      <c r="G50" s="45">
        <v>59</v>
      </c>
      <c r="H50" s="45">
        <v>0</v>
      </c>
      <c r="I50" s="45">
        <v>0</v>
      </c>
      <c r="J50" s="45">
        <v>0</v>
      </c>
      <c r="K50" s="45">
        <v>0</v>
      </c>
    </row>
    <row r="51" spans="1:11" ht="12.75">
      <c r="A51" s="48">
        <v>47</v>
      </c>
      <c r="B51" s="45" t="s">
        <v>450</v>
      </c>
      <c r="C51" s="45" t="s">
        <v>451</v>
      </c>
      <c r="D51" s="45">
        <v>33</v>
      </c>
      <c r="E51" s="45">
        <v>23</v>
      </c>
      <c r="F51" s="45">
        <v>10</v>
      </c>
      <c r="G51" s="45">
        <v>32</v>
      </c>
      <c r="H51" s="45">
        <v>1</v>
      </c>
      <c r="I51" s="45">
        <v>0</v>
      </c>
      <c r="J51" s="45">
        <v>0</v>
      </c>
      <c r="K51" s="45">
        <v>0</v>
      </c>
    </row>
    <row r="52" spans="1:11" ht="12.75">
      <c r="A52" s="48">
        <v>48</v>
      </c>
      <c r="B52" s="45" t="s">
        <v>450</v>
      </c>
      <c r="C52" s="45" t="s">
        <v>452</v>
      </c>
      <c r="D52" s="45">
        <v>10</v>
      </c>
      <c r="E52" s="45">
        <v>7</v>
      </c>
      <c r="F52" s="45">
        <v>3</v>
      </c>
      <c r="G52" s="45">
        <v>10</v>
      </c>
      <c r="H52" s="45">
        <v>0</v>
      </c>
      <c r="I52" s="45">
        <v>0</v>
      </c>
      <c r="J52" s="45">
        <v>0</v>
      </c>
      <c r="K52" s="45">
        <v>0</v>
      </c>
    </row>
    <row r="53" spans="1:11" ht="12.75">
      <c r="A53" s="48">
        <v>49</v>
      </c>
      <c r="B53" s="45" t="s">
        <v>450</v>
      </c>
      <c r="C53" s="45" t="s">
        <v>453</v>
      </c>
      <c r="D53" s="45">
        <v>7</v>
      </c>
      <c r="E53" s="45">
        <v>5</v>
      </c>
      <c r="F53" s="45">
        <v>2</v>
      </c>
      <c r="G53" s="45">
        <v>7</v>
      </c>
      <c r="H53" s="45">
        <v>0</v>
      </c>
      <c r="I53" s="45">
        <v>0</v>
      </c>
      <c r="J53" s="45">
        <v>0</v>
      </c>
      <c r="K53" s="45">
        <v>0</v>
      </c>
    </row>
    <row r="54" spans="1:11" ht="12.75">
      <c r="A54" s="48">
        <v>50</v>
      </c>
      <c r="B54" s="45" t="s">
        <v>450</v>
      </c>
      <c r="C54" s="45" t="s">
        <v>454</v>
      </c>
      <c r="D54" s="45">
        <v>16</v>
      </c>
      <c r="E54" s="45">
        <v>10</v>
      </c>
      <c r="F54" s="45">
        <v>6</v>
      </c>
      <c r="G54" s="45">
        <v>2</v>
      </c>
      <c r="H54" s="45">
        <v>0</v>
      </c>
      <c r="I54" s="45">
        <v>0</v>
      </c>
      <c r="J54" s="45">
        <v>14</v>
      </c>
      <c r="K54" s="45">
        <v>0</v>
      </c>
    </row>
    <row r="55" spans="1:11" ht="12.75">
      <c r="A55" s="48">
        <v>51</v>
      </c>
      <c r="B55" s="45" t="s">
        <v>450</v>
      </c>
      <c r="C55" s="45" t="s">
        <v>455</v>
      </c>
      <c r="D55" s="45">
        <v>11</v>
      </c>
      <c r="E55" s="45">
        <v>11</v>
      </c>
      <c r="F55" s="45">
        <v>0</v>
      </c>
      <c r="G55" s="45">
        <v>8</v>
      </c>
      <c r="H55" s="45">
        <v>0</v>
      </c>
      <c r="I55" s="45">
        <v>0</v>
      </c>
      <c r="J55" s="45">
        <v>3</v>
      </c>
      <c r="K55" s="45">
        <v>0</v>
      </c>
    </row>
    <row r="56" spans="1:11" ht="12.75">
      <c r="A56" s="48">
        <v>52</v>
      </c>
      <c r="B56" s="45" t="s">
        <v>450</v>
      </c>
      <c r="C56" s="45" t="s">
        <v>456</v>
      </c>
      <c r="D56" s="45">
        <v>4</v>
      </c>
      <c r="E56" s="45">
        <v>1</v>
      </c>
      <c r="F56" s="45">
        <v>3</v>
      </c>
      <c r="G56" s="45">
        <v>4</v>
      </c>
      <c r="H56" s="45">
        <v>0</v>
      </c>
      <c r="I56" s="45">
        <v>0</v>
      </c>
      <c r="J56" s="45">
        <v>0</v>
      </c>
      <c r="K56" s="45">
        <v>0</v>
      </c>
    </row>
    <row r="57" spans="1:11" ht="12.75">
      <c r="A57" s="48">
        <v>53</v>
      </c>
      <c r="B57" s="45" t="s">
        <v>450</v>
      </c>
      <c r="C57" s="45" t="s">
        <v>457</v>
      </c>
      <c r="D57" s="45">
        <v>7</v>
      </c>
      <c r="E57" s="45">
        <v>5</v>
      </c>
      <c r="F57" s="45">
        <v>2</v>
      </c>
      <c r="G57" s="45">
        <v>6</v>
      </c>
      <c r="H57" s="45">
        <v>1</v>
      </c>
      <c r="I57" s="45">
        <v>0</v>
      </c>
      <c r="J57" s="45">
        <v>0</v>
      </c>
      <c r="K57" s="45">
        <v>0</v>
      </c>
    </row>
    <row r="58" spans="1:11" ht="12.75">
      <c r="A58" s="48">
        <v>54</v>
      </c>
      <c r="B58" s="45" t="s">
        <v>458</v>
      </c>
      <c r="C58" s="45" t="s">
        <v>459</v>
      </c>
      <c r="D58" s="45">
        <v>23</v>
      </c>
      <c r="E58" s="45">
        <v>19</v>
      </c>
      <c r="F58" s="45">
        <v>4</v>
      </c>
      <c r="G58" s="45">
        <v>0</v>
      </c>
      <c r="H58" s="45">
        <v>0</v>
      </c>
      <c r="I58" s="45">
        <v>0</v>
      </c>
      <c r="J58" s="45">
        <v>0</v>
      </c>
      <c r="K58" s="45">
        <v>23</v>
      </c>
    </row>
    <row r="59" spans="1:11" ht="12.75">
      <c r="A59" s="48">
        <v>55</v>
      </c>
      <c r="B59" s="45" t="s">
        <v>460</v>
      </c>
      <c r="C59" s="45" t="s">
        <v>461</v>
      </c>
      <c r="D59" s="45">
        <v>5</v>
      </c>
      <c r="E59" s="45">
        <v>3</v>
      </c>
      <c r="F59" s="45">
        <v>2</v>
      </c>
      <c r="G59" s="45">
        <v>5</v>
      </c>
      <c r="H59" s="45">
        <v>0</v>
      </c>
      <c r="I59" s="45">
        <v>0</v>
      </c>
      <c r="J59" s="45">
        <v>0</v>
      </c>
      <c r="K59" s="45">
        <v>0</v>
      </c>
    </row>
    <row r="60" spans="1:11" ht="12.75">
      <c r="A60" s="48">
        <v>56</v>
      </c>
      <c r="B60" s="45" t="s">
        <v>460</v>
      </c>
      <c r="C60" s="45" t="s">
        <v>462</v>
      </c>
      <c r="D60" s="45">
        <v>5</v>
      </c>
      <c r="E60" s="45">
        <v>3</v>
      </c>
      <c r="F60" s="45">
        <v>2</v>
      </c>
      <c r="G60" s="45">
        <v>5</v>
      </c>
      <c r="H60" s="45">
        <v>0</v>
      </c>
      <c r="I60" s="45">
        <v>0</v>
      </c>
      <c r="J60" s="45">
        <v>0</v>
      </c>
      <c r="K60" s="45">
        <v>0</v>
      </c>
    </row>
    <row r="61" spans="1:11" ht="12.75">
      <c r="A61" s="48">
        <v>57</v>
      </c>
      <c r="B61" s="45" t="s">
        <v>460</v>
      </c>
      <c r="C61" s="45" t="s">
        <v>463</v>
      </c>
      <c r="D61" s="45">
        <v>4</v>
      </c>
      <c r="E61" s="45">
        <v>3</v>
      </c>
      <c r="F61" s="45">
        <v>1</v>
      </c>
      <c r="G61" s="45">
        <v>3</v>
      </c>
      <c r="H61" s="45">
        <v>1</v>
      </c>
      <c r="I61" s="45">
        <v>0</v>
      </c>
      <c r="J61" s="45">
        <v>0</v>
      </c>
      <c r="K61" s="45">
        <v>0</v>
      </c>
    </row>
    <row r="62" spans="1:11" ht="12.75">
      <c r="A62" s="48">
        <v>58</v>
      </c>
      <c r="B62" s="45" t="s">
        <v>460</v>
      </c>
      <c r="C62" s="45" t="s">
        <v>464</v>
      </c>
      <c r="D62" s="45">
        <v>23</v>
      </c>
      <c r="E62" s="45">
        <v>14</v>
      </c>
      <c r="F62" s="45">
        <v>9</v>
      </c>
      <c r="G62" s="45">
        <v>14</v>
      </c>
      <c r="H62" s="45">
        <v>0</v>
      </c>
      <c r="I62" s="45">
        <v>0</v>
      </c>
      <c r="J62" s="45">
        <v>9</v>
      </c>
      <c r="K62" s="45">
        <v>0</v>
      </c>
    </row>
    <row r="63" spans="1:11" ht="12.75">
      <c r="A63" s="48">
        <v>59</v>
      </c>
      <c r="B63" s="45" t="s">
        <v>460</v>
      </c>
      <c r="C63" s="45" t="s">
        <v>465</v>
      </c>
      <c r="D63" s="45">
        <v>8</v>
      </c>
      <c r="E63" s="45">
        <v>8</v>
      </c>
      <c r="F63" s="45">
        <v>0</v>
      </c>
      <c r="G63" s="45">
        <v>7</v>
      </c>
      <c r="H63" s="45">
        <v>1</v>
      </c>
      <c r="I63" s="45">
        <v>0</v>
      </c>
      <c r="J63" s="45">
        <v>0</v>
      </c>
      <c r="K63" s="45">
        <v>0</v>
      </c>
    </row>
    <row r="64" spans="1:11" ht="12.75">
      <c r="A64" s="48">
        <v>60</v>
      </c>
      <c r="B64" s="45" t="s">
        <v>460</v>
      </c>
      <c r="C64" s="45" t="s">
        <v>466</v>
      </c>
      <c r="D64" s="45">
        <v>6</v>
      </c>
      <c r="E64" s="45">
        <v>6</v>
      </c>
      <c r="F64" s="45">
        <v>0</v>
      </c>
      <c r="G64" s="45">
        <v>6</v>
      </c>
      <c r="H64" s="45">
        <v>0</v>
      </c>
      <c r="I64" s="45">
        <v>0</v>
      </c>
      <c r="J64" s="45">
        <v>0</v>
      </c>
      <c r="K64" s="45">
        <v>0</v>
      </c>
    </row>
    <row r="65" spans="1:11" ht="12.75">
      <c r="A65" s="48">
        <v>61</v>
      </c>
      <c r="B65" s="45" t="s">
        <v>460</v>
      </c>
      <c r="C65" s="45" t="s">
        <v>467</v>
      </c>
      <c r="D65" s="45">
        <v>7</v>
      </c>
      <c r="E65" s="45">
        <v>3</v>
      </c>
      <c r="F65" s="45">
        <v>4</v>
      </c>
      <c r="G65" s="45">
        <v>7</v>
      </c>
      <c r="H65" s="45">
        <v>0</v>
      </c>
      <c r="I65" s="45">
        <v>0</v>
      </c>
      <c r="J65" s="45">
        <v>0</v>
      </c>
      <c r="K65" s="45">
        <v>0</v>
      </c>
    </row>
    <row r="66" spans="1:11" ht="12.75">
      <c r="A66" s="48">
        <v>62</v>
      </c>
      <c r="B66" s="45" t="s">
        <v>460</v>
      </c>
      <c r="C66" s="45" t="s">
        <v>468</v>
      </c>
      <c r="D66" s="45">
        <v>22</v>
      </c>
      <c r="E66" s="45">
        <v>10</v>
      </c>
      <c r="F66" s="45">
        <v>12</v>
      </c>
      <c r="G66" s="45">
        <v>15</v>
      </c>
      <c r="H66" s="45">
        <v>4</v>
      </c>
      <c r="I66" s="45">
        <v>0</v>
      </c>
      <c r="J66" s="45">
        <v>3</v>
      </c>
      <c r="K66" s="45">
        <v>0</v>
      </c>
    </row>
    <row r="67" spans="1:11" ht="12.75">
      <c r="A67" s="48">
        <v>63</v>
      </c>
      <c r="B67" s="45" t="s">
        <v>460</v>
      </c>
      <c r="C67" s="45" t="s">
        <v>469</v>
      </c>
      <c r="D67" s="45">
        <v>10</v>
      </c>
      <c r="E67" s="45">
        <v>5</v>
      </c>
      <c r="F67" s="45">
        <v>5</v>
      </c>
      <c r="G67" s="45">
        <v>10</v>
      </c>
      <c r="H67" s="45">
        <v>0</v>
      </c>
      <c r="I67" s="45">
        <v>0</v>
      </c>
      <c r="J67" s="45">
        <v>0</v>
      </c>
      <c r="K67" s="45">
        <v>0</v>
      </c>
    </row>
    <row r="68" spans="1:11" ht="12.75">
      <c r="A68" s="48">
        <v>64</v>
      </c>
      <c r="B68" s="45" t="s">
        <v>470</v>
      </c>
      <c r="C68" s="45" t="s">
        <v>471</v>
      </c>
      <c r="D68" s="45">
        <v>12</v>
      </c>
      <c r="E68" s="45">
        <v>7</v>
      </c>
      <c r="F68" s="45">
        <v>5</v>
      </c>
      <c r="G68" s="45">
        <v>12</v>
      </c>
      <c r="H68" s="45">
        <v>0</v>
      </c>
      <c r="I68" s="45">
        <v>0</v>
      </c>
      <c r="J68" s="45">
        <v>0</v>
      </c>
      <c r="K68" s="45">
        <v>0</v>
      </c>
    </row>
    <row r="69" spans="1:11" ht="12.75">
      <c r="A69" s="48">
        <v>65</v>
      </c>
      <c r="B69" s="45" t="s">
        <v>472</v>
      </c>
      <c r="C69" s="45" t="s">
        <v>473</v>
      </c>
      <c r="D69" s="45">
        <v>30</v>
      </c>
      <c r="E69" s="45">
        <v>20</v>
      </c>
      <c r="F69" s="45">
        <v>10</v>
      </c>
      <c r="G69" s="45">
        <v>30</v>
      </c>
      <c r="H69" s="45">
        <v>0</v>
      </c>
      <c r="I69" s="45">
        <v>0</v>
      </c>
      <c r="J69" s="45">
        <v>0</v>
      </c>
      <c r="K69" s="45">
        <v>0</v>
      </c>
    </row>
    <row r="70" spans="1:11" ht="12.75">
      <c r="A70" s="48">
        <v>66</v>
      </c>
      <c r="B70" s="45" t="s">
        <v>472</v>
      </c>
      <c r="C70" s="45" t="s">
        <v>474</v>
      </c>
      <c r="D70" s="45">
        <v>2</v>
      </c>
      <c r="E70" s="45">
        <v>2</v>
      </c>
      <c r="F70" s="45">
        <v>0</v>
      </c>
      <c r="G70" s="45">
        <v>2</v>
      </c>
      <c r="H70" s="45">
        <v>0</v>
      </c>
      <c r="I70" s="45">
        <v>0</v>
      </c>
      <c r="J70" s="45">
        <v>0</v>
      </c>
      <c r="K70" s="45">
        <v>0</v>
      </c>
    </row>
    <row r="71" spans="1:11" ht="12.75">
      <c r="A71" s="48">
        <v>67</v>
      </c>
      <c r="B71" s="45" t="s">
        <v>472</v>
      </c>
      <c r="C71" s="45" t="s">
        <v>475</v>
      </c>
      <c r="D71" s="45">
        <v>18</v>
      </c>
      <c r="E71" s="45">
        <v>7</v>
      </c>
      <c r="F71" s="45">
        <v>11</v>
      </c>
      <c r="G71" s="45">
        <v>0</v>
      </c>
      <c r="H71" s="45">
        <v>0</v>
      </c>
      <c r="I71" s="45">
        <v>0</v>
      </c>
      <c r="J71" s="45">
        <v>18</v>
      </c>
      <c r="K71" s="45">
        <v>0</v>
      </c>
    </row>
    <row r="72" spans="1:11" ht="12.75">
      <c r="A72" s="48">
        <v>68</v>
      </c>
      <c r="B72" s="45" t="s">
        <v>476</v>
      </c>
      <c r="C72" s="45" t="s">
        <v>477</v>
      </c>
      <c r="D72" s="45">
        <v>12</v>
      </c>
      <c r="E72" s="45">
        <v>4</v>
      </c>
      <c r="F72" s="45">
        <v>8</v>
      </c>
      <c r="G72" s="45">
        <v>12</v>
      </c>
      <c r="H72" s="45">
        <v>0</v>
      </c>
      <c r="I72" s="45">
        <v>0</v>
      </c>
      <c r="J72" s="45">
        <v>0</v>
      </c>
      <c r="K72" s="45">
        <v>0</v>
      </c>
    </row>
    <row r="73" spans="1:11" ht="25.5">
      <c r="A73" s="48">
        <v>69</v>
      </c>
      <c r="B73" s="45" t="s">
        <v>478</v>
      </c>
      <c r="C73" s="45" t="s">
        <v>479</v>
      </c>
      <c r="D73" s="45">
        <v>14</v>
      </c>
      <c r="E73" s="45">
        <v>12</v>
      </c>
      <c r="F73" s="45">
        <v>2</v>
      </c>
      <c r="G73" s="45">
        <v>10</v>
      </c>
      <c r="H73" s="45">
        <v>0</v>
      </c>
      <c r="I73" s="45">
        <v>1</v>
      </c>
      <c r="J73" s="45">
        <v>3</v>
      </c>
      <c r="K73" s="45">
        <v>0</v>
      </c>
    </row>
    <row r="74" spans="1:11" ht="12.75">
      <c r="A74" s="48">
        <v>70</v>
      </c>
      <c r="B74" s="45" t="s">
        <v>478</v>
      </c>
      <c r="C74" s="45" t="s">
        <v>480</v>
      </c>
      <c r="D74" s="45">
        <v>24</v>
      </c>
      <c r="E74" s="45">
        <v>17</v>
      </c>
      <c r="F74" s="45">
        <v>7</v>
      </c>
      <c r="G74" s="45">
        <v>14</v>
      </c>
      <c r="H74" s="45">
        <v>0</v>
      </c>
      <c r="I74" s="45">
        <v>0</v>
      </c>
      <c r="J74" s="45">
        <v>10</v>
      </c>
      <c r="K74" s="45">
        <v>0</v>
      </c>
    </row>
    <row r="75" spans="1:11" ht="12.75">
      <c r="A75" s="48">
        <v>71</v>
      </c>
      <c r="B75" s="45" t="s">
        <v>478</v>
      </c>
      <c r="C75" s="45" t="s">
        <v>481</v>
      </c>
      <c r="D75" s="45">
        <v>5</v>
      </c>
      <c r="E75" s="45">
        <v>4</v>
      </c>
      <c r="F75" s="45">
        <v>1</v>
      </c>
      <c r="G75" s="45">
        <v>5</v>
      </c>
      <c r="H75" s="45">
        <v>0</v>
      </c>
      <c r="I75" s="45">
        <v>0</v>
      </c>
      <c r="J75" s="45">
        <v>0</v>
      </c>
      <c r="K75" s="45">
        <v>0</v>
      </c>
    </row>
    <row r="76" spans="1:11" ht="12.75">
      <c r="A76" s="48">
        <v>72</v>
      </c>
      <c r="B76" s="45" t="s">
        <v>478</v>
      </c>
      <c r="C76" s="45" t="s">
        <v>482</v>
      </c>
      <c r="D76" s="45">
        <v>26</v>
      </c>
      <c r="E76" s="45">
        <v>17</v>
      </c>
      <c r="F76" s="45">
        <v>9</v>
      </c>
      <c r="G76" s="45">
        <v>26</v>
      </c>
      <c r="H76" s="45">
        <v>0</v>
      </c>
      <c r="I76" s="45">
        <v>0</v>
      </c>
      <c r="J76" s="45">
        <v>0</v>
      </c>
      <c r="K76" s="45">
        <v>0</v>
      </c>
    </row>
    <row r="77" spans="1:11" ht="12.75">
      <c r="A77" s="48">
        <v>73</v>
      </c>
      <c r="B77" s="45" t="s">
        <v>478</v>
      </c>
      <c r="C77" s="45" t="s">
        <v>483</v>
      </c>
      <c r="D77" s="45">
        <v>2</v>
      </c>
      <c r="E77" s="45">
        <v>1</v>
      </c>
      <c r="F77" s="45">
        <v>1</v>
      </c>
      <c r="G77" s="45">
        <v>2</v>
      </c>
      <c r="H77" s="45">
        <v>0</v>
      </c>
      <c r="I77" s="45">
        <v>0</v>
      </c>
      <c r="J77" s="45">
        <v>0</v>
      </c>
      <c r="K77" s="45">
        <v>0</v>
      </c>
    </row>
    <row r="78" spans="1:11" ht="12.75">
      <c r="A78" s="48">
        <v>74</v>
      </c>
      <c r="B78" s="45" t="s">
        <v>478</v>
      </c>
      <c r="C78" s="45" t="s">
        <v>484</v>
      </c>
      <c r="D78" s="45">
        <v>15</v>
      </c>
      <c r="E78" s="45">
        <v>13</v>
      </c>
      <c r="F78" s="45">
        <v>2</v>
      </c>
      <c r="G78" s="45">
        <v>13</v>
      </c>
      <c r="H78" s="45">
        <v>0</v>
      </c>
      <c r="I78" s="45">
        <v>0</v>
      </c>
      <c r="J78" s="45">
        <v>2</v>
      </c>
      <c r="K78" s="45">
        <v>0</v>
      </c>
    </row>
    <row r="79" spans="1:11" ht="12.75">
      <c r="A79" s="48">
        <v>75</v>
      </c>
      <c r="B79" s="45" t="s">
        <v>485</v>
      </c>
      <c r="C79" s="45" t="s">
        <v>486</v>
      </c>
      <c r="D79" s="45">
        <v>11</v>
      </c>
      <c r="E79" s="45">
        <v>9</v>
      </c>
      <c r="F79" s="45">
        <v>2</v>
      </c>
      <c r="G79" s="45">
        <v>9</v>
      </c>
      <c r="H79" s="45">
        <v>1</v>
      </c>
      <c r="I79" s="45">
        <v>1</v>
      </c>
      <c r="J79" s="45">
        <v>0</v>
      </c>
      <c r="K79" s="45">
        <v>0</v>
      </c>
    </row>
    <row r="80" spans="1:11" ht="12.75">
      <c r="A80" s="48">
        <v>76</v>
      </c>
      <c r="B80" s="45" t="s">
        <v>485</v>
      </c>
      <c r="C80" s="45" t="s">
        <v>487</v>
      </c>
      <c r="D80" s="45">
        <v>9</v>
      </c>
      <c r="E80" s="45">
        <v>4</v>
      </c>
      <c r="F80" s="45">
        <v>5</v>
      </c>
      <c r="G80" s="45">
        <v>9</v>
      </c>
      <c r="H80" s="45">
        <v>0</v>
      </c>
      <c r="I80" s="45">
        <v>0</v>
      </c>
      <c r="J80" s="45">
        <v>0</v>
      </c>
      <c r="K80" s="45">
        <v>0</v>
      </c>
    </row>
    <row r="81" spans="1:11" ht="12.75">
      <c r="A81" s="48">
        <v>77</v>
      </c>
      <c r="B81" s="45" t="s">
        <v>488</v>
      </c>
      <c r="C81" s="45" t="s">
        <v>489</v>
      </c>
      <c r="D81" s="45">
        <v>17</v>
      </c>
      <c r="E81" s="45">
        <v>12</v>
      </c>
      <c r="F81" s="45">
        <v>5</v>
      </c>
      <c r="G81" s="45">
        <v>17</v>
      </c>
      <c r="H81" s="45">
        <v>0</v>
      </c>
      <c r="I81" s="45">
        <v>0</v>
      </c>
      <c r="J81" s="45">
        <v>0</v>
      </c>
      <c r="K81" s="45">
        <v>0</v>
      </c>
    </row>
    <row r="82" spans="1:11" ht="12.75">
      <c r="A82" s="48">
        <v>78</v>
      </c>
      <c r="B82" s="45" t="s">
        <v>488</v>
      </c>
      <c r="C82" s="45" t="s">
        <v>490</v>
      </c>
      <c r="D82" s="45">
        <v>55</v>
      </c>
      <c r="E82" s="45">
        <v>36</v>
      </c>
      <c r="F82" s="45">
        <v>19</v>
      </c>
      <c r="G82" s="45">
        <v>40</v>
      </c>
      <c r="H82" s="45">
        <v>1</v>
      </c>
      <c r="I82" s="45">
        <v>0</v>
      </c>
      <c r="J82" s="45">
        <v>0</v>
      </c>
      <c r="K82" s="45">
        <v>14</v>
      </c>
    </row>
    <row r="83" spans="1:11" ht="12.75">
      <c r="A83" s="48">
        <v>79</v>
      </c>
      <c r="B83" s="45" t="s">
        <v>488</v>
      </c>
      <c r="C83" s="45" t="s">
        <v>491</v>
      </c>
      <c r="D83" s="45">
        <v>14</v>
      </c>
      <c r="E83" s="45">
        <v>10</v>
      </c>
      <c r="F83" s="45">
        <v>4</v>
      </c>
      <c r="G83" s="45">
        <v>9</v>
      </c>
      <c r="H83" s="45">
        <v>3</v>
      </c>
      <c r="I83" s="45">
        <v>0</v>
      </c>
      <c r="J83" s="45">
        <v>2</v>
      </c>
      <c r="K83" s="45">
        <v>0</v>
      </c>
    </row>
    <row r="84" spans="1:11" ht="12.75">
      <c r="A84" s="48">
        <v>80</v>
      </c>
      <c r="B84" s="45" t="s">
        <v>492</v>
      </c>
      <c r="C84" s="45" t="s">
        <v>493</v>
      </c>
      <c r="D84" s="45">
        <v>232</v>
      </c>
      <c r="E84" s="45">
        <v>183</v>
      </c>
      <c r="F84" s="45">
        <v>49</v>
      </c>
      <c r="G84" s="45">
        <v>230</v>
      </c>
      <c r="H84" s="45">
        <v>2</v>
      </c>
      <c r="I84" s="45">
        <v>0</v>
      </c>
      <c r="J84" s="45">
        <v>0</v>
      </c>
      <c r="K84" s="45">
        <v>0</v>
      </c>
    </row>
    <row r="85" spans="1:11" ht="12.75">
      <c r="A85" s="48">
        <v>81</v>
      </c>
      <c r="B85" s="45" t="s">
        <v>494</v>
      </c>
      <c r="C85" s="45" t="s">
        <v>495</v>
      </c>
      <c r="D85" s="45">
        <v>14</v>
      </c>
      <c r="E85" s="45">
        <v>8</v>
      </c>
      <c r="F85" s="45">
        <v>6</v>
      </c>
      <c r="G85" s="45">
        <v>14</v>
      </c>
      <c r="H85" s="45">
        <v>0</v>
      </c>
      <c r="I85" s="45">
        <v>0</v>
      </c>
      <c r="J85" s="45">
        <v>0</v>
      </c>
      <c r="K85" s="45">
        <v>0</v>
      </c>
    </row>
    <row r="86" spans="1:11" ht="12.75">
      <c r="A86" s="48">
        <v>82</v>
      </c>
      <c r="B86" s="45" t="s">
        <v>496</v>
      </c>
      <c r="C86" s="45" t="s">
        <v>497</v>
      </c>
      <c r="D86" s="45">
        <v>69</v>
      </c>
      <c r="E86" s="45">
        <v>47</v>
      </c>
      <c r="F86" s="45">
        <v>22</v>
      </c>
      <c r="G86" s="45">
        <v>69</v>
      </c>
      <c r="H86" s="45">
        <v>0</v>
      </c>
      <c r="I86" s="45">
        <v>0</v>
      </c>
      <c r="J86" s="45">
        <v>0</v>
      </c>
      <c r="K86" s="45">
        <v>0</v>
      </c>
    </row>
    <row r="87" spans="1:11" s="52" customFormat="1" ht="12.75">
      <c r="A87" s="49">
        <v>82</v>
      </c>
      <c r="B87" s="50"/>
      <c r="C87" s="50" t="s">
        <v>498</v>
      </c>
      <c r="D87" s="50">
        <f aca="true" t="shared" si="0" ref="D87:K87">SUM(D5:D86)</f>
        <v>2304</v>
      </c>
      <c r="E87" s="50">
        <f t="shared" si="0"/>
        <v>1535</v>
      </c>
      <c r="F87" s="50">
        <f t="shared" si="0"/>
        <v>769</v>
      </c>
      <c r="G87" s="50">
        <f t="shared" si="0"/>
        <v>1783</v>
      </c>
      <c r="H87" s="50">
        <f t="shared" si="0"/>
        <v>87</v>
      </c>
      <c r="I87" s="50">
        <f t="shared" si="0"/>
        <v>18</v>
      </c>
      <c r="J87" s="50">
        <f t="shared" si="0"/>
        <v>297</v>
      </c>
      <c r="K87" s="50">
        <f t="shared" si="0"/>
        <v>119</v>
      </c>
    </row>
    <row r="88" spans="1:11" ht="7.5" customHeight="1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1"/>
    </row>
    <row r="89" spans="1:11" ht="12.75">
      <c r="A89" s="48">
        <v>1</v>
      </c>
      <c r="B89" s="45" t="s">
        <v>386</v>
      </c>
      <c r="C89" s="45" t="s">
        <v>634</v>
      </c>
      <c r="D89" s="45">
        <v>9</v>
      </c>
      <c r="E89" s="45">
        <v>0</v>
      </c>
      <c r="F89" s="45">
        <v>9</v>
      </c>
      <c r="G89" s="45">
        <v>0</v>
      </c>
      <c r="H89" s="45">
        <v>0</v>
      </c>
      <c r="I89" s="45">
        <v>9</v>
      </c>
      <c r="J89" s="45">
        <v>0</v>
      </c>
      <c r="K89" s="45">
        <v>0</v>
      </c>
    </row>
    <row r="90" spans="1:11" ht="12.75">
      <c r="A90" s="48">
        <v>2</v>
      </c>
      <c r="B90" s="45" t="s">
        <v>499</v>
      </c>
      <c r="C90" s="45" t="s">
        <v>500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</row>
    <row r="91" spans="1:11" ht="12.75">
      <c r="A91" s="48">
        <v>3</v>
      </c>
      <c r="B91" s="45" t="s">
        <v>388</v>
      </c>
      <c r="C91" s="45" t="s">
        <v>501</v>
      </c>
      <c r="D91" s="45">
        <v>3</v>
      </c>
      <c r="E91" s="45">
        <v>3</v>
      </c>
      <c r="F91" s="45">
        <v>0</v>
      </c>
      <c r="G91" s="45">
        <v>1</v>
      </c>
      <c r="H91" s="45">
        <v>0</v>
      </c>
      <c r="I91" s="45">
        <v>0</v>
      </c>
      <c r="J91" s="45">
        <v>2</v>
      </c>
      <c r="K91" s="45">
        <v>0</v>
      </c>
    </row>
    <row r="92" spans="1:11" ht="12.75">
      <c r="A92" s="48">
        <v>4</v>
      </c>
      <c r="B92" s="45" t="s">
        <v>392</v>
      </c>
      <c r="C92" s="45" t="s">
        <v>502</v>
      </c>
      <c r="D92" s="45">
        <v>2</v>
      </c>
      <c r="E92" s="45">
        <v>0</v>
      </c>
      <c r="F92" s="45">
        <v>2</v>
      </c>
      <c r="G92" s="45">
        <v>0</v>
      </c>
      <c r="H92" s="45">
        <v>1</v>
      </c>
      <c r="I92" s="45">
        <v>1</v>
      </c>
      <c r="J92" s="45">
        <v>0</v>
      </c>
      <c r="K92" s="45">
        <v>0</v>
      </c>
    </row>
    <row r="93" spans="1:11" ht="12.75">
      <c r="A93" s="48">
        <v>5</v>
      </c>
      <c r="B93" s="45" t="s">
        <v>394</v>
      </c>
      <c r="C93" s="45" t="s">
        <v>503</v>
      </c>
      <c r="D93" s="45">
        <v>28</v>
      </c>
      <c r="E93" s="45">
        <v>21</v>
      </c>
      <c r="F93" s="45">
        <v>7</v>
      </c>
      <c r="G93" s="45">
        <v>24</v>
      </c>
      <c r="H93" s="45">
        <v>4</v>
      </c>
      <c r="I93" s="45">
        <v>0</v>
      </c>
      <c r="J93" s="45">
        <v>0</v>
      </c>
      <c r="K93" s="45">
        <v>0</v>
      </c>
    </row>
    <row r="94" spans="1:11" ht="12.75">
      <c r="A94" s="48">
        <v>6</v>
      </c>
      <c r="B94" s="45" t="s">
        <v>394</v>
      </c>
      <c r="C94" s="45" t="s">
        <v>504</v>
      </c>
      <c r="D94" s="45">
        <v>47</v>
      </c>
      <c r="E94" s="45">
        <v>25</v>
      </c>
      <c r="F94" s="45">
        <v>22</v>
      </c>
      <c r="G94" s="45">
        <v>45</v>
      </c>
      <c r="H94" s="45">
        <v>1</v>
      </c>
      <c r="I94" s="45">
        <v>0</v>
      </c>
      <c r="J94" s="45">
        <v>0</v>
      </c>
      <c r="K94" s="45">
        <v>1</v>
      </c>
    </row>
    <row r="95" spans="1:11" ht="12.75">
      <c r="A95" s="48">
        <v>7</v>
      </c>
      <c r="B95" s="45" t="s">
        <v>394</v>
      </c>
      <c r="C95" s="45" t="s">
        <v>505</v>
      </c>
      <c r="D95" s="45">
        <v>5</v>
      </c>
      <c r="E95" s="45">
        <v>0</v>
      </c>
      <c r="F95" s="45">
        <v>5</v>
      </c>
      <c r="G95" s="45">
        <v>0</v>
      </c>
      <c r="H95" s="45">
        <v>3</v>
      </c>
      <c r="I95" s="45">
        <v>2</v>
      </c>
      <c r="J95" s="45">
        <v>0</v>
      </c>
      <c r="K95" s="45">
        <v>0</v>
      </c>
    </row>
    <row r="96" spans="1:11" ht="12.75">
      <c r="A96" s="48">
        <v>8</v>
      </c>
      <c r="B96" s="45" t="s">
        <v>394</v>
      </c>
      <c r="C96" s="45" t="s">
        <v>506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</row>
    <row r="97" spans="1:11" ht="12.75">
      <c r="A97" s="48">
        <v>9</v>
      </c>
      <c r="B97" s="45" t="s">
        <v>403</v>
      </c>
      <c r="C97" s="45" t="s">
        <v>507</v>
      </c>
      <c r="D97" s="45">
        <v>18</v>
      </c>
      <c r="E97" s="45">
        <v>10</v>
      </c>
      <c r="F97" s="45">
        <v>8</v>
      </c>
      <c r="G97" s="45">
        <v>9</v>
      </c>
      <c r="H97" s="45">
        <v>7</v>
      </c>
      <c r="I97" s="45">
        <v>2</v>
      </c>
      <c r="J97" s="45">
        <v>0</v>
      </c>
      <c r="K97" s="45">
        <v>0</v>
      </c>
    </row>
    <row r="98" spans="1:11" ht="12.75">
      <c r="A98" s="48">
        <v>10</v>
      </c>
      <c r="B98" s="45" t="s">
        <v>412</v>
      </c>
      <c r="C98" s="45" t="s">
        <v>508</v>
      </c>
      <c r="D98" s="45">
        <v>32</v>
      </c>
      <c r="E98" s="45">
        <v>11</v>
      </c>
      <c r="F98" s="45">
        <v>21</v>
      </c>
      <c r="G98" s="45">
        <v>18</v>
      </c>
      <c r="H98" s="45">
        <v>12</v>
      </c>
      <c r="I98" s="45">
        <v>2</v>
      </c>
      <c r="J98" s="45">
        <v>0</v>
      </c>
      <c r="K98" s="45">
        <v>0</v>
      </c>
    </row>
    <row r="99" spans="1:11" ht="12.75">
      <c r="A99" s="48">
        <v>11</v>
      </c>
      <c r="B99" s="45" t="s">
        <v>416</v>
      </c>
      <c r="C99" s="45" t="s">
        <v>509</v>
      </c>
      <c r="D99" s="45">
        <v>1</v>
      </c>
      <c r="E99" s="45">
        <v>1</v>
      </c>
      <c r="F99" s="45">
        <v>0</v>
      </c>
      <c r="G99" s="45">
        <v>1</v>
      </c>
      <c r="H99" s="45">
        <v>0</v>
      </c>
      <c r="I99" s="45">
        <v>0</v>
      </c>
      <c r="J99" s="45">
        <v>0</v>
      </c>
      <c r="K99" s="45">
        <v>0</v>
      </c>
    </row>
    <row r="100" spans="1:11" ht="12.75">
      <c r="A100" s="48">
        <v>12</v>
      </c>
      <c r="B100" s="45" t="s">
        <v>416</v>
      </c>
      <c r="C100" s="45" t="s">
        <v>510</v>
      </c>
      <c r="D100" s="45">
        <v>6</v>
      </c>
      <c r="E100" s="45">
        <v>5</v>
      </c>
      <c r="F100" s="45">
        <v>1</v>
      </c>
      <c r="G100" s="45">
        <v>6</v>
      </c>
      <c r="H100" s="45">
        <v>0</v>
      </c>
      <c r="I100" s="45">
        <v>0</v>
      </c>
      <c r="J100" s="45">
        <v>0</v>
      </c>
      <c r="K100" s="45">
        <v>0</v>
      </c>
    </row>
    <row r="101" spans="1:11" ht="12.75">
      <c r="A101" s="48">
        <v>13</v>
      </c>
      <c r="B101" s="45" t="s">
        <v>416</v>
      </c>
      <c r="C101" s="45" t="s">
        <v>633</v>
      </c>
      <c r="D101" s="45">
        <v>1</v>
      </c>
      <c r="E101" s="45">
        <v>0</v>
      </c>
      <c r="F101" s="45">
        <v>1</v>
      </c>
      <c r="G101" s="45">
        <v>0</v>
      </c>
      <c r="H101" s="45">
        <v>0</v>
      </c>
      <c r="I101" s="45">
        <v>1</v>
      </c>
      <c r="J101" s="45">
        <v>0</v>
      </c>
      <c r="K101" s="45">
        <v>0</v>
      </c>
    </row>
    <row r="102" spans="1:11" ht="12.75">
      <c r="A102" s="48">
        <v>14</v>
      </c>
      <c r="B102" s="45" t="s">
        <v>420</v>
      </c>
      <c r="C102" s="45" t="s">
        <v>511</v>
      </c>
      <c r="D102" s="45">
        <v>14</v>
      </c>
      <c r="E102" s="45">
        <v>8</v>
      </c>
      <c r="F102" s="45">
        <v>6</v>
      </c>
      <c r="G102" s="45">
        <v>3</v>
      </c>
      <c r="H102" s="45">
        <v>11</v>
      </c>
      <c r="I102" s="45">
        <v>0</v>
      </c>
      <c r="J102" s="45">
        <v>0</v>
      </c>
      <c r="K102" s="45">
        <v>0</v>
      </c>
    </row>
    <row r="103" spans="1:11" ht="12.75">
      <c r="A103" s="48">
        <v>15</v>
      </c>
      <c r="B103" s="45" t="s">
        <v>420</v>
      </c>
      <c r="C103" s="45" t="s">
        <v>512</v>
      </c>
      <c r="D103" s="45">
        <v>22</v>
      </c>
      <c r="E103" s="45">
        <v>10</v>
      </c>
      <c r="F103" s="45">
        <v>12</v>
      </c>
      <c r="G103" s="45">
        <v>0</v>
      </c>
      <c r="H103" s="45">
        <v>4</v>
      </c>
      <c r="I103" s="45">
        <v>18</v>
      </c>
      <c r="J103" s="45">
        <v>0</v>
      </c>
      <c r="K103" s="45">
        <v>0</v>
      </c>
    </row>
    <row r="104" spans="1:11" ht="12.75">
      <c r="A104" s="48">
        <v>16</v>
      </c>
      <c r="B104" s="45" t="s">
        <v>420</v>
      </c>
      <c r="C104" s="45" t="s">
        <v>513</v>
      </c>
      <c r="D104" s="45">
        <v>4</v>
      </c>
      <c r="E104" s="45">
        <v>1</v>
      </c>
      <c r="F104" s="45">
        <v>3</v>
      </c>
      <c r="G104" s="45">
        <v>2</v>
      </c>
      <c r="H104" s="45">
        <v>1</v>
      </c>
      <c r="I104" s="45">
        <v>1</v>
      </c>
      <c r="J104" s="45">
        <v>0</v>
      </c>
      <c r="K104" s="45">
        <v>0</v>
      </c>
    </row>
    <row r="105" spans="1:11" ht="12.75">
      <c r="A105" s="48">
        <v>17</v>
      </c>
      <c r="B105" s="45" t="s">
        <v>423</v>
      </c>
      <c r="C105" s="45" t="s">
        <v>514</v>
      </c>
      <c r="D105" s="45">
        <v>7</v>
      </c>
      <c r="E105" s="45">
        <v>1</v>
      </c>
      <c r="F105" s="45">
        <v>6</v>
      </c>
      <c r="G105" s="45">
        <v>4</v>
      </c>
      <c r="H105" s="45">
        <v>2</v>
      </c>
      <c r="I105" s="45">
        <v>1</v>
      </c>
      <c r="J105" s="45">
        <v>0</v>
      </c>
      <c r="K105" s="45">
        <v>0</v>
      </c>
    </row>
    <row r="106" spans="1:11" ht="12.75">
      <c r="A106" s="48">
        <v>18</v>
      </c>
      <c r="B106" s="45" t="s">
        <v>425</v>
      </c>
      <c r="C106" s="45" t="s">
        <v>515</v>
      </c>
      <c r="D106" s="45">
        <v>32</v>
      </c>
      <c r="E106" s="45">
        <v>15</v>
      </c>
      <c r="F106" s="45">
        <v>17</v>
      </c>
      <c r="G106" s="45">
        <v>8</v>
      </c>
      <c r="H106" s="45">
        <v>9</v>
      </c>
      <c r="I106" s="45">
        <v>13</v>
      </c>
      <c r="J106" s="45">
        <v>0</v>
      </c>
      <c r="K106" s="45">
        <v>2</v>
      </c>
    </row>
    <row r="107" spans="1:11" ht="12.75">
      <c r="A107" s="48">
        <v>19</v>
      </c>
      <c r="B107" s="45" t="s">
        <v>428</v>
      </c>
      <c r="C107" s="45" t="s">
        <v>516</v>
      </c>
      <c r="D107" s="45">
        <v>17</v>
      </c>
      <c r="E107" s="45">
        <v>11</v>
      </c>
      <c r="F107" s="45">
        <v>6</v>
      </c>
      <c r="G107" s="45">
        <v>7</v>
      </c>
      <c r="H107" s="45">
        <v>9</v>
      </c>
      <c r="I107" s="45">
        <v>1</v>
      </c>
      <c r="J107" s="45">
        <v>0</v>
      </c>
      <c r="K107" s="45">
        <v>0</v>
      </c>
    </row>
    <row r="108" spans="1:11" ht="25.5">
      <c r="A108" s="48">
        <v>20</v>
      </c>
      <c r="B108" s="45" t="s">
        <v>438</v>
      </c>
      <c r="C108" s="45" t="s">
        <v>636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</row>
    <row r="109" spans="1:11" ht="12.75">
      <c r="A109" s="48">
        <v>21</v>
      </c>
      <c r="B109" s="45" t="s">
        <v>438</v>
      </c>
      <c r="C109" s="45" t="s">
        <v>517</v>
      </c>
      <c r="D109" s="45">
        <v>18</v>
      </c>
      <c r="E109" s="45">
        <v>11</v>
      </c>
      <c r="F109" s="45">
        <v>7</v>
      </c>
      <c r="G109" s="45">
        <v>13</v>
      </c>
      <c r="H109" s="45">
        <v>2</v>
      </c>
      <c r="I109" s="45">
        <v>3</v>
      </c>
      <c r="J109" s="45">
        <v>0</v>
      </c>
      <c r="K109" s="45">
        <v>0</v>
      </c>
    </row>
    <row r="110" spans="1:11" ht="12.75">
      <c r="A110" s="48">
        <v>22</v>
      </c>
      <c r="B110" s="45" t="s">
        <v>442</v>
      </c>
      <c r="C110" s="45" t="s">
        <v>518</v>
      </c>
      <c r="D110" s="45">
        <v>1</v>
      </c>
      <c r="E110" s="45">
        <v>1</v>
      </c>
      <c r="F110" s="45">
        <v>0</v>
      </c>
      <c r="G110" s="45">
        <v>1</v>
      </c>
      <c r="H110" s="45">
        <v>0</v>
      </c>
      <c r="I110" s="45">
        <v>0</v>
      </c>
      <c r="J110" s="45">
        <v>0</v>
      </c>
      <c r="K110" s="45">
        <v>0</v>
      </c>
    </row>
    <row r="111" spans="1:11" ht="12.75">
      <c r="A111" s="48">
        <v>23</v>
      </c>
      <c r="B111" s="45" t="s">
        <v>446</v>
      </c>
      <c r="C111" s="45" t="s">
        <v>519</v>
      </c>
      <c r="D111" s="45">
        <v>17</v>
      </c>
      <c r="E111" s="45">
        <v>11</v>
      </c>
      <c r="F111" s="45">
        <v>6</v>
      </c>
      <c r="G111" s="45">
        <v>6</v>
      </c>
      <c r="H111" s="45">
        <v>10</v>
      </c>
      <c r="I111" s="45">
        <v>1</v>
      </c>
      <c r="J111" s="45">
        <v>0</v>
      </c>
      <c r="K111" s="45">
        <v>0</v>
      </c>
    </row>
    <row r="112" spans="1:11" ht="12.75">
      <c r="A112" s="48">
        <v>24</v>
      </c>
      <c r="B112" s="45" t="s">
        <v>446</v>
      </c>
      <c r="C112" s="45" t="s">
        <v>520</v>
      </c>
      <c r="D112" s="45">
        <v>2</v>
      </c>
      <c r="E112" s="45">
        <v>2</v>
      </c>
      <c r="F112" s="45">
        <v>0</v>
      </c>
      <c r="G112" s="45">
        <v>1</v>
      </c>
      <c r="H112" s="45">
        <v>0</v>
      </c>
      <c r="I112" s="45">
        <v>1</v>
      </c>
      <c r="J112" s="45">
        <v>0</v>
      </c>
      <c r="K112" s="45">
        <v>0</v>
      </c>
    </row>
    <row r="113" spans="1:11" ht="12.75">
      <c r="A113" s="48">
        <v>25</v>
      </c>
      <c r="B113" s="45" t="s">
        <v>458</v>
      </c>
      <c r="C113" s="45" t="s">
        <v>521</v>
      </c>
      <c r="D113" s="45">
        <v>3</v>
      </c>
      <c r="E113" s="45">
        <v>1</v>
      </c>
      <c r="F113" s="45">
        <v>2</v>
      </c>
      <c r="G113" s="45">
        <v>0</v>
      </c>
      <c r="H113" s="45">
        <v>0</v>
      </c>
      <c r="I113" s="45">
        <v>3</v>
      </c>
      <c r="J113" s="45">
        <v>0</v>
      </c>
      <c r="K113" s="45">
        <v>0</v>
      </c>
    </row>
    <row r="114" spans="1:11" ht="12.75">
      <c r="A114" s="48">
        <v>26</v>
      </c>
      <c r="B114" s="45" t="s">
        <v>460</v>
      </c>
      <c r="C114" s="45" t="s">
        <v>522</v>
      </c>
      <c r="D114" s="45">
        <v>4</v>
      </c>
      <c r="E114" s="45">
        <v>2</v>
      </c>
      <c r="F114" s="45">
        <v>2</v>
      </c>
      <c r="G114" s="45">
        <v>2</v>
      </c>
      <c r="H114" s="45">
        <v>1</v>
      </c>
      <c r="I114" s="45">
        <v>1</v>
      </c>
      <c r="J114" s="45">
        <v>0</v>
      </c>
      <c r="K114" s="45">
        <v>0</v>
      </c>
    </row>
    <row r="115" spans="1:11" ht="12.75">
      <c r="A115" s="48">
        <v>27</v>
      </c>
      <c r="B115" s="45" t="s">
        <v>470</v>
      </c>
      <c r="C115" s="45" t="s">
        <v>523</v>
      </c>
      <c r="D115" s="45">
        <v>15</v>
      </c>
      <c r="E115" s="45">
        <v>7</v>
      </c>
      <c r="F115" s="45">
        <v>8</v>
      </c>
      <c r="G115" s="45">
        <v>12</v>
      </c>
      <c r="H115" s="45">
        <v>3</v>
      </c>
      <c r="I115" s="45">
        <v>0</v>
      </c>
      <c r="J115" s="45">
        <v>0</v>
      </c>
      <c r="K115" s="45">
        <v>0</v>
      </c>
    </row>
    <row r="116" spans="1:11" ht="12.75">
      <c r="A116" s="48">
        <v>28</v>
      </c>
      <c r="B116" s="45" t="s">
        <v>478</v>
      </c>
      <c r="C116" s="45" t="s">
        <v>524</v>
      </c>
      <c r="D116" s="45">
        <v>19</v>
      </c>
      <c r="E116" s="45">
        <v>9</v>
      </c>
      <c r="F116" s="45">
        <v>10</v>
      </c>
      <c r="G116" s="45">
        <v>0</v>
      </c>
      <c r="H116" s="45">
        <v>8</v>
      </c>
      <c r="I116" s="45">
        <v>0</v>
      </c>
      <c r="J116" s="45">
        <v>0</v>
      </c>
      <c r="K116" s="45">
        <v>11</v>
      </c>
    </row>
    <row r="117" spans="1:11" ht="12.75">
      <c r="A117" s="48">
        <v>29</v>
      </c>
      <c r="B117" s="45" t="s">
        <v>478</v>
      </c>
      <c r="C117" s="45" t="s">
        <v>525</v>
      </c>
      <c r="D117" s="45">
        <v>12</v>
      </c>
      <c r="E117" s="45">
        <v>3</v>
      </c>
      <c r="F117" s="45">
        <v>9</v>
      </c>
      <c r="G117" s="45">
        <v>4</v>
      </c>
      <c r="H117" s="45">
        <v>8</v>
      </c>
      <c r="I117" s="45">
        <v>0</v>
      </c>
      <c r="J117" s="45">
        <v>0</v>
      </c>
      <c r="K117" s="45">
        <v>0</v>
      </c>
    </row>
    <row r="118" spans="1:11" ht="12.75">
      <c r="A118" s="48">
        <v>30</v>
      </c>
      <c r="B118" s="45" t="s">
        <v>478</v>
      </c>
      <c r="C118" s="45" t="s">
        <v>526</v>
      </c>
      <c r="D118" s="45">
        <v>31</v>
      </c>
      <c r="E118" s="45">
        <v>15</v>
      </c>
      <c r="F118" s="45">
        <v>16</v>
      </c>
      <c r="G118" s="45">
        <v>15</v>
      </c>
      <c r="H118" s="45">
        <v>13</v>
      </c>
      <c r="I118" s="45">
        <v>3</v>
      </c>
      <c r="J118" s="45">
        <v>0</v>
      </c>
      <c r="K118" s="45">
        <v>0</v>
      </c>
    </row>
    <row r="119" spans="1:11" ht="12.75">
      <c r="A119" s="48">
        <v>31</v>
      </c>
      <c r="B119" s="45" t="s">
        <v>488</v>
      </c>
      <c r="C119" s="45" t="s">
        <v>527</v>
      </c>
      <c r="D119" s="45">
        <v>12</v>
      </c>
      <c r="E119" s="45">
        <v>6</v>
      </c>
      <c r="F119" s="45">
        <v>6</v>
      </c>
      <c r="G119" s="45">
        <v>1</v>
      </c>
      <c r="H119" s="45">
        <v>11</v>
      </c>
      <c r="I119" s="45">
        <v>0</v>
      </c>
      <c r="J119" s="45">
        <v>0</v>
      </c>
      <c r="K119" s="45">
        <v>0</v>
      </c>
    </row>
    <row r="120" spans="1:11" ht="12.75">
      <c r="A120" s="48">
        <v>32</v>
      </c>
      <c r="B120" s="45" t="s">
        <v>488</v>
      </c>
      <c r="C120" s="45" t="s">
        <v>528</v>
      </c>
      <c r="D120" s="45">
        <v>16</v>
      </c>
      <c r="E120" s="45">
        <v>10</v>
      </c>
      <c r="F120" s="45">
        <v>6</v>
      </c>
      <c r="G120" s="45">
        <v>0</v>
      </c>
      <c r="H120" s="45">
        <v>16</v>
      </c>
      <c r="I120" s="45">
        <v>0</v>
      </c>
      <c r="J120" s="45">
        <v>0</v>
      </c>
      <c r="K120" s="45">
        <v>0</v>
      </c>
    </row>
    <row r="121" spans="1:11" ht="12.75">
      <c r="A121" s="48">
        <v>33</v>
      </c>
      <c r="B121" s="45" t="s">
        <v>492</v>
      </c>
      <c r="C121" s="45" t="s">
        <v>529</v>
      </c>
      <c r="D121" s="45">
        <v>9</v>
      </c>
      <c r="E121" s="45">
        <v>3</v>
      </c>
      <c r="F121" s="45">
        <v>6</v>
      </c>
      <c r="G121" s="45">
        <v>2</v>
      </c>
      <c r="H121" s="45">
        <v>7</v>
      </c>
      <c r="I121" s="45">
        <v>0</v>
      </c>
      <c r="J121" s="45">
        <v>0</v>
      </c>
      <c r="K121" s="45">
        <v>0</v>
      </c>
    </row>
    <row r="122" spans="1:11" ht="12.75">
      <c r="A122" s="48">
        <v>34</v>
      </c>
      <c r="B122" s="45" t="s">
        <v>494</v>
      </c>
      <c r="C122" s="45" t="s">
        <v>530</v>
      </c>
      <c r="D122" s="45">
        <v>11</v>
      </c>
      <c r="E122" s="45">
        <v>4</v>
      </c>
      <c r="F122" s="45">
        <v>7</v>
      </c>
      <c r="G122" s="45">
        <v>7</v>
      </c>
      <c r="H122" s="45">
        <v>1</v>
      </c>
      <c r="I122" s="45">
        <v>3</v>
      </c>
      <c r="J122" s="45">
        <v>0</v>
      </c>
      <c r="K122" s="45">
        <v>0</v>
      </c>
    </row>
    <row r="123" spans="1:11" ht="12.75">
      <c r="A123" s="48">
        <v>35</v>
      </c>
      <c r="B123" s="45" t="s">
        <v>496</v>
      </c>
      <c r="C123" s="45" t="s">
        <v>531</v>
      </c>
      <c r="D123" s="45">
        <v>50</v>
      </c>
      <c r="E123" s="45">
        <v>23</v>
      </c>
      <c r="F123" s="45">
        <v>27</v>
      </c>
      <c r="G123" s="45">
        <v>7</v>
      </c>
      <c r="H123" s="45">
        <v>26</v>
      </c>
      <c r="I123" s="45">
        <v>17</v>
      </c>
      <c r="J123" s="45">
        <v>0</v>
      </c>
      <c r="K123" s="45">
        <v>0</v>
      </c>
    </row>
    <row r="124" spans="1:11" ht="12.75">
      <c r="A124" s="48">
        <v>36</v>
      </c>
      <c r="B124" s="45" t="s">
        <v>532</v>
      </c>
      <c r="C124" s="45" t="s">
        <v>533</v>
      </c>
      <c r="D124" s="45">
        <v>5</v>
      </c>
      <c r="E124" s="45">
        <v>4</v>
      </c>
      <c r="F124" s="45">
        <v>1</v>
      </c>
      <c r="G124" s="45">
        <v>4</v>
      </c>
      <c r="H124" s="45">
        <v>1</v>
      </c>
      <c r="I124" s="45">
        <v>0</v>
      </c>
      <c r="J124" s="45">
        <v>0</v>
      </c>
      <c r="K124" s="45">
        <v>0</v>
      </c>
    </row>
    <row r="125" spans="1:11" s="52" customFormat="1" ht="12.75">
      <c r="A125" s="49">
        <v>36</v>
      </c>
      <c r="B125" s="50"/>
      <c r="C125" s="50" t="s">
        <v>534</v>
      </c>
      <c r="D125" s="50">
        <f aca="true" t="shared" si="1" ref="D125:K125">SUM(D89:D124)</f>
        <v>473</v>
      </c>
      <c r="E125" s="50">
        <f t="shared" si="1"/>
        <v>234</v>
      </c>
      <c r="F125" s="50">
        <f t="shared" si="1"/>
        <v>239</v>
      </c>
      <c r="G125" s="50">
        <f t="shared" si="1"/>
        <v>203</v>
      </c>
      <c r="H125" s="50">
        <f t="shared" si="1"/>
        <v>171</v>
      </c>
      <c r="I125" s="50">
        <f t="shared" si="1"/>
        <v>83</v>
      </c>
      <c r="J125" s="50">
        <f t="shared" si="1"/>
        <v>2</v>
      </c>
      <c r="K125" s="50">
        <f t="shared" si="1"/>
        <v>14</v>
      </c>
    </row>
    <row r="126" spans="1:11" ht="7.5" customHeight="1">
      <c r="A126" s="169"/>
      <c r="B126" s="170"/>
      <c r="C126" s="170"/>
      <c r="D126" s="170"/>
      <c r="E126" s="170"/>
      <c r="F126" s="170"/>
      <c r="G126" s="170"/>
      <c r="H126" s="170"/>
      <c r="I126" s="170"/>
      <c r="J126" s="170"/>
      <c r="K126" s="171"/>
    </row>
    <row r="127" spans="1:11" s="52" customFormat="1" ht="12.75">
      <c r="A127" s="49">
        <f>(A87+A125)</f>
        <v>118</v>
      </c>
      <c r="B127" s="50"/>
      <c r="C127" s="50" t="s">
        <v>535</v>
      </c>
      <c r="D127" s="50">
        <f aca="true" t="shared" si="2" ref="D127:K127">(D87+D125)</f>
        <v>2777</v>
      </c>
      <c r="E127" s="50">
        <f t="shared" si="2"/>
        <v>1769</v>
      </c>
      <c r="F127" s="50">
        <f t="shared" si="2"/>
        <v>1008</v>
      </c>
      <c r="G127" s="50">
        <f t="shared" si="2"/>
        <v>1986</v>
      </c>
      <c r="H127" s="50">
        <f t="shared" si="2"/>
        <v>258</v>
      </c>
      <c r="I127" s="50">
        <f t="shared" si="2"/>
        <v>101</v>
      </c>
      <c r="J127" s="50">
        <f t="shared" si="2"/>
        <v>299</v>
      </c>
      <c r="K127" s="50">
        <f t="shared" si="2"/>
        <v>133</v>
      </c>
    </row>
  </sheetData>
  <sheetProtection password="CE88" sheet="1" objects="1" scenarios="1"/>
  <mergeCells count="8">
    <mergeCell ref="A88:K88"/>
    <mergeCell ref="A126:K126"/>
    <mergeCell ref="E2:F2"/>
    <mergeCell ref="D2:D3"/>
    <mergeCell ref="G2:K2"/>
    <mergeCell ref="A1:A3"/>
    <mergeCell ref="B1:B3"/>
    <mergeCell ref="C1:C3"/>
  </mergeCells>
  <printOptions horizontalCentered="1"/>
  <pageMargins left="0.35433070866141736" right="0.35433070866141736" top="0.5905511811023623" bottom="0.984251968503937" header="0.31496062992125984" footer="0.31496062992125984"/>
  <pageSetup horizontalDpi="300" verticalDpi="300" orientation="landscape" paperSize="9" scale="96" r:id="rId1"/>
  <headerFooter alignWithMargins="0">
    <oddHeader>&amp;C&amp;"Arial,Bold"&amp;12 5.1. 2007. gadā institūcijā iestājušās personas</oddHeader>
    <oddFooter>&amp;L&amp;8SPP Statistiskās informācijas un analīzes daļa&amp;R
&amp;P+61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N128"/>
  <sheetViews>
    <sheetView showGridLines="0" workbookViewId="0" topLeftCell="A1">
      <selection activeCell="C109" sqref="C109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5" width="8.00390625" style="0" customWidth="1"/>
    <col min="6" max="6" width="7.00390625" style="0" customWidth="1"/>
    <col min="7" max="8" width="6.28125" style="0" customWidth="1"/>
    <col min="9" max="9" width="5.8515625" style="0" customWidth="1"/>
    <col min="10" max="10" width="6.8515625" style="0" customWidth="1"/>
    <col min="11" max="11" width="5.8515625" style="0" customWidth="1"/>
    <col min="12" max="12" width="6.7109375" style="0" customWidth="1"/>
    <col min="13" max="13" width="7.00390625" style="0" customWidth="1"/>
    <col min="14" max="14" width="6.00390625" style="0" customWidth="1"/>
  </cols>
  <sheetData>
    <row r="1" spans="1:14" s="3" customFormat="1" ht="23.25" customHeight="1">
      <c r="A1" s="189" t="s">
        <v>0</v>
      </c>
      <c r="B1" s="177" t="s">
        <v>1</v>
      </c>
      <c r="C1" s="177" t="s">
        <v>2</v>
      </c>
      <c r="D1" s="2" t="s">
        <v>213</v>
      </c>
      <c r="E1" s="2" t="s">
        <v>236</v>
      </c>
      <c r="F1" s="2" t="s">
        <v>235</v>
      </c>
      <c r="G1" s="2" t="s">
        <v>234</v>
      </c>
      <c r="H1" s="2" t="s">
        <v>233</v>
      </c>
      <c r="I1" s="2" t="s">
        <v>232</v>
      </c>
      <c r="J1" s="2" t="s">
        <v>231</v>
      </c>
      <c r="K1" s="2" t="s">
        <v>230</v>
      </c>
      <c r="L1" s="2" t="s">
        <v>229</v>
      </c>
      <c r="M1" s="2" t="s">
        <v>228</v>
      </c>
      <c r="N1" s="2" t="s">
        <v>227</v>
      </c>
    </row>
    <row r="2" spans="1:14" s="3" customFormat="1" ht="11.25" customHeight="1">
      <c r="A2" s="189"/>
      <c r="B2" s="177"/>
      <c r="C2" s="177"/>
      <c r="D2" s="173" t="s">
        <v>369</v>
      </c>
      <c r="E2" s="172" t="s">
        <v>44</v>
      </c>
      <c r="F2" s="172"/>
      <c r="G2" s="172" t="s">
        <v>226</v>
      </c>
      <c r="H2" s="172"/>
      <c r="I2" s="172"/>
      <c r="J2" s="172"/>
      <c r="K2" s="172"/>
      <c r="L2" s="172"/>
      <c r="M2" s="172"/>
      <c r="N2" s="172"/>
    </row>
    <row r="3" spans="1:14" s="3" customFormat="1" ht="11.25" customHeight="1">
      <c r="A3" s="189"/>
      <c r="B3" s="177"/>
      <c r="C3" s="177"/>
      <c r="D3" s="172"/>
      <c r="E3" s="172" t="s">
        <v>225</v>
      </c>
      <c r="F3" s="172" t="s">
        <v>224</v>
      </c>
      <c r="G3" s="159" t="s">
        <v>223</v>
      </c>
      <c r="H3" s="159" t="s">
        <v>222</v>
      </c>
      <c r="I3" s="159" t="s">
        <v>221</v>
      </c>
      <c r="J3" s="159" t="s">
        <v>220</v>
      </c>
      <c r="K3" s="191" t="s">
        <v>219</v>
      </c>
      <c r="L3" s="172" t="s">
        <v>44</v>
      </c>
      <c r="M3" s="172"/>
      <c r="N3" s="191" t="s">
        <v>218</v>
      </c>
    </row>
    <row r="4" spans="1:14" s="3" customFormat="1" ht="84.75" customHeight="1">
      <c r="A4" s="190"/>
      <c r="B4" s="178"/>
      <c r="C4" s="178"/>
      <c r="D4" s="172"/>
      <c r="E4" s="172"/>
      <c r="F4" s="172"/>
      <c r="G4" s="159"/>
      <c r="H4" s="159"/>
      <c r="I4" s="159"/>
      <c r="J4" s="159"/>
      <c r="K4" s="192"/>
      <c r="L4" s="4" t="s">
        <v>217</v>
      </c>
      <c r="M4" s="4" t="s">
        <v>216</v>
      </c>
      <c r="N4" s="193"/>
    </row>
    <row r="5" spans="1:14" s="10" customFormat="1" ht="12.75" customHeight="1" thickBot="1">
      <c r="A5" s="6" t="s">
        <v>20</v>
      </c>
      <c r="B5" s="6" t="s">
        <v>21</v>
      </c>
      <c r="C5" s="6" t="s">
        <v>22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</row>
    <row r="6" spans="1:14" ht="12.75">
      <c r="A6" s="53">
        <v>1</v>
      </c>
      <c r="B6" s="54" t="s">
        <v>386</v>
      </c>
      <c r="C6" s="54" t="s">
        <v>387</v>
      </c>
      <c r="D6" s="54">
        <v>153</v>
      </c>
      <c r="E6" s="54">
        <v>96</v>
      </c>
      <c r="F6" s="54">
        <v>57</v>
      </c>
      <c r="G6" s="54">
        <v>5</v>
      </c>
      <c r="H6" s="54">
        <v>5</v>
      </c>
      <c r="I6" s="54">
        <v>32</v>
      </c>
      <c r="J6" s="54">
        <v>1</v>
      </c>
      <c r="K6" s="54">
        <v>110</v>
      </c>
      <c r="L6" s="54">
        <v>69</v>
      </c>
      <c r="M6" s="54">
        <v>41</v>
      </c>
      <c r="N6" s="54">
        <v>0</v>
      </c>
    </row>
    <row r="7" spans="1:14" ht="12.75">
      <c r="A7" s="55">
        <v>2</v>
      </c>
      <c r="B7" s="56" t="s">
        <v>388</v>
      </c>
      <c r="C7" s="56" t="s">
        <v>389</v>
      </c>
      <c r="D7" s="56">
        <v>10</v>
      </c>
      <c r="E7" s="56">
        <v>8</v>
      </c>
      <c r="F7" s="56">
        <v>2</v>
      </c>
      <c r="G7" s="56">
        <v>1</v>
      </c>
      <c r="H7" s="56">
        <v>0</v>
      </c>
      <c r="I7" s="56">
        <v>0</v>
      </c>
      <c r="J7" s="56">
        <v>0</v>
      </c>
      <c r="K7" s="56">
        <v>9</v>
      </c>
      <c r="L7" s="56">
        <v>7</v>
      </c>
      <c r="M7" s="56">
        <v>2</v>
      </c>
      <c r="N7" s="56">
        <v>0</v>
      </c>
    </row>
    <row r="8" spans="1:14" ht="12.75">
      <c r="A8" s="55">
        <v>3</v>
      </c>
      <c r="B8" s="56" t="s">
        <v>388</v>
      </c>
      <c r="C8" s="56" t="s">
        <v>390</v>
      </c>
      <c r="D8" s="56">
        <v>49</v>
      </c>
      <c r="E8" s="56">
        <v>35</v>
      </c>
      <c r="F8" s="56">
        <v>14</v>
      </c>
      <c r="G8" s="56">
        <v>1</v>
      </c>
      <c r="H8" s="56">
        <v>0</v>
      </c>
      <c r="I8" s="56">
        <v>15</v>
      </c>
      <c r="J8" s="56">
        <v>2</v>
      </c>
      <c r="K8" s="56">
        <v>31</v>
      </c>
      <c r="L8" s="56">
        <v>23</v>
      </c>
      <c r="M8" s="56">
        <v>8</v>
      </c>
      <c r="N8" s="56">
        <v>0</v>
      </c>
    </row>
    <row r="9" spans="1:14" ht="12.75">
      <c r="A9" s="55">
        <v>4</v>
      </c>
      <c r="B9" s="56" t="s">
        <v>388</v>
      </c>
      <c r="C9" s="56" t="s">
        <v>391</v>
      </c>
      <c r="D9" s="56">
        <v>22</v>
      </c>
      <c r="E9" s="56">
        <v>6</v>
      </c>
      <c r="F9" s="56">
        <v>16</v>
      </c>
      <c r="G9" s="56">
        <v>0</v>
      </c>
      <c r="H9" s="56">
        <v>0</v>
      </c>
      <c r="I9" s="56">
        <v>1</v>
      </c>
      <c r="J9" s="56">
        <v>0</v>
      </c>
      <c r="K9" s="56">
        <v>21</v>
      </c>
      <c r="L9" s="56">
        <v>6</v>
      </c>
      <c r="M9" s="56">
        <v>15</v>
      </c>
      <c r="N9" s="56">
        <v>0</v>
      </c>
    </row>
    <row r="10" spans="1:14" ht="12.75">
      <c r="A10" s="55">
        <v>5</v>
      </c>
      <c r="B10" s="56" t="s">
        <v>392</v>
      </c>
      <c r="C10" s="56" t="s">
        <v>393</v>
      </c>
      <c r="D10" s="56">
        <v>57</v>
      </c>
      <c r="E10" s="56">
        <v>38</v>
      </c>
      <c r="F10" s="56">
        <v>19</v>
      </c>
      <c r="G10" s="56">
        <v>1</v>
      </c>
      <c r="H10" s="56">
        <v>0</v>
      </c>
      <c r="I10" s="56">
        <v>15</v>
      </c>
      <c r="J10" s="56">
        <v>0</v>
      </c>
      <c r="K10" s="56">
        <v>41</v>
      </c>
      <c r="L10" s="56">
        <v>28</v>
      </c>
      <c r="M10" s="56">
        <v>13</v>
      </c>
      <c r="N10" s="56">
        <v>0</v>
      </c>
    </row>
    <row r="11" spans="1:14" ht="12.75">
      <c r="A11" s="55">
        <v>6</v>
      </c>
      <c r="B11" s="56" t="s">
        <v>394</v>
      </c>
      <c r="C11" s="56" t="s">
        <v>395</v>
      </c>
      <c r="D11" s="56">
        <v>15</v>
      </c>
      <c r="E11" s="56">
        <v>12</v>
      </c>
      <c r="F11" s="56">
        <v>3</v>
      </c>
      <c r="G11" s="56">
        <v>0</v>
      </c>
      <c r="H11" s="56">
        <v>0</v>
      </c>
      <c r="I11" s="56">
        <v>0</v>
      </c>
      <c r="J11" s="56">
        <v>1</v>
      </c>
      <c r="K11" s="56">
        <v>14</v>
      </c>
      <c r="L11" s="56">
        <v>12</v>
      </c>
      <c r="M11" s="56">
        <v>2</v>
      </c>
      <c r="N11" s="56">
        <v>0</v>
      </c>
    </row>
    <row r="12" spans="1:14" ht="12.75">
      <c r="A12" s="55">
        <v>7</v>
      </c>
      <c r="B12" s="56" t="s">
        <v>394</v>
      </c>
      <c r="C12" s="56" t="s">
        <v>396</v>
      </c>
      <c r="D12" s="56">
        <v>69</v>
      </c>
      <c r="E12" s="56">
        <v>57</v>
      </c>
      <c r="F12" s="56">
        <v>12</v>
      </c>
      <c r="G12" s="56">
        <v>0</v>
      </c>
      <c r="H12" s="56">
        <v>0</v>
      </c>
      <c r="I12" s="56">
        <v>2</v>
      </c>
      <c r="J12" s="56">
        <v>0</v>
      </c>
      <c r="K12" s="56">
        <v>67</v>
      </c>
      <c r="L12" s="56">
        <v>55</v>
      </c>
      <c r="M12" s="56">
        <v>12</v>
      </c>
      <c r="N12" s="56">
        <v>0</v>
      </c>
    </row>
    <row r="13" spans="1:14" ht="12.75">
      <c r="A13" s="55">
        <v>8</v>
      </c>
      <c r="B13" s="56" t="s">
        <v>394</v>
      </c>
      <c r="C13" s="56" t="s">
        <v>397</v>
      </c>
      <c r="D13" s="56">
        <v>100</v>
      </c>
      <c r="E13" s="56">
        <v>85</v>
      </c>
      <c r="F13" s="56">
        <v>15</v>
      </c>
      <c r="G13" s="56">
        <v>3</v>
      </c>
      <c r="H13" s="56">
        <v>0</v>
      </c>
      <c r="I13" s="56">
        <v>2</v>
      </c>
      <c r="J13" s="56">
        <v>0</v>
      </c>
      <c r="K13" s="56">
        <v>95</v>
      </c>
      <c r="L13" s="56">
        <v>81</v>
      </c>
      <c r="M13" s="56">
        <v>14</v>
      </c>
      <c r="N13" s="56">
        <v>0</v>
      </c>
    </row>
    <row r="14" spans="1:14" ht="12.75">
      <c r="A14" s="55">
        <v>9</v>
      </c>
      <c r="B14" s="56" t="s">
        <v>394</v>
      </c>
      <c r="C14" s="56" t="s">
        <v>398</v>
      </c>
      <c r="D14" s="56">
        <v>31</v>
      </c>
      <c r="E14" s="56">
        <v>28</v>
      </c>
      <c r="F14" s="56">
        <v>3</v>
      </c>
      <c r="G14" s="56">
        <v>1</v>
      </c>
      <c r="H14" s="56">
        <v>0</v>
      </c>
      <c r="I14" s="56">
        <v>0</v>
      </c>
      <c r="J14" s="56">
        <v>0</v>
      </c>
      <c r="K14" s="56">
        <v>30</v>
      </c>
      <c r="L14" s="56">
        <v>27</v>
      </c>
      <c r="M14" s="56">
        <v>3</v>
      </c>
      <c r="N14" s="56">
        <v>0</v>
      </c>
    </row>
    <row r="15" spans="1:14" ht="12.75">
      <c r="A15" s="55">
        <v>10</v>
      </c>
      <c r="B15" s="56" t="s">
        <v>394</v>
      </c>
      <c r="C15" s="56" t="s">
        <v>399</v>
      </c>
      <c r="D15" s="56">
        <v>92</v>
      </c>
      <c r="E15" s="56">
        <v>64</v>
      </c>
      <c r="F15" s="56">
        <v>28</v>
      </c>
      <c r="G15" s="56">
        <v>1</v>
      </c>
      <c r="H15" s="56">
        <v>0</v>
      </c>
      <c r="I15" s="56">
        <v>2</v>
      </c>
      <c r="J15" s="56">
        <v>2</v>
      </c>
      <c r="K15" s="56">
        <v>87</v>
      </c>
      <c r="L15" s="56">
        <v>63</v>
      </c>
      <c r="M15" s="56">
        <v>24</v>
      </c>
      <c r="N15" s="56">
        <v>0</v>
      </c>
    </row>
    <row r="16" spans="1:14" ht="12.75">
      <c r="A16" s="55">
        <v>11</v>
      </c>
      <c r="B16" s="56" t="s">
        <v>394</v>
      </c>
      <c r="C16" s="56" t="s">
        <v>400</v>
      </c>
      <c r="D16" s="56">
        <v>4</v>
      </c>
      <c r="E16" s="56">
        <v>2</v>
      </c>
      <c r="F16" s="56">
        <v>2</v>
      </c>
      <c r="G16" s="56">
        <v>0</v>
      </c>
      <c r="H16" s="56">
        <v>0</v>
      </c>
      <c r="I16" s="56">
        <v>1</v>
      </c>
      <c r="J16" s="56">
        <v>0</v>
      </c>
      <c r="K16" s="56">
        <v>3</v>
      </c>
      <c r="L16" s="56">
        <v>1</v>
      </c>
      <c r="M16" s="56">
        <v>2</v>
      </c>
      <c r="N16" s="56">
        <v>0</v>
      </c>
    </row>
    <row r="17" spans="1:14" ht="12.75">
      <c r="A17" s="55">
        <v>12</v>
      </c>
      <c r="B17" s="56" t="s">
        <v>401</v>
      </c>
      <c r="C17" s="56" t="s">
        <v>402</v>
      </c>
      <c r="D17" s="56">
        <v>49</v>
      </c>
      <c r="E17" s="56">
        <v>35</v>
      </c>
      <c r="F17" s="56">
        <v>14</v>
      </c>
      <c r="G17" s="56">
        <v>0</v>
      </c>
      <c r="H17" s="56">
        <v>0</v>
      </c>
      <c r="I17" s="56">
        <v>7</v>
      </c>
      <c r="J17" s="56">
        <v>0</v>
      </c>
      <c r="K17" s="56">
        <v>42</v>
      </c>
      <c r="L17" s="56">
        <v>32</v>
      </c>
      <c r="M17" s="56">
        <v>10</v>
      </c>
      <c r="N17" s="56">
        <v>0</v>
      </c>
    </row>
    <row r="18" spans="1:14" ht="12.75">
      <c r="A18" s="55">
        <v>13</v>
      </c>
      <c r="B18" s="56" t="s">
        <v>403</v>
      </c>
      <c r="C18" s="56" t="s">
        <v>404</v>
      </c>
      <c r="D18" s="56">
        <v>55</v>
      </c>
      <c r="E18" s="56">
        <v>34</v>
      </c>
      <c r="F18" s="56">
        <v>21</v>
      </c>
      <c r="G18" s="56">
        <v>0</v>
      </c>
      <c r="H18" s="56">
        <v>0</v>
      </c>
      <c r="I18" s="56">
        <v>11</v>
      </c>
      <c r="J18" s="56">
        <v>0</v>
      </c>
      <c r="K18" s="56">
        <v>43</v>
      </c>
      <c r="L18" s="56">
        <v>26</v>
      </c>
      <c r="M18" s="56">
        <v>17</v>
      </c>
      <c r="N18" s="56">
        <v>1</v>
      </c>
    </row>
    <row r="19" spans="1:14" ht="12.75">
      <c r="A19" s="55">
        <v>14</v>
      </c>
      <c r="B19" s="56" t="s">
        <v>403</v>
      </c>
      <c r="C19" s="56" t="s">
        <v>405</v>
      </c>
      <c r="D19" s="56">
        <v>17</v>
      </c>
      <c r="E19" s="56">
        <v>10</v>
      </c>
      <c r="F19" s="56">
        <v>7</v>
      </c>
      <c r="G19" s="56">
        <v>0</v>
      </c>
      <c r="H19" s="56">
        <v>0</v>
      </c>
      <c r="I19" s="56">
        <v>2</v>
      </c>
      <c r="J19" s="56">
        <v>1</v>
      </c>
      <c r="K19" s="56">
        <v>14</v>
      </c>
      <c r="L19" s="56">
        <v>8</v>
      </c>
      <c r="M19" s="56">
        <v>6</v>
      </c>
      <c r="N19" s="56">
        <v>0</v>
      </c>
    </row>
    <row r="20" spans="1:14" ht="12.75">
      <c r="A20" s="55">
        <v>15</v>
      </c>
      <c r="B20" s="56" t="s">
        <v>403</v>
      </c>
      <c r="C20" s="56" t="s">
        <v>406</v>
      </c>
      <c r="D20" s="56">
        <v>4</v>
      </c>
      <c r="E20" s="56">
        <v>4</v>
      </c>
      <c r="F20" s="56">
        <v>0</v>
      </c>
      <c r="G20" s="56">
        <v>0</v>
      </c>
      <c r="H20" s="56">
        <v>0</v>
      </c>
      <c r="I20" s="56">
        <v>1</v>
      </c>
      <c r="J20" s="56">
        <v>0</v>
      </c>
      <c r="K20" s="56">
        <v>3</v>
      </c>
      <c r="L20" s="56">
        <v>3</v>
      </c>
      <c r="M20" s="56">
        <v>0</v>
      </c>
      <c r="N20" s="56">
        <v>0</v>
      </c>
    </row>
    <row r="21" spans="1:14" ht="12.75">
      <c r="A21" s="55">
        <v>16</v>
      </c>
      <c r="B21" s="56" t="s">
        <v>407</v>
      </c>
      <c r="C21" s="56" t="s">
        <v>408</v>
      </c>
      <c r="D21" s="56">
        <v>16</v>
      </c>
      <c r="E21" s="56">
        <v>8</v>
      </c>
      <c r="F21" s="56">
        <v>8</v>
      </c>
      <c r="G21" s="56">
        <v>0</v>
      </c>
      <c r="H21" s="56">
        <v>0</v>
      </c>
      <c r="I21" s="56">
        <v>2</v>
      </c>
      <c r="J21" s="56">
        <v>0</v>
      </c>
      <c r="K21" s="56">
        <v>13</v>
      </c>
      <c r="L21" s="56">
        <v>6</v>
      </c>
      <c r="M21" s="56">
        <v>7</v>
      </c>
      <c r="N21" s="56">
        <v>1</v>
      </c>
    </row>
    <row r="22" spans="1:14" ht="12.75">
      <c r="A22" s="55">
        <v>17</v>
      </c>
      <c r="B22" s="56" t="s">
        <v>407</v>
      </c>
      <c r="C22" s="56" t="s">
        <v>409</v>
      </c>
      <c r="D22" s="56">
        <v>17</v>
      </c>
      <c r="E22" s="56">
        <v>6</v>
      </c>
      <c r="F22" s="56">
        <v>11</v>
      </c>
      <c r="G22" s="56">
        <v>0</v>
      </c>
      <c r="H22" s="56">
        <v>0</v>
      </c>
      <c r="I22" s="56">
        <v>1</v>
      </c>
      <c r="J22" s="56">
        <v>0</v>
      </c>
      <c r="K22" s="56">
        <v>16</v>
      </c>
      <c r="L22" s="56">
        <v>6</v>
      </c>
      <c r="M22" s="56">
        <v>10</v>
      </c>
      <c r="N22" s="56">
        <v>0</v>
      </c>
    </row>
    <row r="23" spans="1:14" ht="12.75">
      <c r="A23" s="55">
        <v>18</v>
      </c>
      <c r="B23" s="56" t="s">
        <v>410</v>
      </c>
      <c r="C23" s="56" t="s">
        <v>411</v>
      </c>
      <c r="D23" s="56">
        <v>64</v>
      </c>
      <c r="E23" s="56">
        <v>36</v>
      </c>
      <c r="F23" s="56">
        <v>28</v>
      </c>
      <c r="G23" s="56">
        <v>0</v>
      </c>
      <c r="H23" s="56">
        <v>0</v>
      </c>
      <c r="I23" s="56">
        <v>10</v>
      </c>
      <c r="J23" s="56">
        <v>1</v>
      </c>
      <c r="K23" s="56">
        <v>53</v>
      </c>
      <c r="L23" s="56">
        <v>32</v>
      </c>
      <c r="M23" s="56">
        <v>21</v>
      </c>
      <c r="N23" s="56">
        <v>0</v>
      </c>
    </row>
    <row r="24" spans="1:14" ht="12.75">
      <c r="A24" s="55">
        <v>19</v>
      </c>
      <c r="B24" s="56" t="s">
        <v>412</v>
      </c>
      <c r="C24" s="56" t="s">
        <v>413</v>
      </c>
      <c r="D24" s="56">
        <v>14</v>
      </c>
      <c r="E24" s="56">
        <v>10</v>
      </c>
      <c r="F24" s="56">
        <v>4</v>
      </c>
      <c r="G24" s="56">
        <v>0</v>
      </c>
      <c r="H24" s="56">
        <v>0</v>
      </c>
      <c r="I24" s="56">
        <v>2</v>
      </c>
      <c r="J24" s="56">
        <v>0</v>
      </c>
      <c r="K24" s="56">
        <v>12</v>
      </c>
      <c r="L24" s="56">
        <v>9</v>
      </c>
      <c r="M24" s="56">
        <v>3</v>
      </c>
      <c r="N24" s="56">
        <v>0</v>
      </c>
    </row>
    <row r="25" spans="1:14" ht="12.75">
      <c r="A25" s="55">
        <v>20</v>
      </c>
      <c r="B25" s="56" t="s">
        <v>412</v>
      </c>
      <c r="C25" s="56" t="s">
        <v>414</v>
      </c>
      <c r="D25" s="56">
        <v>9</v>
      </c>
      <c r="E25" s="56">
        <v>5</v>
      </c>
      <c r="F25" s="56">
        <v>4</v>
      </c>
      <c r="G25" s="56">
        <v>0</v>
      </c>
      <c r="H25" s="56">
        <v>0</v>
      </c>
      <c r="I25" s="56">
        <v>3</v>
      </c>
      <c r="J25" s="56">
        <v>0</v>
      </c>
      <c r="K25" s="56">
        <v>6</v>
      </c>
      <c r="L25" s="56">
        <v>4</v>
      </c>
      <c r="M25" s="56">
        <v>2</v>
      </c>
      <c r="N25" s="56">
        <v>0</v>
      </c>
    </row>
    <row r="26" spans="1:14" ht="12.75">
      <c r="A26" s="55">
        <v>21</v>
      </c>
      <c r="B26" s="56" t="s">
        <v>412</v>
      </c>
      <c r="C26" s="56" t="s">
        <v>415</v>
      </c>
      <c r="D26" s="56">
        <v>5</v>
      </c>
      <c r="E26" s="56">
        <v>3</v>
      </c>
      <c r="F26" s="56">
        <v>2</v>
      </c>
      <c r="G26" s="56">
        <v>0</v>
      </c>
      <c r="H26" s="56">
        <v>0</v>
      </c>
      <c r="I26" s="56">
        <v>0</v>
      </c>
      <c r="J26" s="56">
        <v>0</v>
      </c>
      <c r="K26" s="56">
        <v>5</v>
      </c>
      <c r="L26" s="56">
        <v>3</v>
      </c>
      <c r="M26" s="56">
        <v>2</v>
      </c>
      <c r="N26" s="56">
        <v>0</v>
      </c>
    </row>
    <row r="27" spans="1:14" ht="12.75">
      <c r="A27" s="55">
        <v>22</v>
      </c>
      <c r="B27" s="56" t="s">
        <v>416</v>
      </c>
      <c r="C27" s="56" t="s">
        <v>417</v>
      </c>
      <c r="D27" s="56">
        <v>19</v>
      </c>
      <c r="E27" s="56">
        <v>11</v>
      </c>
      <c r="F27" s="56">
        <v>8</v>
      </c>
      <c r="G27" s="56">
        <v>1</v>
      </c>
      <c r="H27" s="56">
        <v>0</v>
      </c>
      <c r="I27" s="56">
        <v>1</v>
      </c>
      <c r="J27" s="56">
        <v>0</v>
      </c>
      <c r="K27" s="56">
        <v>17</v>
      </c>
      <c r="L27" s="56">
        <v>10</v>
      </c>
      <c r="M27" s="56">
        <v>7</v>
      </c>
      <c r="N27" s="56">
        <v>0</v>
      </c>
    </row>
    <row r="28" spans="1:14" ht="12.75">
      <c r="A28" s="55">
        <v>23</v>
      </c>
      <c r="B28" s="56" t="s">
        <v>416</v>
      </c>
      <c r="C28" s="56" t="s">
        <v>418</v>
      </c>
      <c r="D28" s="56">
        <v>26</v>
      </c>
      <c r="E28" s="56">
        <v>21</v>
      </c>
      <c r="F28" s="56">
        <v>5</v>
      </c>
      <c r="G28" s="56">
        <v>0</v>
      </c>
      <c r="H28" s="56">
        <v>0</v>
      </c>
      <c r="I28" s="56">
        <v>3</v>
      </c>
      <c r="J28" s="56">
        <v>0</v>
      </c>
      <c r="K28" s="56">
        <v>23</v>
      </c>
      <c r="L28" s="56">
        <v>18</v>
      </c>
      <c r="M28" s="56">
        <v>5</v>
      </c>
      <c r="N28" s="56">
        <v>0</v>
      </c>
    </row>
    <row r="29" spans="1:14" ht="12.75">
      <c r="A29" s="55">
        <v>24</v>
      </c>
      <c r="B29" s="56" t="s">
        <v>416</v>
      </c>
      <c r="C29" s="56" t="s">
        <v>419</v>
      </c>
      <c r="D29" s="56">
        <v>5</v>
      </c>
      <c r="E29" s="56">
        <v>5</v>
      </c>
      <c r="F29" s="56">
        <v>0</v>
      </c>
      <c r="G29" s="56">
        <v>0</v>
      </c>
      <c r="H29" s="56">
        <v>0</v>
      </c>
      <c r="I29" s="56">
        <v>1</v>
      </c>
      <c r="J29" s="56">
        <v>0</v>
      </c>
      <c r="K29" s="56">
        <v>4</v>
      </c>
      <c r="L29" s="56">
        <v>4</v>
      </c>
      <c r="M29" s="56">
        <v>0</v>
      </c>
      <c r="N29" s="56">
        <v>0</v>
      </c>
    </row>
    <row r="30" spans="1:14" ht="12.75">
      <c r="A30" s="55">
        <v>25</v>
      </c>
      <c r="B30" s="56" t="s">
        <v>420</v>
      </c>
      <c r="C30" s="56" t="s">
        <v>421</v>
      </c>
      <c r="D30" s="56">
        <v>12</v>
      </c>
      <c r="E30" s="56">
        <v>6</v>
      </c>
      <c r="F30" s="56">
        <v>6</v>
      </c>
      <c r="G30" s="56">
        <v>0</v>
      </c>
      <c r="H30" s="56">
        <v>0</v>
      </c>
      <c r="I30" s="56">
        <v>0</v>
      </c>
      <c r="J30" s="56">
        <v>0</v>
      </c>
      <c r="K30" s="56">
        <v>12</v>
      </c>
      <c r="L30" s="56">
        <v>6</v>
      </c>
      <c r="M30" s="56">
        <v>6</v>
      </c>
      <c r="N30" s="56">
        <v>0</v>
      </c>
    </row>
    <row r="31" spans="1:14" ht="12.75">
      <c r="A31" s="55">
        <v>26</v>
      </c>
      <c r="B31" s="56" t="s">
        <v>420</v>
      </c>
      <c r="C31" s="56" t="s">
        <v>422</v>
      </c>
      <c r="D31" s="56">
        <v>27</v>
      </c>
      <c r="E31" s="56">
        <v>15</v>
      </c>
      <c r="F31" s="56">
        <v>12</v>
      </c>
      <c r="G31" s="56">
        <v>1</v>
      </c>
      <c r="H31" s="56">
        <v>0</v>
      </c>
      <c r="I31" s="56">
        <v>1</v>
      </c>
      <c r="J31" s="56">
        <v>1</v>
      </c>
      <c r="K31" s="56">
        <v>24</v>
      </c>
      <c r="L31" s="56">
        <v>15</v>
      </c>
      <c r="M31" s="56">
        <v>9</v>
      </c>
      <c r="N31" s="56">
        <v>0</v>
      </c>
    </row>
    <row r="32" spans="1:14" ht="12.75">
      <c r="A32" s="55">
        <v>27</v>
      </c>
      <c r="B32" s="56" t="s">
        <v>423</v>
      </c>
      <c r="C32" s="56" t="s">
        <v>424</v>
      </c>
      <c r="D32" s="56">
        <v>58</v>
      </c>
      <c r="E32" s="56">
        <v>43</v>
      </c>
      <c r="F32" s="56">
        <v>15</v>
      </c>
      <c r="G32" s="56">
        <v>0</v>
      </c>
      <c r="H32" s="56">
        <v>0</v>
      </c>
      <c r="I32" s="56">
        <v>7</v>
      </c>
      <c r="J32" s="56">
        <v>0</v>
      </c>
      <c r="K32" s="56">
        <v>51</v>
      </c>
      <c r="L32" s="56">
        <v>39</v>
      </c>
      <c r="M32" s="56">
        <v>12</v>
      </c>
      <c r="N32" s="56">
        <v>0</v>
      </c>
    </row>
    <row r="33" spans="1:14" ht="12.75">
      <c r="A33" s="55">
        <v>28</v>
      </c>
      <c r="B33" s="56" t="s">
        <v>425</v>
      </c>
      <c r="C33" s="56" t="s">
        <v>426</v>
      </c>
      <c r="D33" s="56">
        <v>29</v>
      </c>
      <c r="E33" s="56">
        <v>16</v>
      </c>
      <c r="F33" s="56">
        <v>13</v>
      </c>
      <c r="G33" s="56">
        <v>2</v>
      </c>
      <c r="H33" s="56">
        <v>6</v>
      </c>
      <c r="I33" s="56">
        <v>13</v>
      </c>
      <c r="J33" s="56">
        <v>0</v>
      </c>
      <c r="K33" s="56">
        <v>8</v>
      </c>
      <c r="L33" s="56">
        <v>7</v>
      </c>
      <c r="M33" s="56">
        <v>1</v>
      </c>
      <c r="N33" s="56">
        <v>0</v>
      </c>
    </row>
    <row r="34" spans="1:14" ht="12.75">
      <c r="A34" s="55">
        <v>29</v>
      </c>
      <c r="B34" s="56" t="s">
        <v>425</v>
      </c>
      <c r="C34" s="56" t="s">
        <v>427</v>
      </c>
      <c r="D34" s="56">
        <v>59</v>
      </c>
      <c r="E34" s="56">
        <v>33</v>
      </c>
      <c r="F34" s="56">
        <v>26</v>
      </c>
      <c r="G34" s="56">
        <v>0</v>
      </c>
      <c r="H34" s="56">
        <v>6</v>
      </c>
      <c r="I34" s="56">
        <v>25</v>
      </c>
      <c r="J34" s="56">
        <v>2</v>
      </c>
      <c r="K34" s="56">
        <v>26</v>
      </c>
      <c r="L34" s="56">
        <v>16</v>
      </c>
      <c r="M34" s="56">
        <v>10</v>
      </c>
      <c r="N34" s="56">
        <v>0</v>
      </c>
    </row>
    <row r="35" spans="1:14" ht="12.75">
      <c r="A35" s="55">
        <v>30</v>
      </c>
      <c r="B35" s="56" t="s">
        <v>428</v>
      </c>
      <c r="C35" s="56" t="s">
        <v>429</v>
      </c>
      <c r="D35" s="56">
        <v>2</v>
      </c>
      <c r="E35" s="56">
        <v>0</v>
      </c>
      <c r="F35" s="56">
        <v>2</v>
      </c>
      <c r="G35" s="56">
        <v>0</v>
      </c>
      <c r="H35" s="56">
        <v>0</v>
      </c>
      <c r="I35" s="56">
        <v>0</v>
      </c>
      <c r="J35" s="56">
        <v>2</v>
      </c>
      <c r="K35" s="56">
        <v>0</v>
      </c>
      <c r="L35" s="56">
        <v>0</v>
      </c>
      <c r="M35" s="56">
        <v>0</v>
      </c>
      <c r="N35" s="56">
        <v>0</v>
      </c>
    </row>
    <row r="36" spans="1:14" ht="12.75">
      <c r="A36" s="55">
        <v>31</v>
      </c>
      <c r="B36" s="56" t="s">
        <v>428</v>
      </c>
      <c r="C36" s="56" t="s">
        <v>430</v>
      </c>
      <c r="D36" s="56">
        <v>12</v>
      </c>
      <c r="E36" s="56">
        <v>8</v>
      </c>
      <c r="F36" s="56">
        <v>4</v>
      </c>
      <c r="G36" s="56">
        <v>2</v>
      </c>
      <c r="H36" s="56">
        <v>1</v>
      </c>
      <c r="I36" s="56">
        <v>3</v>
      </c>
      <c r="J36" s="56">
        <v>0</v>
      </c>
      <c r="K36" s="56">
        <v>6</v>
      </c>
      <c r="L36" s="56">
        <v>5</v>
      </c>
      <c r="M36" s="56">
        <v>1</v>
      </c>
      <c r="N36" s="56">
        <v>0</v>
      </c>
    </row>
    <row r="37" spans="1:14" ht="12.75">
      <c r="A37" s="55">
        <v>32</v>
      </c>
      <c r="B37" s="56" t="s">
        <v>428</v>
      </c>
      <c r="C37" s="56" t="s">
        <v>431</v>
      </c>
      <c r="D37" s="56">
        <v>97</v>
      </c>
      <c r="E37" s="56">
        <v>66</v>
      </c>
      <c r="F37" s="56">
        <v>31</v>
      </c>
      <c r="G37" s="56">
        <v>3</v>
      </c>
      <c r="H37" s="56">
        <v>3</v>
      </c>
      <c r="I37" s="56">
        <v>3</v>
      </c>
      <c r="J37" s="56">
        <v>6</v>
      </c>
      <c r="K37" s="56">
        <v>73</v>
      </c>
      <c r="L37" s="56">
        <v>56</v>
      </c>
      <c r="M37" s="56">
        <v>17</v>
      </c>
      <c r="N37" s="56">
        <v>9</v>
      </c>
    </row>
    <row r="38" spans="1:14" ht="12.75">
      <c r="A38" s="55">
        <v>33</v>
      </c>
      <c r="B38" s="56" t="s">
        <v>428</v>
      </c>
      <c r="C38" s="56" t="s">
        <v>432</v>
      </c>
      <c r="D38" s="56">
        <v>21</v>
      </c>
      <c r="E38" s="56">
        <v>12</v>
      </c>
      <c r="F38" s="56">
        <v>9</v>
      </c>
      <c r="G38" s="56">
        <v>0</v>
      </c>
      <c r="H38" s="56">
        <v>0</v>
      </c>
      <c r="I38" s="56">
        <v>12</v>
      </c>
      <c r="J38" s="56">
        <v>0</v>
      </c>
      <c r="K38" s="56">
        <v>9</v>
      </c>
      <c r="L38" s="56">
        <v>5</v>
      </c>
      <c r="M38" s="56">
        <v>4</v>
      </c>
      <c r="N38" s="56">
        <v>0</v>
      </c>
    </row>
    <row r="39" spans="1:14" ht="12.75">
      <c r="A39" s="55">
        <v>34</v>
      </c>
      <c r="B39" s="56" t="s">
        <v>428</v>
      </c>
      <c r="C39" s="56" t="s">
        <v>433</v>
      </c>
      <c r="D39" s="56">
        <v>1</v>
      </c>
      <c r="E39" s="56">
        <v>0</v>
      </c>
      <c r="F39" s="56">
        <v>1</v>
      </c>
      <c r="G39" s="56">
        <v>0</v>
      </c>
      <c r="H39" s="56">
        <v>0</v>
      </c>
      <c r="I39" s="56">
        <v>0</v>
      </c>
      <c r="J39" s="56">
        <v>0</v>
      </c>
      <c r="K39" s="56">
        <v>1</v>
      </c>
      <c r="L39" s="56">
        <v>0</v>
      </c>
      <c r="M39" s="56">
        <v>1</v>
      </c>
      <c r="N39" s="56">
        <v>0</v>
      </c>
    </row>
    <row r="40" spans="1:14" ht="12.75">
      <c r="A40" s="55">
        <v>35</v>
      </c>
      <c r="B40" s="56" t="s">
        <v>434</v>
      </c>
      <c r="C40" s="56" t="s">
        <v>435</v>
      </c>
      <c r="D40" s="56">
        <v>64</v>
      </c>
      <c r="E40" s="56">
        <v>34</v>
      </c>
      <c r="F40" s="56">
        <v>30</v>
      </c>
      <c r="G40" s="56">
        <v>3</v>
      </c>
      <c r="H40" s="56">
        <v>0</v>
      </c>
      <c r="I40" s="56">
        <v>10</v>
      </c>
      <c r="J40" s="56">
        <v>1</v>
      </c>
      <c r="K40" s="56">
        <v>50</v>
      </c>
      <c r="L40" s="56">
        <v>29</v>
      </c>
      <c r="M40" s="56">
        <v>21</v>
      </c>
      <c r="N40" s="56">
        <v>0</v>
      </c>
    </row>
    <row r="41" spans="1:14" ht="12.75">
      <c r="A41" s="55">
        <v>36</v>
      </c>
      <c r="B41" s="56" t="s">
        <v>434</v>
      </c>
      <c r="C41" s="56" t="s">
        <v>436</v>
      </c>
      <c r="D41" s="56">
        <v>9</v>
      </c>
      <c r="E41" s="56">
        <v>7</v>
      </c>
      <c r="F41" s="56">
        <v>2</v>
      </c>
      <c r="G41" s="56">
        <v>0</v>
      </c>
      <c r="H41" s="56">
        <v>0</v>
      </c>
      <c r="I41" s="56">
        <v>0</v>
      </c>
      <c r="J41" s="56">
        <v>0</v>
      </c>
      <c r="K41" s="56">
        <v>9</v>
      </c>
      <c r="L41" s="56">
        <v>7</v>
      </c>
      <c r="M41" s="56">
        <v>2</v>
      </c>
      <c r="N41" s="56">
        <v>0</v>
      </c>
    </row>
    <row r="42" spans="1:14" ht="12.75">
      <c r="A42" s="55">
        <v>37</v>
      </c>
      <c r="B42" s="56" t="s">
        <v>434</v>
      </c>
      <c r="C42" s="56" t="s">
        <v>437</v>
      </c>
      <c r="D42" s="56">
        <v>12</v>
      </c>
      <c r="E42" s="56">
        <v>9</v>
      </c>
      <c r="F42" s="56">
        <v>3</v>
      </c>
      <c r="G42" s="56">
        <v>0</v>
      </c>
      <c r="H42" s="56">
        <v>0</v>
      </c>
      <c r="I42" s="56">
        <v>2</v>
      </c>
      <c r="J42" s="56">
        <v>0</v>
      </c>
      <c r="K42" s="56">
        <v>10</v>
      </c>
      <c r="L42" s="56">
        <v>9</v>
      </c>
      <c r="M42" s="56">
        <v>1</v>
      </c>
      <c r="N42" s="56">
        <v>0</v>
      </c>
    </row>
    <row r="43" spans="1:14" ht="12.75">
      <c r="A43" s="55">
        <v>38</v>
      </c>
      <c r="B43" s="56" t="s">
        <v>438</v>
      </c>
      <c r="C43" s="56" t="s">
        <v>439</v>
      </c>
      <c r="D43" s="56">
        <v>4</v>
      </c>
      <c r="E43" s="56">
        <v>2</v>
      </c>
      <c r="F43" s="56">
        <v>2</v>
      </c>
      <c r="G43" s="56">
        <v>0</v>
      </c>
      <c r="H43" s="56">
        <v>0</v>
      </c>
      <c r="I43" s="56">
        <v>0</v>
      </c>
      <c r="J43" s="56">
        <v>0</v>
      </c>
      <c r="K43" s="56">
        <v>4</v>
      </c>
      <c r="L43" s="56">
        <v>2</v>
      </c>
      <c r="M43" s="56">
        <v>2</v>
      </c>
      <c r="N43" s="56">
        <v>0</v>
      </c>
    </row>
    <row r="44" spans="1:14" ht="12.75">
      <c r="A44" s="55">
        <v>39</v>
      </c>
      <c r="B44" s="56" t="s">
        <v>438</v>
      </c>
      <c r="C44" s="56" t="s">
        <v>440</v>
      </c>
      <c r="D44" s="56">
        <v>30</v>
      </c>
      <c r="E44" s="56">
        <v>21</v>
      </c>
      <c r="F44" s="56">
        <v>9</v>
      </c>
      <c r="G44" s="56">
        <v>2</v>
      </c>
      <c r="H44" s="56">
        <v>1</v>
      </c>
      <c r="I44" s="56">
        <v>4</v>
      </c>
      <c r="J44" s="56">
        <v>0</v>
      </c>
      <c r="K44" s="56">
        <v>23</v>
      </c>
      <c r="L44" s="56">
        <v>18</v>
      </c>
      <c r="M44" s="56">
        <v>5</v>
      </c>
      <c r="N44" s="56">
        <v>0</v>
      </c>
    </row>
    <row r="45" spans="1:14" ht="12.75">
      <c r="A45" s="55">
        <v>40</v>
      </c>
      <c r="B45" s="56" t="s">
        <v>438</v>
      </c>
      <c r="C45" s="56" t="s">
        <v>441</v>
      </c>
      <c r="D45" s="56">
        <v>4</v>
      </c>
      <c r="E45" s="56">
        <v>4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4</v>
      </c>
      <c r="L45" s="56">
        <v>4</v>
      </c>
      <c r="M45" s="56">
        <v>0</v>
      </c>
      <c r="N45" s="56">
        <v>0</v>
      </c>
    </row>
    <row r="46" spans="1:14" ht="12.75">
      <c r="A46" s="55">
        <v>41</v>
      </c>
      <c r="B46" s="56" t="s">
        <v>442</v>
      </c>
      <c r="C46" s="56" t="s">
        <v>443</v>
      </c>
      <c r="D46" s="56">
        <v>8</v>
      </c>
      <c r="E46" s="56">
        <v>3</v>
      </c>
      <c r="F46" s="56">
        <v>5</v>
      </c>
      <c r="G46" s="56">
        <v>0</v>
      </c>
      <c r="H46" s="56">
        <v>0</v>
      </c>
      <c r="I46" s="56">
        <v>0</v>
      </c>
      <c r="J46" s="56">
        <v>0</v>
      </c>
      <c r="K46" s="56">
        <v>8</v>
      </c>
      <c r="L46" s="56">
        <v>2</v>
      </c>
      <c r="M46" s="56">
        <v>6</v>
      </c>
      <c r="N46" s="56">
        <v>0</v>
      </c>
    </row>
    <row r="47" spans="1:14" ht="12.75">
      <c r="A47" s="55">
        <v>42</v>
      </c>
      <c r="B47" s="56" t="s">
        <v>442</v>
      </c>
      <c r="C47" s="56" t="s">
        <v>444</v>
      </c>
      <c r="D47" s="56">
        <v>26</v>
      </c>
      <c r="E47" s="56">
        <v>19</v>
      </c>
      <c r="F47" s="56">
        <v>7</v>
      </c>
      <c r="G47" s="56">
        <v>3</v>
      </c>
      <c r="H47" s="56">
        <v>5</v>
      </c>
      <c r="I47" s="56">
        <v>6</v>
      </c>
      <c r="J47" s="56">
        <v>2</v>
      </c>
      <c r="K47" s="56">
        <v>10</v>
      </c>
      <c r="L47" s="56">
        <v>8</v>
      </c>
      <c r="M47" s="56">
        <v>2</v>
      </c>
      <c r="N47" s="56">
        <v>0</v>
      </c>
    </row>
    <row r="48" spans="1:14" ht="12.75">
      <c r="A48" s="55">
        <v>43</v>
      </c>
      <c r="B48" s="56" t="s">
        <v>442</v>
      </c>
      <c r="C48" s="56" t="s">
        <v>445</v>
      </c>
      <c r="D48" s="56">
        <v>7</v>
      </c>
      <c r="E48" s="56">
        <v>4</v>
      </c>
      <c r="F48" s="56">
        <v>3</v>
      </c>
      <c r="G48" s="56">
        <v>0</v>
      </c>
      <c r="H48" s="56">
        <v>0</v>
      </c>
      <c r="I48" s="56">
        <v>0</v>
      </c>
      <c r="J48" s="56">
        <v>0</v>
      </c>
      <c r="K48" s="56">
        <v>7</v>
      </c>
      <c r="L48" s="56">
        <v>4</v>
      </c>
      <c r="M48" s="56">
        <v>3</v>
      </c>
      <c r="N48" s="56">
        <v>0</v>
      </c>
    </row>
    <row r="49" spans="1:14" ht="12.75">
      <c r="A49" s="55">
        <v>44</v>
      </c>
      <c r="B49" s="56" t="s">
        <v>446</v>
      </c>
      <c r="C49" s="56" t="s">
        <v>447</v>
      </c>
      <c r="D49" s="56">
        <v>3</v>
      </c>
      <c r="E49" s="56">
        <v>2</v>
      </c>
      <c r="F49" s="56">
        <v>1</v>
      </c>
      <c r="G49" s="56">
        <v>0</v>
      </c>
      <c r="H49" s="56">
        <v>1</v>
      </c>
      <c r="I49" s="56">
        <v>1</v>
      </c>
      <c r="J49" s="56">
        <v>0</v>
      </c>
      <c r="K49" s="56">
        <v>1</v>
      </c>
      <c r="L49" s="56">
        <v>1</v>
      </c>
      <c r="M49" s="56">
        <v>0</v>
      </c>
      <c r="N49" s="56">
        <v>0</v>
      </c>
    </row>
    <row r="50" spans="1:14" ht="12.75">
      <c r="A50" s="55">
        <v>45</v>
      </c>
      <c r="B50" s="56" t="s">
        <v>446</v>
      </c>
      <c r="C50" s="56" t="s">
        <v>448</v>
      </c>
      <c r="D50" s="56">
        <v>23</v>
      </c>
      <c r="E50" s="56">
        <v>15</v>
      </c>
      <c r="F50" s="56">
        <v>8</v>
      </c>
      <c r="G50" s="56">
        <v>1</v>
      </c>
      <c r="H50" s="56">
        <v>0</v>
      </c>
      <c r="I50" s="56">
        <v>9</v>
      </c>
      <c r="J50" s="56">
        <v>0</v>
      </c>
      <c r="K50" s="56">
        <v>13</v>
      </c>
      <c r="L50" s="56">
        <v>9</v>
      </c>
      <c r="M50" s="56">
        <v>4</v>
      </c>
      <c r="N50" s="56">
        <v>0</v>
      </c>
    </row>
    <row r="51" spans="1:14" ht="12.75">
      <c r="A51" s="55">
        <v>46</v>
      </c>
      <c r="B51" s="56" t="s">
        <v>446</v>
      </c>
      <c r="C51" s="56" t="s">
        <v>449</v>
      </c>
      <c r="D51" s="56">
        <v>39</v>
      </c>
      <c r="E51" s="56">
        <v>23</v>
      </c>
      <c r="F51" s="56">
        <v>16</v>
      </c>
      <c r="G51" s="56">
        <v>0</v>
      </c>
      <c r="H51" s="56">
        <v>0</v>
      </c>
      <c r="I51" s="56">
        <v>1</v>
      </c>
      <c r="J51" s="56">
        <v>0</v>
      </c>
      <c r="K51" s="56">
        <v>38</v>
      </c>
      <c r="L51" s="56">
        <v>23</v>
      </c>
      <c r="M51" s="56">
        <v>15</v>
      </c>
      <c r="N51" s="56">
        <v>0</v>
      </c>
    </row>
    <row r="52" spans="1:14" ht="12.75">
      <c r="A52" s="55">
        <v>47</v>
      </c>
      <c r="B52" s="56" t="s">
        <v>450</v>
      </c>
      <c r="C52" s="56" t="s">
        <v>451</v>
      </c>
      <c r="D52" s="56">
        <v>27</v>
      </c>
      <c r="E52" s="56">
        <v>21</v>
      </c>
      <c r="F52" s="56">
        <v>6</v>
      </c>
      <c r="G52" s="56">
        <v>1</v>
      </c>
      <c r="H52" s="56">
        <v>0</v>
      </c>
      <c r="I52" s="56">
        <v>2</v>
      </c>
      <c r="J52" s="56">
        <v>0</v>
      </c>
      <c r="K52" s="56">
        <v>24</v>
      </c>
      <c r="L52" s="56">
        <v>19</v>
      </c>
      <c r="M52" s="56">
        <v>5</v>
      </c>
      <c r="N52" s="56">
        <v>0</v>
      </c>
    </row>
    <row r="53" spans="1:14" ht="12.75">
      <c r="A53" s="55">
        <v>48</v>
      </c>
      <c r="B53" s="56" t="s">
        <v>450</v>
      </c>
      <c r="C53" s="56" t="s">
        <v>452</v>
      </c>
      <c r="D53" s="56">
        <v>9</v>
      </c>
      <c r="E53" s="56">
        <v>6</v>
      </c>
      <c r="F53" s="56">
        <v>3</v>
      </c>
      <c r="G53" s="56">
        <v>0</v>
      </c>
      <c r="H53" s="56">
        <v>0</v>
      </c>
      <c r="I53" s="56">
        <v>3</v>
      </c>
      <c r="J53" s="56">
        <v>0</v>
      </c>
      <c r="K53" s="56">
        <v>6</v>
      </c>
      <c r="L53" s="56">
        <v>4</v>
      </c>
      <c r="M53" s="56">
        <v>2</v>
      </c>
      <c r="N53" s="56">
        <v>0</v>
      </c>
    </row>
    <row r="54" spans="1:14" ht="12.75">
      <c r="A54" s="55">
        <v>49</v>
      </c>
      <c r="B54" s="56" t="s">
        <v>450</v>
      </c>
      <c r="C54" s="56" t="s">
        <v>453</v>
      </c>
      <c r="D54" s="56">
        <v>7</v>
      </c>
      <c r="E54" s="56">
        <v>5</v>
      </c>
      <c r="F54" s="56">
        <v>2</v>
      </c>
      <c r="G54" s="56">
        <v>0</v>
      </c>
      <c r="H54" s="56">
        <v>0</v>
      </c>
      <c r="I54" s="56">
        <v>0</v>
      </c>
      <c r="J54" s="56">
        <v>0</v>
      </c>
      <c r="K54" s="56">
        <v>7</v>
      </c>
      <c r="L54" s="56">
        <v>5</v>
      </c>
      <c r="M54" s="56">
        <v>2</v>
      </c>
      <c r="N54" s="56">
        <v>0</v>
      </c>
    </row>
    <row r="55" spans="1:14" ht="12.75">
      <c r="A55" s="55">
        <v>50</v>
      </c>
      <c r="B55" s="56" t="s">
        <v>450</v>
      </c>
      <c r="C55" s="56" t="s">
        <v>454</v>
      </c>
      <c r="D55" s="56">
        <v>16</v>
      </c>
      <c r="E55" s="56">
        <v>10</v>
      </c>
      <c r="F55" s="56">
        <v>6</v>
      </c>
      <c r="G55" s="56">
        <v>0</v>
      </c>
      <c r="H55" s="56">
        <v>0</v>
      </c>
      <c r="I55" s="56">
        <v>8</v>
      </c>
      <c r="J55" s="56">
        <v>0</v>
      </c>
      <c r="K55" s="56">
        <v>8</v>
      </c>
      <c r="L55" s="56">
        <v>6</v>
      </c>
      <c r="M55" s="56">
        <v>2</v>
      </c>
      <c r="N55" s="56">
        <v>0</v>
      </c>
    </row>
    <row r="56" spans="1:14" ht="12.75">
      <c r="A56" s="55">
        <v>51</v>
      </c>
      <c r="B56" s="56" t="s">
        <v>450</v>
      </c>
      <c r="C56" s="56" t="s">
        <v>455</v>
      </c>
      <c r="D56" s="56">
        <v>6</v>
      </c>
      <c r="E56" s="56">
        <v>6</v>
      </c>
      <c r="F56" s="56">
        <v>0</v>
      </c>
      <c r="G56" s="56">
        <v>0</v>
      </c>
      <c r="H56" s="56">
        <v>0</v>
      </c>
      <c r="I56" s="56">
        <v>1</v>
      </c>
      <c r="J56" s="56">
        <v>0</v>
      </c>
      <c r="K56" s="56">
        <v>5</v>
      </c>
      <c r="L56" s="56">
        <v>5</v>
      </c>
      <c r="M56" s="56">
        <v>0</v>
      </c>
      <c r="N56" s="56">
        <v>0</v>
      </c>
    </row>
    <row r="57" spans="1:14" ht="12.75">
      <c r="A57" s="55">
        <v>52</v>
      </c>
      <c r="B57" s="56" t="s">
        <v>450</v>
      </c>
      <c r="C57" s="56" t="s">
        <v>456</v>
      </c>
      <c r="D57" s="56">
        <v>4</v>
      </c>
      <c r="E57" s="56">
        <v>2</v>
      </c>
      <c r="F57" s="56">
        <v>2</v>
      </c>
      <c r="G57" s="56">
        <v>0</v>
      </c>
      <c r="H57" s="56">
        <v>0</v>
      </c>
      <c r="I57" s="56">
        <v>0</v>
      </c>
      <c r="J57" s="56">
        <v>0</v>
      </c>
      <c r="K57" s="56">
        <v>4</v>
      </c>
      <c r="L57" s="56">
        <v>2</v>
      </c>
      <c r="M57" s="56">
        <v>2</v>
      </c>
      <c r="N57" s="56">
        <v>0</v>
      </c>
    </row>
    <row r="58" spans="1:14" ht="12.75">
      <c r="A58" s="55">
        <v>53</v>
      </c>
      <c r="B58" s="56" t="s">
        <v>450</v>
      </c>
      <c r="C58" s="56" t="s">
        <v>457</v>
      </c>
      <c r="D58" s="56">
        <v>7</v>
      </c>
      <c r="E58" s="56">
        <v>4</v>
      </c>
      <c r="F58" s="56">
        <v>3</v>
      </c>
      <c r="G58" s="56">
        <v>0</v>
      </c>
      <c r="H58" s="56">
        <v>0</v>
      </c>
      <c r="I58" s="56">
        <v>0</v>
      </c>
      <c r="J58" s="56">
        <v>0</v>
      </c>
      <c r="K58" s="56">
        <v>7</v>
      </c>
      <c r="L58" s="56">
        <v>4</v>
      </c>
      <c r="M58" s="56">
        <v>3</v>
      </c>
      <c r="N58" s="56">
        <v>0</v>
      </c>
    </row>
    <row r="59" spans="1:14" ht="12.75">
      <c r="A59" s="55">
        <v>54</v>
      </c>
      <c r="B59" s="56" t="s">
        <v>458</v>
      </c>
      <c r="C59" s="56" t="s">
        <v>459</v>
      </c>
      <c r="D59" s="56">
        <v>21</v>
      </c>
      <c r="E59" s="56">
        <v>18</v>
      </c>
      <c r="F59" s="56">
        <v>3</v>
      </c>
      <c r="G59" s="56">
        <v>0</v>
      </c>
      <c r="H59" s="56">
        <v>0</v>
      </c>
      <c r="I59" s="56">
        <v>2</v>
      </c>
      <c r="J59" s="56">
        <v>1</v>
      </c>
      <c r="K59" s="56">
        <v>18</v>
      </c>
      <c r="L59" s="56">
        <v>16</v>
      </c>
      <c r="M59" s="56">
        <v>2</v>
      </c>
      <c r="N59" s="56">
        <v>0</v>
      </c>
    </row>
    <row r="60" spans="1:14" ht="12.75">
      <c r="A60" s="55">
        <v>55</v>
      </c>
      <c r="B60" s="56" t="s">
        <v>460</v>
      </c>
      <c r="C60" s="56" t="s">
        <v>461</v>
      </c>
      <c r="D60" s="56">
        <v>4</v>
      </c>
      <c r="E60" s="56">
        <v>3</v>
      </c>
      <c r="F60" s="56">
        <v>1</v>
      </c>
      <c r="G60" s="56">
        <v>0</v>
      </c>
      <c r="H60" s="56">
        <v>0</v>
      </c>
      <c r="I60" s="56">
        <v>0</v>
      </c>
      <c r="J60" s="56">
        <v>0</v>
      </c>
      <c r="K60" s="56">
        <v>4</v>
      </c>
      <c r="L60" s="56">
        <v>3</v>
      </c>
      <c r="M60" s="56">
        <v>1</v>
      </c>
      <c r="N60" s="56">
        <v>0</v>
      </c>
    </row>
    <row r="61" spans="1:14" ht="12.75">
      <c r="A61" s="55">
        <v>56</v>
      </c>
      <c r="B61" s="56" t="s">
        <v>460</v>
      </c>
      <c r="C61" s="56" t="s">
        <v>462</v>
      </c>
      <c r="D61" s="56">
        <v>5</v>
      </c>
      <c r="E61" s="56">
        <v>5</v>
      </c>
      <c r="F61" s="56">
        <v>0</v>
      </c>
      <c r="G61" s="56">
        <v>0</v>
      </c>
      <c r="H61" s="56">
        <v>0</v>
      </c>
      <c r="I61" s="56">
        <v>2</v>
      </c>
      <c r="J61" s="56">
        <v>0</v>
      </c>
      <c r="K61" s="56">
        <v>3</v>
      </c>
      <c r="L61" s="56">
        <v>3</v>
      </c>
      <c r="M61" s="56">
        <v>0</v>
      </c>
      <c r="N61" s="56">
        <v>0</v>
      </c>
    </row>
    <row r="62" spans="1:14" ht="12.75">
      <c r="A62" s="55">
        <v>57</v>
      </c>
      <c r="B62" s="56" t="s">
        <v>460</v>
      </c>
      <c r="C62" s="56" t="s">
        <v>463</v>
      </c>
      <c r="D62" s="56">
        <v>3</v>
      </c>
      <c r="E62" s="56">
        <v>1</v>
      </c>
      <c r="F62" s="56">
        <v>2</v>
      </c>
      <c r="G62" s="56">
        <v>0</v>
      </c>
      <c r="H62" s="56">
        <v>0</v>
      </c>
      <c r="I62" s="56">
        <v>0</v>
      </c>
      <c r="J62" s="56">
        <v>0</v>
      </c>
      <c r="K62" s="56">
        <v>3</v>
      </c>
      <c r="L62" s="56">
        <v>1</v>
      </c>
      <c r="M62" s="56">
        <v>2</v>
      </c>
      <c r="N62" s="56">
        <v>0</v>
      </c>
    </row>
    <row r="63" spans="1:14" ht="12.75">
      <c r="A63" s="55">
        <v>58</v>
      </c>
      <c r="B63" s="56" t="s">
        <v>460</v>
      </c>
      <c r="C63" s="56" t="s">
        <v>464</v>
      </c>
      <c r="D63" s="56">
        <v>23</v>
      </c>
      <c r="E63" s="56">
        <v>15</v>
      </c>
      <c r="F63" s="56">
        <v>8</v>
      </c>
      <c r="G63" s="56">
        <v>0</v>
      </c>
      <c r="H63" s="56">
        <v>2</v>
      </c>
      <c r="I63" s="56">
        <v>10</v>
      </c>
      <c r="J63" s="56">
        <v>0</v>
      </c>
      <c r="K63" s="56">
        <v>11</v>
      </c>
      <c r="L63" s="56">
        <v>9</v>
      </c>
      <c r="M63" s="56">
        <v>2</v>
      </c>
      <c r="N63" s="56">
        <v>0</v>
      </c>
    </row>
    <row r="64" spans="1:14" ht="12.75">
      <c r="A64" s="55">
        <v>59</v>
      </c>
      <c r="B64" s="56" t="s">
        <v>460</v>
      </c>
      <c r="C64" s="56" t="s">
        <v>465</v>
      </c>
      <c r="D64" s="56">
        <v>8</v>
      </c>
      <c r="E64" s="56">
        <v>6</v>
      </c>
      <c r="F64" s="56">
        <v>2</v>
      </c>
      <c r="G64" s="56">
        <v>0</v>
      </c>
      <c r="H64" s="56">
        <v>0</v>
      </c>
      <c r="I64" s="56">
        <v>0</v>
      </c>
      <c r="J64" s="56">
        <v>0</v>
      </c>
      <c r="K64" s="56">
        <v>8</v>
      </c>
      <c r="L64" s="56">
        <v>6</v>
      </c>
      <c r="M64" s="56">
        <v>2</v>
      </c>
      <c r="N64" s="56">
        <v>0</v>
      </c>
    </row>
    <row r="65" spans="1:14" ht="12.75">
      <c r="A65" s="55">
        <v>60</v>
      </c>
      <c r="B65" s="56" t="s">
        <v>460</v>
      </c>
      <c r="C65" s="56" t="s">
        <v>466</v>
      </c>
      <c r="D65" s="56">
        <v>4</v>
      </c>
      <c r="E65" s="56">
        <v>4</v>
      </c>
      <c r="F65" s="56">
        <v>0</v>
      </c>
      <c r="G65" s="56">
        <v>0</v>
      </c>
      <c r="H65" s="56">
        <v>0</v>
      </c>
      <c r="I65" s="56">
        <v>1</v>
      </c>
      <c r="J65" s="56">
        <v>0</v>
      </c>
      <c r="K65" s="56">
        <v>3</v>
      </c>
      <c r="L65" s="56">
        <v>3</v>
      </c>
      <c r="M65" s="56">
        <v>0</v>
      </c>
      <c r="N65" s="56">
        <v>0</v>
      </c>
    </row>
    <row r="66" spans="1:14" ht="12.75">
      <c r="A66" s="55">
        <v>61</v>
      </c>
      <c r="B66" s="56" t="s">
        <v>460</v>
      </c>
      <c r="C66" s="56" t="s">
        <v>467</v>
      </c>
      <c r="D66" s="56">
        <v>9</v>
      </c>
      <c r="E66" s="56">
        <v>3</v>
      </c>
      <c r="F66" s="56">
        <v>6</v>
      </c>
      <c r="G66" s="56">
        <v>0</v>
      </c>
      <c r="H66" s="56">
        <v>0</v>
      </c>
      <c r="I66" s="56">
        <v>0</v>
      </c>
      <c r="J66" s="56">
        <v>0</v>
      </c>
      <c r="K66" s="56">
        <v>9</v>
      </c>
      <c r="L66" s="56">
        <v>3</v>
      </c>
      <c r="M66" s="56">
        <v>6</v>
      </c>
      <c r="N66" s="56">
        <v>0</v>
      </c>
    </row>
    <row r="67" spans="1:14" ht="12.75">
      <c r="A67" s="55">
        <v>62</v>
      </c>
      <c r="B67" s="56" t="s">
        <v>460</v>
      </c>
      <c r="C67" s="56" t="s">
        <v>468</v>
      </c>
      <c r="D67" s="56">
        <v>18</v>
      </c>
      <c r="E67" s="56">
        <v>9</v>
      </c>
      <c r="F67" s="56">
        <v>9</v>
      </c>
      <c r="G67" s="56">
        <v>2</v>
      </c>
      <c r="H67" s="56">
        <v>0</v>
      </c>
      <c r="I67" s="56">
        <v>5</v>
      </c>
      <c r="J67" s="56">
        <v>0</v>
      </c>
      <c r="K67" s="56">
        <v>11</v>
      </c>
      <c r="L67" s="56">
        <v>5</v>
      </c>
      <c r="M67" s="56">
        <v>6</v>
      </c>
      <c r="N67" s="56">
        <v>0</v>
      </c>
    </row>
    <row r="68" spans="1:14" ht="12.75">
      <c r="A68" s="55">
        <v>63</v>
      </c>
      <c r="B68" s="56" t="s">
        <v>460</v>
      </c>
      <c r="C68" s="56" t="s">
        <v>469</v>
      </c>
      <c r="D68" s="56">
        <v>12</v>
      </c>
      <c r="E68" s="56">
        <v>7</v>
      </c>
      <c r="F68" s="56">
        <v>5</v>
      </c>
      <c r="G68" s="56">
        <v>1</v>
      </c>
      <c r="H68" s="56">
        <v>0</v>
      </c>
      <c r="I68" s="56">
        <v>1</v>
      </c>
      <c r="J68" s="56">
        <v>0</v>
      </c>
      <c r="K68" s="56">
        <v>10</v>
      </c>
      <c r="L68" s="56">
        <v>6</v>
      </c>
      <c r="M68" s="56">
        <v>4</v>
      </c>
      <c r="N68" s="56">
        <v>0</v>
      </c>
    </row>
    <row r="69" spans="1:14" ht="12.75">
      <c r="A69" s="55">
        <v>64</v>
      </c>
      <c r="B69" s="56" t="s">
        <v>470</v>
      </c>
      <c r="C69" s="56" t="s">
        <v>471</v>
      </c>
      <c r="D69" s="56">
        <v>12</v>
      </c>
      <c r="E69" s="56">
        <v>8</v>
      </c>
      <c r="F69" s="56">
        <v>4</v>
      </c>
      <c r="G69" s="56">
        <v>0</v>
      </c>
      <c r="H69" s="56">
        <v>0</v>
      </c>
      <c r="I69" s="56">
        <v>0</v>
      </c>
      <c r="J69" s="56">
        <v>0</v>
      </c>
      <c r="K69" s="56">
        <v>12</v>
      </c>
      <c r="L69" s="56">
        <v>8</v>
      </c>
      <c r="M69" s="56">
        <v>4</v>
      </c>
      <c r="N69" s="56">
        <v>0</v>
      </c>
    </row>
    <row r="70" spans="1:14" ht="12.75">
      <c r="A70" s="55">
        <v>65</v>
      </c>
      <c r="B70" s="56" t="s">
        <v>472</v>
      </c>
      <c r="C70" s="56" t="s">
        <v>473</v>
      </c>
      <c r="D70" s="56">
        <v>22</v>
      </c>
      <c r="E70" s="56">
        <v>17</v>
      </c>
      <c r="F70" s="56">
        <v>5</v>
      </c>
      <c r="G70" s="56">
        <v>1</v>
      </c>
      <c r="H70" s="56">
        <v>0</v>
      </c>
      <c r="I70" s="56">
        <v>2</v>
      </c>
      <c r="J70" s="56">
        <v>0</v>
      </c>
      <c r="K70" s="56">
        <v>19</v>
      </c>
      <c r="L70" s="56">
        <v>16</v>
      </c>
      <c r="M70" s="56">
        <v>3</v>
      </c>
      <c r="N70" s="56">
        <v>0</v>
      </c>
    </row>
    <row r="71" spans="1:14" ht="12.75">
      <c r="A71" s="55">
        <v>66</v>
      </c>
      <c r="B71" s="56" t="s">
        <v>472</v>
      </c>
      <c r="C71" s="56" t="s">
        <v>474</v>
      </c>
      <c r="D71" s="56">
        <v>2</v>
      </c>
      <c r="E71" s="56">
        <v>2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2</v>
      </c>
      <c r="L71" s="56">
        <v>2</v>
      </c>
      <c r="M71" s="56">
        <v>0</v>
      </c>
      <c r="N71" s="56">
        <v>0</v>
      </c>
    </row>
    <row r="72" spans="1:14" ht="12.75">
      <c r="A72" s="55">
        <v>67</v>
      </c>
      <c r="B72" s="56" t="s">
        <v>472</v>
      </c>
      <c r="C72" s="56" t="s">
        <v>475</v>
      </c>
      <c r="D72" s="56">
        <v>18</v>
      </c>
      <c r="E72" s="56">
        <v>8</v>
      </c>
      <c r="F72" s="56">
        <v>10</v>
      </c>
      <c r="G72" s="56">
        <v>0</v>
      </c>
      <c r="H72" s="56">
        <v>2</v>
      </c>
      <c r="I72" s="56">
        <v>9</v>
      </c>
      <c r="J72" s="56">
        <v>0</v>
      </c>
      <c r="K72" s="56">
        <v>7</v>
      </c>
      <c r="L72" s="56">
        <v>5</v>
      </c>
      <c r="M72" s="56">
        <v>2</v>
      </c>
      <c r="N72" s="56">
        <v>0</v>
      </c>
    </row>
    <row r="73" spans="1:14" ht="12.75">
      <c r="A73" s="55">
        <v>68</v>
      </c>
      <c r="B73" s="56" t="s">
        <v>476</v>
      </c>
      <c r="C73" s="56" t="s">
        <v>477</v>
      </c>
      <c r="D73" s="56">
        <v>13</v>
      </c>
      <c r="E73" s="56">
        <v>6</v>
      </c>
      <c r="F73" s="56">
        <v>7</v>
      </c>
      <c r="G73" s="56">
        <v>1</v>
      </c>
      <c r="H73" s="56">
        <v>0</v>
      </c>
      <c r="I73" s="56">
        <v>0</v>
      </c>
      <c r="J73" s="56">
        <v>1</v>
      </c>
      <c r="K73" s="56">
        <v>11</v>
      </c>
      <c r="L73" s="56">
        <v>5</v>
      </c>
      <c r="M73" s="56">
        <v>6</v>
      </c>
      <c r="N73" s="56">
        <v>0</v>
      </c>
    </row>
    <row r="74" spans="1:14" ht="25.5">
      <c r="A74" s="55">
        <v>69</v>
      </c>
      <c r="B74" s="56" t="s">
        <v>478</v>
      </c>
      <c r="C74" s="56" t="s">
        <v>479</v>
      </c>
      <c r="D74" s="56">
        <v>11</v>
      </c>
      <c r="E74" s="56">
        <v>11</v>
      </c>
      <c r="F74" s="56">
        <v>0</v>
      </c>
      <c r="G74" s="56">
        <v>0</v>
      </c>
      <c r="H74" s="56">
        <v>0</v>
      </c>
      <c r="I74" s="56">
        <v>4</v>
      </c>
      <c r="J74" s="56">
        <v>0</v>
      </c>
      <c r="K74" s="56">
        <v>7</v>
      </c>
      <c r="L74" s="56">
        <v>7</v>
      </c>
      <c r="M74" s="56">
        <v>0</v>
      </c>
      <c r="N74" s="56">
        <v>0</v>
      </c>
    </row>
    <row r="75" spans="1:14" ht="12.75">
      <c r="A75" s="55">
        <v>70</v>
      </c>
      <c r="B75" s="56" t="s">
        <v>478</v>
      </c>
      <c r="C75" s="56" t="s">
        <v>480</v>
      </c>
      <c r="D75" s="56">
        <v>22</v>
      </c>
      <c r="E75" s="56">
        <v>16</v>
      </c>
      <c r="F75" s="56">
        <v>6</v>
      </c>
      <c r="G75" s="56">
        <v>1</v>
      </c>
      <c r="H75" s="56">
        <v>1</v>
      </c>
      <c r="I75" s="56">
        <v>0</v>
      </c>
      <c r="J75" s="56">
        <v>0</v>
      </c>
      <c r="K75" s="56">
        <v>20</v>
      </c>
      <c r="L75" s="56">
        <v>14</v>
      </c>
      <c r="M75" s="56">
        <v>6</v>
      </c>
      <c r="N75" s="56">
        <v>0</v>
      </c>
    </row>
    <row r="76" spans="1:14" ht="12.75">
      <c r="A76" s="55">
        <v>71</v>
      </c>
      <c r="B76" s="56" t="s">
        <v>478</v>
      </c>
      <c r="C76" s="56" t="s">
        <v>481</v>
      </c>
      <c r="D76" s="56">
        <v>5</v>
      </c>
      <c r="E76" s="56">
        <v>2</v>
      </c>
      <c r="F76" s="56">
        <v>3</v>
      </c>
      <c r="G76" s="56">
        <v>0</v>
      </c>
      <c r="H76" s="56">
        <v>0</v>
      </c>
      <c r="I76" s="56">
        <v>0</v>
      </c>
      <c r="J76" s="56">
        <v>0</v>
      </c>
      <c r="K76" s="56">
        <v>5</v>
      </c>
      <c r="L76" s="56">
        <v>2</v>
      </c>
      <c r="M76" s="56">
        <v>3</v>
      </c>
      <c r="N76" s="56">
        <v>0</v>
      </c>
    </row>
    <row r="77" spans="1:14" ht="12.75">
      <c r="A77" s="55">
        <v>72</v>
      </c>
      <c r="B77" s="56" t="s">
        <v>478</v>
      </c>
      <c r="C77" s="56" t="s">
        <v>482</v>
      </c>
      <c r="D77" s="56">
        <v>26</v>
      </c>
      <c r="E77" s="56">
        <v>17</v>
      </c>
      <c r="F77" s="56">
        <v>9</v>
      </c>
      <c r="G77" s="56">
        <v>1</v>
      </c>
      <c r="H77" s="56">
        <v>0</v>
      </c>
      <c r="I77" s="56">
        <v>4</v>
      </c>
      <c r="J77" s="56">
        <v>0</v>
      </c>
      <c r="K77" s="56">
        <v>21</v>
      </c>
      <c r="L77" s="56">
        <v>13</v>
      </c>
      <c r="M77" s="56">
        <v>8</v>
      </c>
      <c r="N77" s="56">
        <v>0</v>
      </c>
    </row>
    <row r="78" spans="1:14" ht="12.75">
      <c r="A78" s="55">
        <v>73</v>
      </c>
      <c r="B78" s="56" t="s">
        <v>478</v>
      </c>
      <c r="C78" s="56" t="s">
        <v>483</v>
      </c>
      <c r="D78" s="56">
        <v>1</v>
      </c>
      <c r="E78" s="56">
        <v>1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1</v>
      </c>
      <c r="L78" s="56">
        <v>1</v>
      </c>
      <c r="M78" s="56">
        <v>0</v>
      </c>
      <c r="N78" s="56">
        <v>0</v>
      </c>
    </row>
    <row r="79" spans="1:14" ht="12.75">
      <c r="A79" s="55">
        <v>74</v>
      </c>
      <c r="B79" s="56" t="s">
        <v>478</v>
      </c>
      <c r="C79" s="56" t="s">
        <v>484</v>
      </c>
      <c r="D79" s="56">
        <v>16</v>
      </c>
      <c r="E79" s="56">
        <v>12</v>
      </c>
      <c r="F79" s="56">
        <v>4</v>
      </c>
      <c r="G79" s="56">
        <v>1</v>
      </c>
      <c r="H79" s="56">
        <v>0</v>
      </c>
      <c r="I79" s="56">
        <v>3</v>
      </c>
      <c r="J79" s="56">
        <v>0</v>
      </c>
      <c r="K79" s="56">
        <v>12</v>
      </c>
      <c r="L79" s="56">
        <v>9</v>
      </c>
      <c r="M79" s="56">
        <v>3</v>
      </c>
      <c r="N79" s="56">
        <v>0</v>
      </c>
    </row>
    <row r="80" spans="1:14" ht="12.75">
      <c r="A80" s="55">
        <v>75</v>
      </c>
      <c r="B80" s="56" t="s">
        <v>485</v>
      </c>
      <c r="C80" s="56" t="s">
        <v>486</v>
      </c>
      <c r="D80" s="56">
        <v>13</v>
      </c>
      <c r="E80" s="56">
        <v>11</v>
      </c>
      <c r="F80" s="56">
        <v>2</v>
      </c>
      <c r="G80" s="56">
        <v>0</v>
      </c>
      <c r="H80" s="56">
        <v>0</v>
      </c>
      <c r="I80" s="56">
        <v>1</v>
      </c>
      <c r="J80" s="56">
        <v>0</v>
      </c>
      <c r="K80" s="56">
        <v>12</v>
      </c>
      <c r="L80" s="56">
        <v>10</v>
      </c>
      <c r="M80" s="56">
        <v>2</v>
      </c>
      <c r="N80" s="56">
        <v>0</v>
      </c>
    </row>
    <row r="81" spans="1:14" ht="12.75">
      <c r="A81" s="55">
        <v>76</v>
      </c>
      <c r="B81" s="56" t="s">
        <v>485</v>
      </c>
      <c r="C81" s="56" t="s">
        <v>487</v>
      </c>
      <c r="D81" s="56">
        <v>8</v>
      </c>
      <c r="E81" s="56">
        <v>6</v>
      </c>
      <c r="F81" s="56">
        <v>2</v>
      </c>
      <c r="G81" s="56">
        <v>0</v>
      </c>
      <c r="H81" s="56">
        <v>0</v>
      </c>
      <c r="I81" s="56">
        <v>0</v>
      </c>
      <c r="J81" s="56">
        <v>0</v>
      </c>
      <c r="K81" s="56">
        <v>8</v>
      </c>
      <c r="L81" s="56">
        <v>6</v>
      </c>
      <c r="M81" s="56">
        <v>2</v>
      </c>
      <c r="N81" s="56">
        <v>0</v>
      </c>
    </row>
    <row r="82" spans="1:14" ht="12.75">
      <c r="A82" s="55">
        <v>77</v>
      </c>
      <c r="B82" s="56" t="s">
        <v>488</v>
      </c>
      <c r="C82" s="56" t="s">
        <v>489</v>
      </c>
      <c r="D82" s="56">
        <v>17</v>
      </c>
      <c r="E82" s="56">
        <v>8</v>
      </c>
      <c r="F82" s="56">
        <v>9</v>
      </c>
      <c r="G82" s="56">
        <v>0</v>
      </c>
      <c r="H82" s="56">
        <v>0</v>
      </c>
      <c r="I82" s="56">
        <v>6</v>
      </c>
      <c r="J82" s="56">
        <v>0</v>
      </c>
      <c r="K82" s="56">
        <v>11</v>
      </c>
      <c r="L82" s="56">
        <v>7</v>
      </c>
      <c r="M82" s="56">
        <v>4</v>
      </c>
      <c r="N82" s="56">
        <v>0</v>
      </c>
    </row>
    <row r="83" spans="1:14" ht="12.75">
      <c r="A83" s="55">
        <v>78</v>
      </c>
      <c r="B83" s="56" t="s">
        <v>488</v>
      </c>
      <c r="C83" s="56" t="s">
        <v>490</v>
      </c>
      <c r="D83" s="56">
        <v>52</v>
      </c>
      <c r="E83" s="56">
        <v>32</v>
      </c>
      <c r="F83" s="56">
        <v>20</v>
      </c>
      <c r="G83" s="56">
        <v>2</v>
      </c>
      <c r="H83" s="56">
        <v>0</v>
      </c>
      <c r="I83" s="56">
        <v>8</v>
      </c>
      <c r="J83" s="56">
        <v>0</v>
      </c>
      <c r="K83" s="56">
        <v>42</v>
      </c>
      <c r="L83" s="56">
        <v>27</v>
      </c>
      <c r="M83" s="56">
        <v>15</v>
      </c>
      <c r="N83" s="56">
        <v>0</v>
      </c>
    </row>
    <row r="84" spans="1:14" ht="12.75">
      <c r="A84" s="55">
        <v>79</v>
      </c>
      <c r="B84" s="56" t="s">
        <v>488</v>
      </c>
      <c r="C84" s="56" t="s">
        <v>491</v>
      </c>
      <c r="D84" s="56">
        <v>9</v>
      </c>
      <c r="E84" s="56">
        <v>5</v>
      </c>
      <c r="F84" s="56">
        <v>4</v>
      </c>
      <c r="G84" s="56">
        <v>1</v>
      </c>
      <c r="H84" s="56">
        <v>0</v>
      </c>
      <c r="I84" s="56">
        <v>1</v>
      </c>
      <c r="J84" s="56">
        <v>0</v>
      </c>
      <c r="K84" s="56">
        <v>7</v>
      </c>
      <c r="L84" s="56">
        <v>4</v>
      </c>
      <c r="M84" s="56">
        <v>3</v>
      </c>
      <c r="N84" s="56">
        <v>0</v>
      </c>
    </row>
    <row r="85" spans="1:14" ht="12.75">
      <c r="A85" s="55">
        <v>80</v>
      </c>
      <c r="B85" s="56" t="s">
        <v>492</v>
      </c>
      <c r="C85" s="56" t="s">
        <v>493</v>
      </c>
      <c r="D85" s="56">
        <v>227</v>
      </c>
      <c r="E85" s="56">
        <v>150</v>
      </c>
      <c r="F85" s="56">
        <v>77</v>
      </c>
      <c r="G85" s="56">
        <v>5</v>
      </c>
      <c r="H85" s="56">
        <v>0</v>
      </c>
      <c r="I85" s="56">
        <v>48</v>
      </c>
      <c r="J85" s="56">
        <v>2</v>
      </c>
      <c r="K85" s="56">
        <v>172</v>
      </c>
      <c r="L85" s="56">
        <v>110</v>
      </c>
      <c r="M85" s="56">
        <v>62</v>
      </c>
      <c r="N85" s="56">
        <v>0</v>
      </c>
    </row>
    <row r="86" spans="1:14" ht="12.75">
      <c r="A86" s="55">
        <v>81</v>
      </c>
      <c r="B86" s="56" t="s">
        <v>494</v>
      </c>
      <c r="C86" s="56" t="s">
        <v>495</v>
      </c>
      <c r="D86" s="56">
        <v>17</v>
      </c>
      <c r="E86" s="56">
        <v>12</v>
      </c>
      <c r="F86" s="56">
        <v>5</v>
      </c>
      <c r="G86" s="56">
        <v>0</v>
      </c>
      <c r="H86" s="56">
        <v>0</v>
      </c>
      <c r="I86" s="56">
        <v>0</v>
      </c>
      <c r="J86" s="56">
        <v>1</v>
      </c>
      <c r="K86" s="56">
        <v>16</v>
      </c>
      <c r="L86" s="56">
        <v>12</v>
      </c>
      <c r="M86" s="56">
        <v>4</v>
      </c>
      <c r="N86" s="56">
        <v>0</v>
      </c>
    </row>
    <row r="87" spans="1:14" ht="12.75">
      <c r="A87" s="55">
        <v>82</v>
      </c>
      <c r="B87" s="56" t="s">
        <v>496</v>
      </c>
      <c r="C87" s="56" t="s">
        <v>497</v>
      </c>
      <c r="D87" s="56">
        <v>62</v>
      </c>
      <c r="E87" s="56">
        <v>48</v>
      </c>
      <c r="F87" s="56">
        <v>14</v>
      </c>
      <c r="G87" s="56">
        <v>1</v>
      </c>
      <c r="H87" s="56">
        <v>0</v>
      </c>
      <c r="I87" s="56">
        <v>2</v>
      </c>
      <c r="J87" s="56">
        <v>0</v>
      </c>
      <c r="K87" s="56">
        <v>59</v>
      </c>
      <c r="L87" s="56">
        <v>45</v>
      </c>
      <c r="M87" s="56">
        <v>14</v>
      </c>
      <c r="N87" s="56">
        <v>0</v>
      </c>
    </row>
    <row r="88" spans="1:14" s="52" customFormat="1" ht="12.75">
      <c r="A88" s="49">
        <v>82</v>
      </c>
      <c r="B88" s="50"/>
      <c r="C88" s="50" t="s">
        <v>498</v>
      </c>
      <c r="D88" s="50">
        <f aca="true" t="shared" si="0" ref="D88:N88">SUM(D6:D87)</f>
        <v>2185</v>
      </c>
      <c r="E88" s="50">
        <f t="shared" si="0"/>
        <v>1458</v>
      </c>
      <c r="F88" s="50">
        <f t="shared" si="0"/>
        <v>727</v>
      </c>
      <c r="G88" s="50">
        <f t="shared" si="0"/>
        <v>49</v>
      </c>
      <c r="H88" s="50">
        <f t="shared" si="0"/>
        <v>33</v>
      </c>
      <c r="I88" s="50">
        <f t="shared" si="0"/>
        <v>334</v>
      </c>
      <c r="J88" s="50">
        <f t="shared" si="0"/>
        <v>27</v>
      </c>
      <c r="K88" s="50">
        <f t="shared" si="0"/>
        <v>1731</v>
      </c>
      <c r="L88" s="50">
        <f t="shared" si="0"/>
        <v>1201</v>
      </c>
      <c r="M88" s="50">
        <f t="shared" si="0"/>
        <v>530</v>
      </c>
      <c r="N88" s="50">
        <f t="shared" si="0"/>
        <v>11</v>
      </c>
    </row>
    <row r="89" spans="1:14" ht="7.5" customHeight="1">
      <c r="A89" s="186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8"/>
    </row>
    <row r="90" spans="1:14" ht="12.75">
      <c r="A90" s="55">
        <v>1</v>
      </c>
      <c r="B90" s="56" t="s">
        <v>386</v>
      </c>
      <c r="C90" s="56" t="s">
        <v>637</v>
      </c>
      <c r="D90" s="56">
        <v>0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</row>
    <row r="91" spans="1:14" ht="12.75">
      <c r="A91" s="55">
        <v>2</v>
      </c>
      <c r="B91" s="56" t="s">
        <v>499</v>
      </c>
      <c r="C91" s="56" t="s">
        <v>500</v>
      </c>
      <c r="D91" s="56">
        <v>11</v>
      </c>
      <c r="E91" s="56">
        <v>4</v>
      </c>
      <c r="F91" s="56">
        <v>7</v>
      </c>
      <c r="G91" s="56">
        <v>3</v>
      </c>
      <c r="H91" s="56">
        <v>0</v>
      </c>
      <c r="I91" s="56">
        <v>1</v>
      </c>
      <c r="J91" s="56">
        <v>0</v>
      </c>
      <c r="K91" s="56">
        <v>7</v>
      </c>
      <c r="L91" s="56">
        <v>4</v>
      </c>
      <c r="M91" s="56">
        <v>3</v>
      </c>
      <c r="N91" s="56">
        <v>0</v>
      </c>
    </row>
    <row r="92" spans="1:14" ht="12.75">
      <c r="A92" s="55">
        <v>3</v>
      </c>
      <c r="B92" s="56" t="s">
        <v>388</v>
      </c>
      <c r="C92" s="56" t="s">
        <v>501</v>
      </c>
      <c r="D92" s="56">
        <v>3</v>
      </c>
      <c r="E92" s="56">
        <v>3</v>
      </c>
      <c r="F92" s="56">
        <v>0</v>
      </c>
      <c r="G92" s="56">
        <v>1</v>
      </c>
      <c r="H92" s="56">
        <v>0</v>
      </c>
      <c r="I92" s="56">
        <v>0</v>
      </c>
      <c r="J92" s="56">
        <v>0</v>
      </c>
      <c r="K92" s="56">
        <v>2</v>
      </c>
      <c r="L92" s="56">
        <v>2</v>
      </c>
      <c r="M92" s="56">
        <v>0</v>
      </c>
      <c r="N92" s="56">
        <v>0</v>
      </c>
    </row>
    <row r="93" spans="1:14" ht="12.75">
      <c r="A93" s="55">
        <v>4</v>
      </c>
      <c r="B93" s="56" t="s">
        <v>392</v>
      </c>
      <c r="C93" s="56" t="s">
        <v>502</v>
      </c>
      <c r="D93" s="56">
        <v>2</v>
      </c>
      <c r="E93" s="56">
        <v>0</v>
      </c>
      <c r="F93" s="56">
        <v>2</v>
      </c>
      <c r="G93" s="56">
        <v>1</v>
      </c>
      <c r="H93" s="56">
        <v>0</v>
      </c>
      <c r="I93" s="56">
        <v>1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</row>
    <row r="94" spans="1:14" ht="12.75">
      <c r="A94" s="55">
        <v>5</v>
      </c>
      <c r="B94" s="56" t="s">
        <v>394</v>
      </c>
      <c r="C94" s="56" t="s">
        <v>503</v>
      </c>
      <c r="D94" s="56">
        <v>30</v>
      </c>
      <c r="E94" s="56">
        <v>20</v>
      </c>
      <c r="F94" s="56">
        <v>10</v>
      </c>
      <c r="G94" s="56">
        <v>3</v>
      </c>
      <c r="H94" s="56">
        <v>1</v>
      </c>
      <c r="I94" s="56">
        <v>6</v>
      </c>
      <c r="J94" s="56">
        <v>0</v>
      </c>
      <c r="K94" s="56">
        <v>20</v>
      </c>
      <c r="L94" s="56">
        <v>15</v>
      </c>
      <c r="M94" s="56">
        <v>5</v>
      </c>
      <c r="N94" s="56">
        <v>0</v>
      </c>
    </row>
    <row r="95" spans="1:14" ht="12.75">
      <c r="A95" s="55">
        <v>6</v>
      </c>
      <c r="B95" s="56" t="s">
        <v>394</v>
      </c>
      <c r="C95" s="56" t="s">
        <v>504</v>
      </c>
      <c r="D95" s="56">
        <v>49</v>
      </c>
      <c r="E95" s="56">
        <v>29</v>
      </c>
      <c r="F95" s="56">
        <v>20</v>
      </c>
      <c r="G95" s="56">
        <v>0</v>
      </c>
      <c r="H95" s="56">
        <v>0</v>
      </c>
      <c r="I95" s="56">
        <v>2</v>
      </c>
      <c r="J95" s="56">
        <v>0</v>
      </c>
      <c r="K95" s="56">
        <v>47</v>
      </c>
      <c r="L95" s="56">
        <v>27</v>
      </c>
      <c r="M95" s="56">
        <v>20</v>
      </c>
      <c r="N95" s="56">
        <v>0</v>
      </c>
    </row>
    <row r="96" spans="1:14" ht="12.75">
      <c r="A96" s="55">
        <v>7</v>
      </c>
      <c r="B96" s="56" t="s">
        <v>394</v>
      </c>
      <c r="C96" s="56" t="s">
        <v>505</v>
      </c>
      <c r="D96" s="56">
        <v>5</v>
      </c>
      <c r="E96" s="56">
        <v>1</v>
      </c>
      <c r="F96" s="56">
        <v>4</v>
      </c>
      <c r="G96" s="56">
        <v>1</v>
      </c>
      <c r="H96" s="56">
        <v>0</v>
      </c>
      <c r="I96" s="56">
        <v>0</v>
      </c>
      <c r="J96" s="56">
        <v>0</v>
      </c>
      <c r="K96" s="56">
        <v>4</v>
      </c>
      <c r="L96" s="56">
        <v>1</v>
      </c>
      <c r="M96" s="56">
        <v>3</v>
      </c>
      <c r="N96" s="56">
        <v>0</v>
      </c>
    </row>
    <row r="97" spans="1:14" ht="12.75">
      <c r="A97" s="55">
        <v>8</v>
      </c>
      <c r="B97" s="56" t="s">
        <v>394</v>
      </c>
      <c r="C97" s="56" t="s">
        <v>506</v>
      </c>
      <c r="D97" s="56">
        <v>49</v>
      </c>
      <c r="E97" s="56">
        <v>38</v>
      </c>
      <c r="F97" s="56">
        <v>11</v>
      </c>
      <c r="G97" s="56">
        <v>3</v>
      </c>
      <c r="H97" s="56">
        <v>0</v>
      </c>
      <c r="I97" s="56">
        <v>2</v>
      </c>
      <c r="J97" s="56">
        <v>0</v>
      </c>
      <c r="K97" s="56">
        <v>44</v>
      </c>
      <c r="L97" s="56">
        <v>34</v>
      </c>
      <c r="M97" s="56">
        <v>10</v>
      </c>
      <c r="N97" s="56">
        <v>0</v>
      </c>
    </row>
    <row r="98" spans="1:14" ht="12.75">
      <c r="A98" s="55">
        <v>9</v>
      </c>
      <c r="B98" s="56" t="s">
        <v>403</v>
      </c>
      <c r="C98" s="56" t="s">
        <v>507</v>
      </c>
      <c r="D98" s="56">
        <v>13</v>
      </c>
      <c r="E98" s="56">
        <v>7</v>
      </c>
      <c r="F98" s="56">
        <v>6</v>
      </c>
      <c r="G98" s="56">
        <v>2</v>
      </c>
      <c r="H98" s="56">
        <v>0</v>
      </c>
      <c r="I98" s="56">
        <v>0</v>
      </c>
      <c r="J98" s="56">
        <v>0</v>
      </c>
      <c r="K98" s="56">
        <v>11</v>
      </c>
      <c r="L98" s="56">
        <v>6</v>
      </c>
      <c r="M98" s="56">
        <v>5</v>
      </c>
      <c r="N98" s="56">
        <v>0</v>
      </c>
    </row>
    <row r="99" spans="1:14" ht="12.75">
      <c r="A99" s="55">
        <v>10</v>
      </c>
      <c r="B99" s="56" t="s">
        <v>412</v>
      </c>
      <c r="C99" s="56" t="s">
        <v>508</v>
      </c>
      <c r="D99" s="56">
        <v>13</v>
      </c>
      <c r="E99" s="56">
        <v>2</v>
      </c>
      <c r="F99" s="56">
        <v>11</v>
      </c>
      <c r="G99" s="56">
        <v>7</v>
      </c>
      <c r="H99" s="56">
        <v>0</v>
      </c>
      <c r="I99" s="56">
        <v>2</v>
      </c>
      <c r="J99" s="56">
        <v>0</v>
      </c>
      <c r="K99" s="56">
        <v>2</v>
      </c>
      <c r="L99" s="56">
        <v>0</v>
      </c>
      <c r="M99" s="56">
        <v>2</v>
      </c>
      <c r="N99" s="56">
        <v>2</v>
      </c>
    </row>
    <row r="100" spans="1:14" ht="12.75">
      <c r="A100" s="55">
        <v>11</v>
      </c>
      <c r="B100" s="56" t="s">
        <v>416</v>
      </c>
      <c r="C100" s="56" t="s">
        <v>509</v>
      </c>
      <c r="D100" s="56">
        <v>1</v>
      </c>
      <c r="E100" s="56">
        <v>1</v>
      </c>
      <c r="F100" s="56">
        <v>0</v>
      </c>
      <c r="G100" s="56">
        <v>1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</row>
    <row r="101" spans="1:14" ht="12.75">
      <c r="A101" s="55">
        <v>12</v>
      </c>
      <c r="B101" s="56" t="s">
        <v>416</v>
      </c>
      <c r="C101" s="56" t="s">
        <v>510</v>
      </c>
      <c r="D101" s="56">
        <v>6</v>
      </c>
      <c r="E101" s="56">
        <v>5</v>
      </c>
      <c r="F101" s="56">
        <v>1</v>
      </c>
      <c r="G101" s="56">
        <v>1</v>
      </c>
      <c r="H101" s="56">
        <v>0</v>
      </c>
      <c r="I101" s="56">
        <v>0</v>
      </c>
      <c r="J101" s="56">
        <v>0</v>
      </c>
      <c r="K101" s="56">
        <v>5</v>
      </c>
      <c r="L101" s="56">
        <v>4</v>
      </c>
      <c r="M101" s="56">
        <v>1</v>
      </c>
      <c r="N101" s="56">
        <v>0</v>
      </c>
    </row>
    <row r="102" spans="1:14" ht="12.75">
      <c r="A102" s="55">
        <v>13</v>
      </c>
      <c r="B102" s="56" t="s">
        <v>416</v>
      </c>
      <c r="C102" s="56" t="s">
        <v>635</v>
      </c>
      <c r="D102" s="56">
        <v>1</v>
      </c>
      <c r="E102" s="56">
        <v>0</v>
      </c>
      <c r="F102" s="56">
        <v>1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1</v>
      </c>
    </row>
    <row r="103" spans="1:14" ht="12.75">
      <c r="A103" s="55">
        <v>14</v>
      </c>
      <c r="B103" s="56" t="s">
        <v>420</v>
      </c>
      <c r="C103" s="56" t="s">
        <v>511</v>
      </c>
      <c r="D103" s="56">
        <v>13</v>
      </c>
      <c r="E103" s="56">
        <v>7</v>
      </c>
      <c r="F103" s="56">
        <v>6</v>
      </c>
      <c r="G103" s="56">
        <v>8</v>
      </c>
      <c r="H103" s="56">
        <v>0</v>
      </c>
      <c r="I103" s="56">
        <v>0</v>
      </c>
      <c r="J103" s="56">
        <v>0</v>
      </c>
      <c r="K103" s="56">
        <v>5</v>
      </c>
      <c r="L103" s="56">
        <v>4</v>
      </c>
      <c r="M103" s="56">
        <v>1</v>
      </c>
      <c r="N103" s="56">
        <v>0</v>
      </c>
    </row>
    <row r="104" spans="1:14" ht="12.75">
      <c r="A104" s="55">
        <v>15</v>
      </c>
      <c r="B104" s="56" t="s">
        <v>420</v>
      </c>
      <c r="C104" s="56" t="s">
        <v>512</v>
      </c>
      <c r="D104" s="56">
        <v>6</v>
      </c>
      <c r="E104" s="56">
        <v>5</v>
      </c>
      <c r="F104" s="56">
        <v>1</v>
      </c>
      <c r="G104" s="56">
        <v>0</v>
      </c>
      <c r="H104" s="56">
        <v>0</v>
      </c>
      <c r="I104" s="56">
        <v>0</v>
      </c>
      <c r="J104" s="56">
        <v>0</v>
      </c>
      <c r="K104" s="56">
        <v>6</v>
      </c>
      <c r="L104" s="56">
        <v>5</v>
      </c>
      <c r="M104" s="56">
        <v>1</v>
      </c>
      <c r="N104" s="56">
        <v>0</v>
      </c>
    </row>
    <row r="105" spans="1:14" ht="12.75">
      <c r="A105" s="55">
        <v>16</v>
      </c>
      <c r="B105" s="56" t="s">
        <v>420</v>
      </c>
      <c r="C105" s="56" t="s">
        <v>513</v>
      </c>
      <c r="D105" s="56">
        <v>4</v>
      </c>
      <c r="E105" s="56">
        <v>1</v>
      </c>
      <c r="F105" s="56">
        <v>3</v>
      </c>
      <c r="G105" s="56">
        <v>0</v>
      </c>
      <c r="H105" s="56">
        <v>0</v>
      </c>
      <c r="I105" s="56">
        <v>0</v>
      </c>
      <c r="J105" s="56">
        <v>0</v>
      </c>
      <c r="K105" s="56">
        <v>4</v>
      </c>
      <c r="L105" s="56">
        <v>1</v>
      </c>
      <c r="M105" s="56">
        <v>3</v>
      </c>
      <c r="N105" s="56">
        <v>0</v>
      </c>
    </row>
    <row r="106" spans="1:14" ht="12.75">
      <c r="A106" s="55">
        <v>17</v>
      </c>
      <c r="B106" s="56" t="s">
        <v>423</v>
      </c>
      <c r="C106" s="56" t="s">
        <v>514</v>
      </c>
      <c r="D106" s="56">
        <v>8</v>
      </c>
      <c r="E106" s="56">
        <v>1</v>
      </c>
      <c r="F106" s="56">
        <v>7</v>
      </c>
      <c r="G106" s="56">
        <v>2</v>
      </c>
      <c r="H106" s="56">
        <v>0</v>
      </c>
      <c r="I106" s="56">
        <v>0</v>
      </c>
      <c r="J106" s="56">
        <v>0</v>
      </c>
      <c r="K106" s="56">
        <v>6</v>
      </c>
      <c r="L106" s="56">
        <v>0</v>
      </c>
      <c r="M106" s="56">
        <v>6</v>
      </c>
      <c r="N106" s="56">
        <v>0</v>
      </c>
    </row>
    <row r="107" spans="1:14" ht="12.75">
      <c r="A107" s="55">
        <v>18</v>
      </c>
      <c r="B107" s="56" t="s">
        <v>425</v>
      </c>
      <c r="C107" s="56" t="s">
        <v>515</v>
      </c>
      <c r="D107" s="56">
        <v>33</v>
      </c>
      <c r="E107" s="56">
        <v>16</v>
      </c>
      <c r="F107" s="56">
        <v>17</v>
      </c>
      <c r="G107" s="56">
        <v>13</v>
      </c>
      <c r="H107" s="56">
        <v>0</v>
      </c>
      <c r="I107" s="56">
        <v>4</v>
      </c>
      <c r="J107" s="56">
        <v>0</v>
      </c>
      <c r="K107" s="56">
        <v>16</v>
      </c>
      <c r="L107" s="56">
        <v>11</v>
      </c>
      <c r="M107" s="56">
        <v>5</v>
      </c>
      <c r="N107" s="56">
        <v>0</v>
      </c>
    </row>
    <row r="108" spans="1:14" ht="12.75">
      <c r="A108" s="55">
        <v>19</v>
      </c>
      <c r="B108" s="56" t="s">
        <v>428</v>
      </c>
      <c r="C108" s="56" t="s">
        <v>516</v>
      </c>
      <c r="D108" s="56">
        <v>15</v>
      </c>
      <c r="E108" s="56">
        <v>6</v>
      </c>
      <c r="F108" s="56">
        <v>9</v>
      </c>
      <c r="G108" s="56">
        <v>10</v>
      </c>
      <c r="H108" s="56">
        <v>0</v>
      </c>
      <c r="I108" s="56">
        <v>0</v>
      </c>
      <c r="J108" s="56">
        <v>0</v>
      </c>
      <c r="K108" s="56">
        <v>4</v>
      </c>
      <c r="L108" s="56">
        <v>1</v>
      </c>
      <c r="M108" s="56">
        <v>3</v>
      </c>
      <c r="N108" s="56">
        <v>1</v>
      </c>
    </row>
    <row r="109" spans="1:14" ht="25.5">
      <c r="A109" s="55">
        <v>20</v>
      </c>
      <c r="B109" s="56" t="s">
        <v>438</v>
      </c>
      <c r="C109" s="56" t="s">
        <v>636</v>
      </c>
      <c r="D109" s="56">
        <v>1</v>
      </c>
      <c r="E109" s="56">
        <v>0</v>
      </c>
      <c r="F109" s="56">
        <v>1</v>
      </c>
      <c r="G109" s="56">
        <v>0</v>
      </c>
      <c r="H109" s="56">
        <v>0</v>
      </c>
      <c r="I109" s="56">
        <v>1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</row>
    <row r="110" spans="1:14" ht="12.75">
      <c r="A110" s="55">
        <v>21</v>
      </c>
      <c r="B110" s="56" t="s">
        <v>438</v>
      </c>
      <c r="C110" s="56" t="s">
        <v>517</v>
      </c>
      <c r="D110" s="56">
        <v>15</v>
      </c>
      <c r="E110" s="56">
        <v>9</v>
      </c>
      <c r="F110" s="56">
        <v>6</v>
      </c>
      <c r="G110" s="56">
        <v>3</v>
      </c>
      <c r="H110" s="56">
        <v>0</v>
      </c>
      <c r="I110" s="56">
        <v>1</v>
      </c>
      <c r="J110" s="56">
        <v>0</v>
      </c>
      <c r="K110" s="56">
        <v>11</v>
      </c>
      <c r="L110" s="56">
        <v>7</v>
      </c>
      <c r="M110" s="56">
        <v>4</v>
      </c>
      <c r="N110" s="56">
        <v>0</v>
      </c>
    </row>
    <row r="111" spans="1:14" ht="12.75">
      <c r="A111" s="55">
        <v>22</v>
      </c>
      <c r="B111" s="56" t="s">
        <v>442</v>
      </c>
      <c r="C111" s="56" t="s">
        <v>518</v>
      </c>
      <c r="D111" s="56">
        <v>76</v>
      </c>
      <c r="E111" s="56">
        <v>43</v>
      </c>
      <c r="F111" s="56">
        <v>33</v>
      </c>
      <c r="G111" s="56">
        <v>49</v>
      </c>
      <c r="H111" s="56">
        <v>0</v>
      </c>
      <c r="I111" s="56">
        <v>1</v>
      </c>
      <c r="J111" s="56">
        <v>0</v>
      </c>
      <c r="K111" s="56">
        <v>26</v>
      </c>
      <c r="L111" s="56">
        <v>14</v>
      </c>
      <c r="M111" s="56">
        <v>12</v>
      </c>
      <c r="N111" s="56">
        <v>0</v>
      </c>
    </row>
    <row r="112" spans="1:14" ht="12.75">
      <c r="A112" s="55">
        <v>23</v>
      </c>
      <c r="B112" s="56" t="s">
        <v>446</v>
      </c>
      <c r="C112" s="56" t="s">
        <v>519</v>
      </c>
      <c r="D112" s="56">
        <v>12</v>
      </c>
      <c r="E112" s="56">
        <v>8</v>
      </c>
      <c r="F112" s="56">
        <v>4</v>
      </c>
      <c r="G112" s="56">
        <v>4</v>
      </c>
      <c r="H112" s="56">
        <v>5</v>
      </c>
      <c r="I112" s="56">
        <v>0</v>
      </c>
      <c r="J112" s="56">
        <v>0</v>
      </c>
      <c r="K112" s="56">
        <v>3</v>
      </c>
      <c r="L112" s="56">
        <v>2</v>
      </c>
      <c r="M112" s="56">
        <v>1</v>
      </c>
      <c r="N112" s="56">
        <v>0</v>
      </c>
    </row>
    <row r="113" spans="1:14" ht="12.75">
      <c r="A113" s="55">
        <v>24</v>
      </c>
      <c r="B113" s="56" t="s">
        <v>446</v>
      </c>
      <c r="C113" s="56" t="s">
        <v>520</v>
      </c>
      <c r="D113" s="56">
        <v>37</v>
      </c>
      <c r="E113" s="56">
        <v>17</v>
      </c>
      <c r="F113" s="56">
        <v>20</v>
      </c>
      <c r="G113" s="56">
        <v>3</v>
      </c>
      <c r="H113" s="56">
        <v>0</v>
      </c>
      <c r="I113" s="56">
        <v>3</v>
      </c>
      <c r="J113" s="56">
        <v>0</v>
      </c>
      <c r="K113" s="56">
        <v>19</v>
      </c>
      <c r="L113" s="56">
        <v>7</v>
      </c>
      <c r="M113" s="56">
        <v>12</v>
      </c>
      <c r="N113" s="56">
        <v>12</v>
      </c>
    </row>
    <row r="114" spans="1:14" ht="12.75">
      <c r="A114" s="55">
        <v>25</v>
      </c>
      <c r="B114" s="56" t="s">
        <v>458</v>
      </c>
      <c r="C114" s="56" t="s">
        <v>521</v>
      </c>
      <c r="D114" s="56">
        <v>3</v>
      </c>
      <c r="E114" s="56">
        <v>1</v>
      </c>
      <c r="F114" s="56">
        <v>2</v>
      </c>
      <c r="G114" s="56">
        <v>0</v>
      </c>
      <c r="H114" s="56">
        <v>0</v>
      </c>
      <c r="I114" s="56">
        <v>0</v>
      </c>
      <c r="J114" s="56">
        <v>0</v>
      </c>
      <c r="K114" s="56">
        <v>3</v>
      </c>
      <c r="L114" s="56">
        <v>1</v>
      </c>
      <c r="M114" s="56">
        <v>2</v>
      </c>
      <c r="N114" s="56">
        <v>0</v>
      </c>
    </row>
    <row r="115" spans="1:14" ht="12.75">
      <c r="A115" s="55">
        <v>26</v>
      </c>
      <c r="B115" s="56" t="s">
        <v>460</v>
      </c>
      <c r="C115" s="56" t="s">
        <v>522</v>
      </c>
      <c r="D115" s="56">
        <v>4</v>
      </c>
      <c r="E115" s="56">
        <v>2</v>
      </c>
      <c r="F115" s="56">
        <v>2</v>
      </c>
      <c r="G115" s="56">
        <v>0</v>
      </c>
      <c r="H115" s="56">
        <v>0</v>
      </c>
      <c r="I115" s="56">
        <v>0</v>
      </c>
      <c r="J115" s="56">
        <v>0</v>
      </c>
      <c r="K115" s="56">
        <v>4</v>
      </c>
      <c r="L115" s="56">
        <v>2</v>
      </c>
      <c r="M115" s="56">
        <v>2</v>
      </c>
      <c r="N115" s="56">
        <v>0</v>
      </c>
    </row>
    <row r="116" spans="1:14" ht="12.75">
      <c r="A116" s="55">
        <v>27</v>
      </c>
      <c r="B116" s="56" t="s">
        <v>470</v>
      </c>
      <c r="C116" s="56" t="s">
        <v>523</v>
      </c>
      <c r="D116" s="56">
        <v>12</v>
      </c>
      <c r="E116" s="56">
        <v>5</v>
      </c>
      <c r="F116" s="56">
        <v>7</v>
      </c>
      <c r="G116" s="56">
        <v>1</v>
      </c>
      <c r="H116" s="56">
        <v>0</v>
      </c>
      <c r="I116" s="56">
        <v>1</v>
      </c>
      <c r="J116" s="56">
        <v>0</v>
      </c>
      <c r="K116" s="56">
        <v>10</v>
      </c>
      <c r="L116" s="56">
        <v>4</v>
      </c>
      <c r="M116" s="56">
        <v>6</v>
      </c>
      <c r="N116" s="56">
        <v>0</v>
      </c>
    </row>
    <row r="117" spans="1:14" ht="12.75">
      <c r="A117" s="55">
        <v>28</v>
      </c>
      <c r="B117" s="56" t="s">
        <v>478</v>
      </c>
      <c r="C117" s="56" t="s">
        <v>524</v>
      </c>
      <c r="D117" s="56">
        <v>15</v>
      </c>
      <c r="E117" s="56">
        <v>9</v>
      </c>
      <c r="F117" s="56">
        <v>6</v>
      </c>
      <c r="G117" s="56">
        <v>15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</row>
    <row r="118" spans="1:14" ht="12.75">
      <c r="A118" s="55">
        <v>29</v>
      </c>
      <c r="B118" s="56" t="s">
        <v>478</v>
      </c>
      <c r="C118" s="56" t="s">
        <v>525</v>
      </c>
      <c r="D118" s="56">
        <v>18</v>
      </c>
      <c r="E118" s="56">
        <v>6</v>
      </c>
      <c r="F118" s="56">
        <v>12</v>
      </c>
      <c r="G118" s="56">
        <v>7</v>
      </c>
      <c r="H118" s="56">
        <v>0</v>
      </c>
      <c r="I118" s="56">
        <v>0</v>
      </c>
      <c r="J118" s="56">
        <v>0</v>
      </c>
      <c r="K118" s="56">
        <v>11</v>
      </c>
      <c r="L118" s="56">
        <v>3</v>
      </c>
      <c r="M118" s="56">
        <v>8</v>
      </c>
      <c r="N118" s="56">
        <v>0</v>
      </c>
    </row>
    <row r="119" spans="1:14" ht="12.75">
      <c r="A119" s="55">
        <v>30</v>
      </c>
      <c r="B119" s="56" t="s">
        <v>478</v>
      </c>
      <c r="C119" s="56" t="s">
        <v>526</v>
      </c>
      <c r="D119" s="56">
        <v>32</v>
      </c>
      <c r="E119" s="56">
        <v>18</v>
      </c>
      <c r="F119" s="56">
        <v>14</v>
      </c>
      <c r="G119" s="56">
        <v>1</v>
      </c>
      <c r="H119" s="56">
        <v>2</v>
      </c>
      <c r="I119" s="56">
        <v>0</v>
      </c>
      <c r="J119" s="56">
        <v>0</v>
      </c>
      <c r="K119" s="56">
        <v>22</v>
      </c>
      <c r="L119" s="56">
        <v>12</v>
      </c>
      <c r="M119" s="56">
        <v>10</v>
      </c>
      <c r="N119" s="56">
        <v>7</v>
      </c>
    </row>
    <row r="120" spans="1:14" ht="12.75">
      <c r="A120" s="55">
        <v>31</v>
      </c>
      <c r="B120" s="56" t="s">
        <v>488</v>
      </c>
      <c r="C120" s="56" t="s">
        <v>527</v>
      </c>
      <c r="D120" s="56">
        <v>5</v>
      </c>
      <c r="E120" s="56">
        <v>1</v>
      </c>
      <c r="F120" s="56">
        <v>4</v>
      </c>
      <c r="G120" s="56">
        <v>2</v>
      </c>
      <c r="H120" s="56">
        <v>0</v>
      </c>
      <c r="I120" s="56">
        <v>1</v>
      </c>
      <c r="J120" s="56">
        <v>0</v>
      </c>
      <c r="K120" s="56">
        <v>2</v>
      </c>
      <c r="L120" s="56">
        <v>0</v>
      </c>
      <c r="M120" s="56">
        <v>2</v>
      </c>
      <c r="N120" s="56">
        <v>0</v>
      </c>
    </row>
    <row r="121" spans="1:14" ht="12.75">
      <c r="A121" s="55">
        <v>32</v>
      </c>
      <c r="B121" s="56" t="s">
        <v>488</v>
      </c>
      <c r="C121" s="56" t="s">
        <v>528</v>
      </c>
      <c r="D121" s="56">
        <v>2</v>
      </c>
      <c r="E121" s="56">
        <v>1</v>
      </c>
      <c r="F121" s="56">
        <v>1</v>
      </c>
      <c r="G121" s="56">
        <v>0</v>
      </c>
      <c r="H121" s="56">
        <v>0</v>
      </c>
      <c r="I121" s="56">
        <v>0</v>
      </c>
      <c r="J121" s="56">
        <v>0</v>
      </c>
      <c r="K121" s="56">
        <v>2</v>
      </c>
      <c r="L121" s="56">
        <v>1</v>
      </c>
      <c r="M121" s="56">
        <v>1</v>
      </c>
      <c r="N121" s="56">
        <v>0</v>
      </c>
    </row>
    <row r="122" spans="1:14" ht="12.75">
      <c r="A122" s="55">
        <v>33</v>
      </c>
      <c r="B122" s="56" t="s">
        <v>492</v>
      </c>
      <c r="C122" s="56" t="s">
        <v>529</v>
      </c>
      <c r="D122" s="56">
        <v>5</v>
      </c>
      <c r="E122" s="56">
        <v>3</v>
      </c>
      <c r="F122" s="56">
        <v>2</v>
      </c>
      <c r="G122" s="56">
        <v>0</v>
      </c>
      <c r="H122" s="56">
        <v>0</v>
      </c>
      <c r="I122" s="56">
        <v>0</v>
      </c>
      <c r="J122" s="56">
        <v>0</v>
      </c>
      <c r="K122" s="56">
        <v>5</v>
      </c>
      <c r="L122" s="56">
        <v>3</v>
      </c>
      <c r="M122" s="56">
        <v>2</v>
      </c>
      <c r="N122" s="56">
        <v>0</v>
      </c>
    </row>
    <row r="123" spans="1:14" ht="12.75">
      <c r="A123" s="55">
        <v>34</v>
      </c>
      <c r="B123" s="56" t="s">
        <v>494</v>
      </c>
      <c r="C123" s="56" t="s">
        <v>530</v>
      </c>
      <c r="D123" s="56">
        <v>14</v>
      </c>
      <c r="E123" s="56">
        <v>5</v>
      </c>
      <c r="F123" s="56">
        <v>9</v>
      </c>
      <c r="G123" s="56">
        <v>6</v>
      </c>
      <c r="H123" s="56">
        <v>2</v>
      </c>
      <c r="I123" s="56">
        <v>0</v>
      </c>
      <c r="J123" s="56">
        <v>0</v>
      </c>
      <c r="K123" s="56">
        <v>6</v>
      </c>
      <c r="L123" s="56">
        <v>2</v>
      </c>
      <c r="M123" s="56">
        <v>4</v>
      </c>
      <c r="N123" s="56">
        <v>0</v>
      </c>
    </row>
    <row r="124" spans="1:14" ht="12.75">
      <c r="A124" s="55">
        <v>35</v>
      </c>
      <c r="B124" s="56" t="s">
        <v>496</v>
      </c>
      <c r="C124" s="56" t="s">
        <v>531</v>
      </c>
      <c r="D124" s="56">
        <v>43</v>
      </c>
      <c r="E124" s="56">
        <v>17</v>
      </c>
      <c r="F124" s="56">
        <v>26</v>
      </c>
      <c r="G124" s="56">
        <v>36</v>
      </c>
      <c r="H124" s="56">
        <v>0</v>
      </c>
      <c r="I124" s="56">
        <v>0</v>
      </c>
      <c r="J124" s="56">
        <v>0</v>
      </c>
      <c r="K124" s="56">
        <v>7</v>
      </c>
      <c r="L124" s="56">
        <v>4</v>
      </c>
      <c r="M124" s="56">
        <v>3</v>
      </c>
      <c r="N124" s="56">
        <v>0</v>
      </c>
    </row>
    <row r="125" spans="1:14" ht="12.75">
      <c r="A125" s="55">
        <v>36</v>
      </c>
      <c r="B125" s="56" t="s">
        <v>532</v>
      </c>
      <c r="C125" s="56" t="s">
        <v>533</v>
      </c>
      <c r="D125" s="56">
        <v>6</v>
      </c>
      <c r="E125" s="56">
        <v>6</v>
      </c>
      <c r="F125" s="56">
        <v>0</v>
      </c>
      <c r="G125" s="56">
        <v>1</v>
      </c>
      <c r="H125" s="56">
        <v>0</v>
      </c>
      <c r="I125" s="56">
        <v>0</v>
      </c>
      <c r="J125" s="56">
        <v>0</v>
      </c>
      <c r="K125" s="56">
        <v>5</v>
      </c>
      <c r="L125" s="56">
        <v>5</v>
      </c>
      <c r="M125" s="56">
        <v>0</v>
      </c>
      <c r="N125" s="56">
        <v>0</v>
      </c>
    </row>
    <row r="126" spans="1:14" s="52" customFormat="1" ht="12.75">
      <c r="A126" s="49">
        <v>36</v>
      </c>
      <c r="B126" s="50"/>
      <c r="C126" s="50" t="s">
        <v>534</v>
      </c>
      <c r="D126" s="50">
        <f aca="true" t="shared" si="1" ref="D126:N126">SUM(D90:D125)</f>
        <v>562</v>
      </c>
      <c r="E126" s="50">
        <f t="shared" si="1"/>
        <v>297</v>
      </c>
      <c r="F126" s="50">
        <f t="shared" si="1"/>
        <v>265</v>
      </c>
      <c r="G126" s="50">
        <f t="shared" si="1"/>
        <v>184</v>
      </c>
      <c r="H126" s="50">
        <f t="shared" si="1"/>
        <v>10</v>
      </c>
      <c r="I126" s="50">
        <f t="shared" si="1"/>
        <v>26</v>
      </c>
      <c r="J126" s="50">
        <f t="shared" si="1"/>
        <v>0</v>
      </c>
      <c r="K126" s="50">
        <f t="shared" si="1"/>
        <v>319</v>
      </c>
      <c r="L126" s="50">
        <f t="shared" si="1"/>
        <v>182</v>
      </c>
      <c r="M126" s="50">
        <f t="shared" si="1"/>
        <v>137</v>
      </c>
      <c r="N126" s="50">
        <f t="shared" si="1"/>
        <v>23</v>
      </c>
    </row>
    <row r="127" spans="1:14" ht="7.5" customHeight="1">
      <c r="A127" s="186"/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8"/>
    </row>
    <row r="128" spans="1:14" s="52" customFormat="1" ht="12.75">
      <c r="A128" s="49">
        <f>(A88+A126)</f>
        <v>118</v>
      </c>
      <c r="B128" s="50"/>
      <c r="C128" s="50" t="s">
        <v>535</v>
      </c>
      <c r="D128" s="50">
        <f aca="true" t="shared" si="2" ref="D128:N128">(D88+D126)</f>
        <v>2747</v>
      </c>
      <c r="E128" s="50">
        <f t="shared" si="2"/>
        <v>1755</v>
      </c>
      <c r="F128" s="50">
        <f t="shared" si="2"/>
        <v>992</v>
      </c>
      <c r="G128" s="50">
        <f t="shared" si="2"/>
        <v>233</v>
      </c>
      <c r="H128" s="50">
        <f t="shared" si="2"/>
        <v>43</v>
      </c>
      <c r="I128" s="50">
        <f t="shared" si="2"/>
        <v>360</v>
      </c>
      <c r="J128" s="50">
        <f t="shared" si="2"/>
        <v>27</v>
      </c>
      <c r="K128" s="50">
        <f t="shared" si="2"/>
        <v>2050</v>
      </c>
      <c r="L128" s="50">
        <f t="shared" si="2"/>
        <v>1383</v>
      </c>
      <c r="M128" s="50">
        <f t="shared" si="2"/>
        <v>667</v>
      </c>
      <c r="N128" s="50">
        <f t="shared" si="2"/>
        <v>34</v>
      </c>
    </row>
  </sheetData>
  <sheetProtection password="CE88" sheet="1" objects="1" scenarios="1"/>
  <mergeCells count="17">
    <mergeCell ref="A89:N89"/>
    <mergeCell ref="A127:N127"/>
    <mergeCell ref="E2:F2"/>
    <mergeCell ref="N3:N4"/>
    <mergeCell ref="A1:A4"/>
    <mergeCell ref="B1:B4"/>
    <mergeCell ref="C1:C4"/>
    <mergeCell ref="D2:D4"/>
    <mergeCell ref="G2:N2"/>
    <mergeCell ref="J3:J4"/>
    <mergeCell ref="K3:K4"/>
    <mergeCell ref="L3:M3"/>
    <mergeCell ref="E3:E4"/>
    <mergeCell ref="F3:F4"/>
    <mergeCell ref="G3:G4"/>
    <mergeCell ref="I3:I4"/>
    <mergeCell ref="H3:H4"/>
  </mergeCells>
  <printOptions/>
  <pageMargins left="0.5905511811023623" right="0.15748031496062992" top="0.5905511811023623" bottom="0.984251968503937" header="0.31496062992125984" footer="0.11811023622047245"/>
  <pageSetup horizontalDpi="300" verticalDpi="300" orientation="landscape" paperSize="9" scale="94" r:id="rId1"/>
  <headerFooter alignWithMargins="0">
    <oddHeader>&amp;C&amp;"Arial,Bold"&amp;12 5.2. No institūcijām izstājušās personas</oddHeader>
    <oddFooter>&amp;L
&amp;8SPP Statistiskās informācijas un analīzes daļa&amp;R
&amp;P+65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K126"/>
  <sheetViews>
    <sheetView showGridLines="0" workbookViewId="0" topLeftCell="A1">
      <selection activeCell="C100" sqref="C100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6.8515625" style="0" customWidth="1"/>
    <col min="5" max="5" width="7.7109375" style="0" customWidth="1"/>
    <col min="6" max="6" width="8.00390625" style="0" customWidth="1"/>
    <col min="7" max="7" width="7.28125" style="0" customWidth="1"/>
    <col min="8" max="8" width="6.8515625" style="0" customWidth="1"/>
    <col min="9" max="9" width="6.57421875" style="0" customWidth="1"/>
    <col min="10" max="11" width="6.7109375" style="0" customWidth="1"/>
  </cols>
  <sheetData>
    <row r="1" spans="1:11" s="3" customFormat="1" ht="36" customHeight="1">
      <c r="A1" s="174" t="s">
        <v>0</v>
      </c>
      <c r="B1" s="177" t="s">
        <v>1</v>
      </c>
      <c r="C1" s="177" t="s">
        <v>2</v>
      </c>
      <c r="D1" s="4" t="s">
        <v>209</v>
      </c>
      <c r="E1" s="4" t="s">
        <v>208</v>
      </c>
      <c r="F1" s="4" t="s">
        <v>207</v>
      </c>
      <c r="G1" s="4" t="s">
        <v>206</v>
      </c>
      <c r="H1" s="4" t="s">
        <v>205</v>
      </c>
      <c r="I1" s="4" t="s">
        <v>204</v>
      </c>
      <c r="J1" s="4" t="s">
        <v>203</v>
      </c>
      <c r="K1" s="4" t="s">
        <v>202</v>
      </c>
    </row>
    <row r="2" spans="1:11" s="3" customFormat="1" ht="88.5">
      <c r="A2" s="151"/>
      <c r="B2" s="178"/>
      <c r="C2" s="178"/>
      <c r="D2" s="4" t="s">
        <v>201</v>
      </c>
      <c r="E2" s="4" t="s">
        <v>200</v>
      </c>
      <c r="F2" s="4" t="s">
        <v>199</v>
      </c>
      <c r="G2" s="4" t="s">
        <v>198</v>
      </c>
      <c r="H2" s="4" t="s">
        <v>197</v>
      </c>
      <c r="I2" s="4" t="s">
        <v>196</v>
      </c>
      <c r="J2" s="4" t="s">
        <v>195</v>
      </c>
      <c r="K2" s="4" t="s">
        <v>194</v>
      </c>
    </row>
    <row r="3" spans="1:11" s="32" customFormat="1" ht="12" thickBot="1">
      <c r="A3" s="33" t="s">
        <v>20</v>
      </c>
      <c r="B3" s="6" t="s">
        <v>21</v>
      </c>
      <c r="C3" s="6" t="s">
        <v>22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</row>
    <row r="4" spans="1:11" ht="12.75">
      <c r="A4" s="53">
        <v>1</v>
      </c>
      <c r="B4" s="54" t="s">
        <v>386</v>
      </c>
      <c r="C4" s="54" t="s">
        <v>387</v>
      </c>
      <c r="D4" s="54">
        <v>4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8</v>
      </c>
    </row>
    <row r="5" spans="1:11" ht="12.75">
      <c r="A5" s="55">
        <v>2</v>
      </c>
      <c r="B5" s="56" t="s">
        <v>388</v>
      </c>
      <c r="C5" s="56" t="s">
        <v>389</v>
      </c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</row>
    <row r="6" spans="1:11" ht="12.75">
      <c r="A6" s="55">
        <v>3</v>
      </c>
      <c r="B6" s="56" t="s">
        <v>388</v>
      </c>
      <c r="C6" s="56" t="s">
        <v>390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2</v>
      </c>
    </row>
    <row r="7" spans="1:11" ht="12.75">
      <c r="A7" s="55">
        <v>4</v>
      </c>
      <c r="B7" s="56" t="s">
        <v>388</v>
      </c>
      <c r="C7" s="56" t="s">
        <v>391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1</v>
      </c>
      <c r="J7" s="56">
        <v>0</v>
      </c>
      <c r="K7" s="56">
        <v>0</v>
      </c>
    </row>
    <row r="8" spans="1:11" ht="12.75">
      <c r="A8" s="55">
        <v>5</v>
      </c>
      <c r="B8" s="56" t="s">
        <v>392</v>
      </c>
      <c r="C8" s="56" t="s">
        <v>393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</row>
    <row r="9" spans="1:11" ht="12.75">
      <c r="A9" s="55">
        <v>6</v>
      </c>
      <c r="B9" s="56" t="s">
        <v>394</v>
      </c>
      <c r="C9" s="56" t="s">
        <v>395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</row>
    <row r="10" spans="1:11" ht="12.75">
      <c r="A10" s="55">
        <v>7</v>
      </c>
      <c r="B10" s="56" t="s">
        <v>394</v>
      </c>
      <c r="C10" s="56" t="s">
        <v>396</v>
      </c>
      <c r="D10" s="56">
        <v>0</v>
      </c>
      <c r="E10" s="56">
        <v>1</v>
      </c>
      <c r="F10" s="56">
        <v>1</v>
      </c>
      <c r="G10" s="56">
        <v>0</v>
      </c>
      <c r="H10" s="56">
        <v>0</v>
      </c>
      <c r="I10" s="56">
        <v>0</v>
      </c>
      <c r="J10" s="56">
        <v>0</v>
      </c>
      <c r="K10" s="56">
        <v>2</v>
      </c>
    </row>
    <row r="11" spans="1:11" ht="12.75">
      <c r="A11" s="55">
        <v>8</v>
      </c>
      <c r="B11" s="56" t="s">
        <v>394</v>
      </c>
      <c r="C11" s="56" t="s">
        <v>397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1</v>
      </c>
      <c r="J11" s="56">
        <v>0</v>
      </c>
      <c r="K11" s="56">
        <v>7</v>
      </c>
    </row>
    <row r="12" spans="1:11" ht="12.75">
      <c r="A12" s="55">
        <v>9</v>
      </c>
      <c r="B12" s="56" t="s">
        <v>394</v>
      </c>
      <c r="C12" s="56" t="s">
        <v>398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</row>
    <row r="13" spans="1:11" ht="12.75">
      <c r="A13" s="55">
        <v>10</v>
      </c>
      <c r="B13" s="56" t="s">
        <v>394</v>
      </c>
      <c r="C13" s="56" t="s">
        <v>399</v>
      </c>
      <c r="D13" s="56">
        <v>1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3</v>
      </c>
    </row>
    <row r="14" spans="1:11" ht="12.75">
      <c r="A14" s="55">
        <v>11</v>
      </c>
      <c r="B14" s="56" t="s">
        <v>394</v>
      </c>
      <c r="C14" s="56" t="s">
        <v>400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</row>
    <row r="15" spans="1:11" ht="12.75">
      <c r="A15" s="55">
        <v>12</v>
      </c>
      <c r="B15" s="56" t="s">
        <v>401</v>
      </c>
      <c r="C15" s="56" t="s">
        <v>402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3</v>
      </c>
    </row>
    <row r="16" spans="1:11" ht="12.75">
      <c r="A16" s="55">
        <v>13</v>
      </c>
      <c r="B16" s="56" t="s">
        <v>403</v>
      </c>
      <c r="C16" s="56" t="s">
        <v>404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3</v>
      </c>
    </row>
    <row r="17" spans="1:11" ht="12.75">
      <c r="A17" s="55">
        <v>14</v>
      </c>
      <c r="B17" s="56" t="s">
        <v>403</v>
      </c>
      <c r="C17" s="56" t="s">
        <v>405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3</v>
      </c>
    </row>
    <row r="18" spans="1:11" ht="12.75">
      <c r="A18" s="55">
        <v>15</v>
      </c>
      <c r="B18" s="56" t="s">
        <v>403</v>
      </c>
      <c r="C18" s="56" t="s">
        <v>406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</row>
    <row r="19" spans="1:11" ht="12.75">
      <c r="A19" s="55">
        <v>16</v>
      </c>
      <c r="B19" s="56" t="s">
        <v>407</v>
      </c>
      <c r="C19" s="56" t="s">
        <v>408</v>
      </c>
      <c r="D19" s="56">
        <v>1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4</v>
      </c>
    </row>
    <row r="20" spans="1:11" ht="12.75">
      <c r="A20" s="55">
        <v>17</v>
      </c>
      <c r="B20" s="56" t="s">
        <v>407</v>
      </c>
      <c r="C20" s="56" t="s">
        <v>409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4</v>
      </c>
    </row>
    <row r="21" spans="1:11" ht="12.75">
      <c r="A21" s="55">
        <v>18</v>
      </c>
      <c r="B21" s="56" t="s">
        <v>410</v>
      </c>
      <c r="C21" s="56" t="s">
        <v>411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3</v>
      </c>
    </row>
    <row r="22" spans="1:11" ht="12.75">
      <c r="A22" s="55">
        <v>19</v>
      </c>
      <c r="B22" s="56" t="s">
        <v>412</v>
      </c>
      <c r="C22" s="56" t="s">
        <v>413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</row>
    <row r="23" spans="1:11" ht="12.75">
      <c r="A23" s="55">
        <v>20</v>
      </c>
      <c r="B23" s="56" t="s">
        <v>412</v>
      </c>
      <c r="C23" s="56" t="s">
        <v>414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2</v>
      </c>
    </row>
    <row r="24" spans="1:11" ht="12.75">
      <c r="A24" s="55">
        <v>21</v>
      </c>
      <c r="B24" s="56" t="s">
        <v>412</v>
      </c>
      <c r="C24" s="56" t="s">
        <v>415</v>
      </c>
      <c r="D24" s="56">
        <v>2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2</v>
      </c>
    </row>
    <row r="25" spans="1:11" ht="12.75">
      <c r="A25" s="55">
        <v>22</v>
      </c>
      <c r="B25" s="56" t="s">
        <v>416</v>
      </c>
      <c r="C25" s="56" t="s">
        <v>417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5</v>
      </c>
    </row>
    <row r="26" spans="1:11" ht="12.75">
      <c r="A26" s="55">
        <v>23</v>
      </c>
      <c r="B26" s="56" t="s">
        <v>416</v>
      </c>
      <c r="C26" s="56" t="s">
        <v>418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</row>
    <row r="27" spans="1:11" ht="12.75">
      <c r="A27" s="55">
        <v>24</v>
      </c>
      <c r="B27" s="56" t="s">
        <v>416</v>
      </c>
      <c r="C27" s="56" t="s">
        <v>419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1</v>
      </c>
    </row>
    <row r="28" spans="1:11" ht="12.75">
      <c r="A28" s="55">
        <v>25</v>
      </c>
      <c r="B28" s="56" t="s">
        <v>420</v>
      </c>
      <c r="C28" s="56" t="s">
        <v>421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</row>
    <row r="29" spans="1:11" ht="12.75">
      <c r="A29" s="55">
        <v>26</v>
      </c>
      <c r="B29" s="56" t="s">
        <v>420</v>
      </c>
      <c r="C29" s="56" t="s">
        <v>422</v>
      </c>
      <c r="D29" s="56">
        <v>1</v>
      </c>
      <c r="E29" s="56">
        <v>10</v>
      </c>
      <c r="F29" s="56">
        <v>0</v>
      </c>
      <c r="G29" s="56">
        <v>0</v>
      </c>
      <c r="H29" s="56">
        <v>10</v>
      </c>
      <c r="I29" s="56">
        <v>0</v>
      </c>
      <c r="J29" s="56">
        <v>0</v>
      </c>
      <c r="K29" s="56">
        <v>3</v>
      </c>
    </row>
    <row r="30" spans="1:11" ht="12.75">
      <c r="A30" s="55">
        <v>27</v>
      </c>
      <c r="B30" s="56" t="s">
        <v>423</v>
      </c>
      <c r="C30" s="56" t="s">
        <v>424</v>
      </c>
      <c r="D30" s="56">
        <v>0</v>
      </c>
      <c r="E30" s="56">
        <v>16</v>
      </c>
      <c r="F30" s="56">
        <v>0</v>
      </c>
      <c r="G30" s="56">
        <v>0</v>
      </c>
      <c r="H30" s="56">
        <v>16</v>
      </c>
      <c r="I30" s="56">
        <v>0</v>
      </c>
      <c r="J30" s="56">
        <v>0</v>
      </c>
      <c r="K30" s="56">
        <v>18</v>
      </c>
    </row>
    <row r="31" spans="1:11" ht="12.75">
      <c r="A31" s="55">
        <v>28</v>
      </c>
      <c r="B31" s="56" t="s">
        <v>425</v>
      </c>
      <c r="C31" s="56" t="s">
        <v>426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</row>
    <row r="32" spans="1:11" ht="12.75">
      <c r="A32" s="55">
        <v>29</v>
      </c>
      <c r="B32" s="56" t="s">
        <v>425</v>
      </c>
      <c r="C32" s="56" t="s">
        <v>427</v>
      </c>
      <c r="D32" s="56">
        <v>0</v>
      </c>
      <c r="E32" s="56">
        <v>25</v>
      </c>
      <c r="F32" s="56">
        <v>0</v>
      </c>
      <c r="G32" s="56">
        <v>0</v>
      </c>
      <c r="H32" s="56">
        <v>25</v>
      </c>
      <c r="I32" s="56">
        <v>0</v>
      </c>
      <c r="J32" s="56">
        <v>0</v>
      </c>
      <c r="K32" s="56">
        <v>0</v>
      </c>
    </row>
    <row r="33" spans="1:11" ht="12.75">
      <c r="A33" s="55">
        <v>30</v>
      </c>
      <c r="B33" s="56" t="s">
        <v>428</v>
      </c>
      <c r="C33" s="56" t="s">
        <v>429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</row>
    <row r="34" spans="1:11" ht="12.75">
      <c r="A34" s="55">
        <v>31</v>
      </c>
      <c r="B34" s="56" t="s">
        <v>428</v>
      </c>
      <c r="C34" s="56" t="s">
        <v>430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</row>
    <row r="35" spans="1:11" ht="12.75">
      <c r="A35" s="55">
        <v>32</v>
      </c>
      <c r="B35" s="56" t="s">
        <v>428</v>
      </c>
      <c r="C35" s="56" t="s">
        <v>431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</row>
    <row r="36" spans="1:11" ht="12.75">
      <c r="A36" s="55">
        <v>33</v>
      </c>
      <c r="B36" s="56" t="s">
        <v>428</v>
      </c>
      <c r="C36" s="56" t="s">
        <v>432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</row>
    <row r="37" spans="1:11" ht="12.75">
      <c r="A37" s="55">
        <v>34</v>
      </c>
      <c r="B37" s="56" t="s">
        <v>428</v>
      </c>
      <c r="C37" s="56" t="s">
        <v>433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</row>
    <row r="38" spans="1:11" ht="12.75">
      <c r="A38" s="55">
        <v>35</v>
      </c>
      <c r="B38" s="56" t="s">
        <v>434</v>
      </c>
      <c r="C38" s="56" t="s">
        <v>435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6</v>
      </c>
    </row>
    <row r="39" spans="1:11" ht="12.75">
      <c r="A39" s="55">
        <v>36</v>
      </c>
      <c r="B39" s="56" t="s">
        <v>434</v>
      </c>
      <c r="C39" s="56" t="s">
        <v>436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</row>
    <row r="40" spans="1:11" ht="12.75">
      <c r="A40" s="55">
        <v>37</v>
      </c>
      <c r="B40" s="56" t="s">
        <v>434</v>
      </c>
      <c r="C40" s="56" t="s">
        <v>437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2</v>
      </c>
    </row>
    <row r="41" spans="1:11" ht="12.75">
      <c r="A41" s="55">
        <v>38</v>
      </c>
      <c r="B41" s="56" t="s">
        <v>438</v>
      </c>
      <c r="C41" s="56" t="s">
        <v>439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2</v>
      </c>
    </row>
    <row r="42" spans="1:11" ht="12.75">
      <c r="A42" s="55">
        <v>39</v>
      </c>
      <c r="B42" s="56" t="s">
        <v>438</v>
      </c>
      <c r="C42" s="56" t="s">
        <v>440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</row>
    <row r="43" spans="1:11" ht="12.75">
      <c r="A43" s="55">
        <v>40</v>
      </c>
      <c r="B43" s="56" t="s">
        <v>438</v>
      </c>
      <c r="C43" s="56" t="s">
        <v>441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1</v>
      </c>
    </row>
    <row r="44" spans="1:11" ht="12.75">
      <c r="A44" s="55">
        <v>41</v>
      </c>
      <c r="B44" s="56" t="s">
        <v>442</v>
      </c>
      <c r="C44" s="56" t="s">
        <v>443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</row>
    <row r="45" spans="1:11" ht="12.75">
      <c r="A45" s="55">
        <v>42</v>
      </c>
      <c r="B45" s="56" t="s">
        <v>442</v>
      </c>
      <c r="C45" s="56" t="s">
        <v>444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2</v>
      </c>
    </row>
    <row r="46" spans="1:11" ht="12.75">
      <c r="A46" s="55">
        <v>43</v>
      </c>
      <c r="B46" s="56" t="s">
        <v>442</v>
      </c>
      <c r="C46" s="56" t="s">
        <v>445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</row>
    <row r="47" spans="1:11" ht="12.75">
      <c r="A47" s="55">
        <v>44</v>
      </c>
      <c r="B47" s="56" t="s">
        <v>446</v>
      </c>
      <c r="C47" s="56" t="s">
        <v>447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1</v>
      </c>
    </row>
    <row r="48" spans="1:11" ht="12.75">
      <c r="A48" s="55">
        <v>45</v>
      </c>
      <c r="B48" s="56" t="s">
        <v>446</v>
      </c>
      <c r="C48" s="56" t="s">
        <v>448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</row>
    <row r="49" spans="1:11" ht="12.75">
      <c r="A49" s="55">
        <v>46</v>
      </c>
      <c r="B49" s="56" t="s">
        <v>446</v>
      </c>
      <c r="C49" s="56" t="s">
        <v>449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8</v>
      </c>
    </row>
    <row r="50" spans="1:11" ht="12.75">
      <c r="A50" s="55">
        <v>47</v>
      </c>
      <c r="B50" s="56" t="s">
        <v>450</v>
      </c>
      <c r="C50" s="56" t="s">
        <v>451</v>
      </c>
      <c r="D50" s="56">
        <v>0</v>
      </c>
      <c r="E50" s="56">
        <v>1</v>
      </c>
      <c r="F50" s="56">
        <v>1</v>
      </c>
      <c r="G50" s="56">
        <v>0</v>
      </c>
      <c r="H50" s="56">
        <v>0</v>
      </c>
      <c r="I50" s="56">
        <v>0</v>
      </c>
      <c r="J50" s="56">
        <v>0</v>
      </c>
      <c r="K50" s="56">
        <v>4</v>
      </c>
    </row>
    <row r="51" spans="1:11" ht="12.75">
      <c r="A51" s="55">
        <v>48</v>
      </c>
      <c r="B51" s="56" t="s">
        <v>450</v>
      </c>
      <c r="C51" s="56" t="s">
        <v>452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</row>
    <row r="52" spans="1:11" ht="12.75">
      <c r="A52" s="55">
        <v>49</v>
      </c>
      <c r="B52" s="56" t="s">
        <v>450</v>
      </c>
      <c r="C52" s="56" t="s">
        <v>453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3</v>
      </c>
    </row>
    <row r="53" spans="1:11" ht="12.75">
      <c r="A53" s="55">
        <v>50</v>
      </c>
      <c r="B53" s="56" t="s">
        <v>450</v>
      </c>
      <c r="C53" s="56" t="s">
        <v>454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</row>
    <row r="54" spans="1:11" ht="12.75">
      <c r="A54" s="55">
        <v>51</v>
      </c>
      <c r="B54" s="56" t="s">
        <v>450</v>
      </c>
      <c r="C54" s="56" t="s">
        <v>455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</row>
    <row r="55" spans="1:11" ht="12.75">
      <c r="A55" s="55">
        <v>52</v>
      </c>
      <c r="B55" s="56" t="s">
        <v>450</v>
      </c>
      <c r="C55" s="56" t="s">
        <v>456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</row>
    <row r="56" spans="1:11" ht="12.75">
      <c r="A56" s="55">
        <v>53</v>
      </c>
      <c r="B56" s="56" t="s">
        <v>450</v>
      </c>
      <c r="C56" s="56" t="s">
        <v>457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</row>
    <row r="57" spans="1:11" ht="12.75">
      <c r="A57" s="55">
        <v>54</v>
      </c>
      <c r="B57" s="56" t="s">
        <v>458</v>
      </c>
      <c r="C57" s="56" t="s">
        <v>459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3</v>
      </c>
    </row>
    <row r="58" spans="1:11" ht="12.75">
      <c r="A58" s="55">
        <v>55</v>
      </c>
      <c r="B58" s="56" t="s">
        <v>460</v>
      </c>
      <c r="C58" s="56" t="s">
        <v>461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</row>
    <row r="59" spans="1:11" ht="12.75">
      <c r="A59" s="55">
        <v>56</v>
      </c>
      <c r="B59" s="56" t="s">
        <v>460</v>
      </c>
      <c r="C59" s="56" t="s">
        <v>462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</row>
    <row r="60" spans="1:11" ht="12.75">
      <c r="A60" s="55">
        <v>57</v>
      </c>
      <c r="B60" s="56" t="s">
        <v>460</v>
      </c>
      <c r="C60" s="56" t="s">
        <v>463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2</v>
      </c>
    </row>
    <row r="61" spans="1:11" ht="12.75">
      <c r="A61" s="55">
        <v>58</v>
      </c>
      <c r="B61" s="56" t="s">
        <v>460</v>
      </c>
      <c r="C61" s="56" t="s">
        <v>464</v>
      </c>
      <c r="D61" s="56">
        <v>2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1</v>
      </c>
    </row>
    <row r="62" spans="1:11" ht="12.75">
      <c r="A62" s="55">
        <v>59</v>
      </c>
      <c r="B62" s="56" t="s">
        <v>460</v>
      </c>
      <c r="C62" s="56" t="s">
        <v>465</v>
      </c>
      <c r="D62" s="56">
        <v>0</v>
      </c>
      <c r="E62" s="56">
        <v>8</v>
      </c>
      <c r="F62" s="56">
        <v>0</v>
      </c>
      <c r="G62" s="56">
        <v>0</v>
      </c>
      <c r="H62" s="56">
        <v>8</v>
      </c>
      <c r="I62" s="56">
        <v>0</v>
      </c>
      <c r="J62" s="56">
        <v>0</v>
      </c>
      <c r="K62" s="56">
        <v>0</v>
      </c>
    </row>
    <row r="63" spans="1:11" ht="12.75">
      <c r="A63" s="55">
        <v>60</v>
      </c>
      <c r="B63" s="56" t="s">
        <v>460</v>
      </c>
      <c r="C63" s="56" t="s">
        <v>466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1</v>
      </c>
    </row>
    <row r="64" spans="1:11" ht="12.75">
      <c r="A64" s="55">
        <v>61</v>
      </c>
      <c r="B64" s="56" t="s">
        <v>460</v>
      </c>
      <c r="C64" s="56" t="s">
        <v>467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2</v>
      </c>
    </row>
    <row r="65" spans="1:11" ht="12.75">
      <c r="A65" s="55">
        <v>62</v>
      </c>
      <c r="B65" s="56" t="s">
        <v>460</v>
      </c>
      <c r="C65" s="56" t="s">
        <v>468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6</v>
      </c>
    </row>
    <row r="66" spans="1:11" ht="12.75">
      <c r="A66" s="55">
        <v>63</v>
      </c>
      <c r="B66" s="56" t="s">
        <v>460</v>
      </c>
      <c r="C66" s="56" t="s">
        <v>469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1</v>
      </c>
    </row>
    <row r="67" spans="1:11" ht="12.75">
      <c r="A67" s="55">
        <v>64</v>
      </c>
      <c r="B67" s="56" t="s">
        <v>470</v>
      </c>
      <c r="C67" s="56" t="s">
        <v>471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2</v>
      </c>
    </row>
    <row r="68" spans="1:11" ht="12.75">
      <c r="A68" s="55">
        <v>65</v>
      </c>
      <c r="B68" s="56" t="s">
        <v>472</v>
      </c>
      <c r="C68" s="56" t="s">
        <v>473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1</v>
      </c>
    </row>
    <row r="69" spans="1:11" ht="12.75">
      <c r="A69" s="55">
        <v>66</v>
      </c>
      <c r="B69" s="56" t="s">
        <v>472</v>
      </c>
      <c r="C69" s="56" t="s">
        <v>474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</row>
    <row r="70" spans="1:11" ht="12.75">
      <c r="A70" s="55">
        <v>67</v>
      </c>
      <c r="B70" s="56" t="s">
        <v>472</v>
      </c>
      <c r="C70" s="56" t="s">
        <v>475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</row>
    <row r="71" spans="1:11" ht="12.75">
      <c r="A71" s="55">
        <v>68</v>
      </c>
      <c r="B71" s="56" t="s">
        <v>476</v>
      </c>
      <c r="C71" s="56" t="s">
        <v>477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</row>
    <row r="72" spans="1:11" ht="25.5">
      <c r="A72" s="55">
        <v>69</v>
      </c>
      <c r="B72" s="56" t="s">
        <v>478</v>
      </c>
      <c r="C72" s="56" t="s">
        <v>479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</row>
    <row r="73" spans="1:11" ht="12.75">
      <c r="A73" s="55">
        <v>70</v>
      </c>
      <c r="B73" s="56" t="s">
        <v>478</v>
      </c>
      <c r="C73" s="56" t="s">
        <v>480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</row>
    <row r="74" spans="1:11" ht="12.75">
      <c r="A74" s="55">
        <v>71</v>
      </c>
      <c r="B74" s="56" t="s">
        <v>478</v>
      </c>
      <c r="C74" s="56" t="s">
        <v>481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</row>
    <row r="75" spans="1:11" ht="12.75">
      <c r="A75" s="55">
        <v>72</v>
      </c>
      <c r="B75" s="56" t="s">
        <v>478</v>
      </c>
      <c r="C75" s="56" t="s">
        <v>482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</row>
    <row r="76" spans="1:11" ht="12.75">
      <c r="A76" s="55">
        <v>73</v>
      </c>
      <c r="B76" s="56" t="s">
        <v>478</v>
      </c>
      <c r="C76" s="56" t="s">
        <v>483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</row>
    <row r="77" spans="1:11" ht="12.75">
      <c r="A77" s="55">
        <v>74</v>
      </c>
      <c r="B77" s="56" t="s">
        <v>478</v>
      </c>
      <c r="C77" s="56" t="s">
        <v>484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</row>
    <row r="78" spans="1:11" ht="12.75">
      <c r="A78" s="55">
        <v>75</v>
      </c>
      <c r="B78" s="56" t="s">
        <v>485</v>
      </c>
      <c r="C78" s="56" t="s">
        <v>486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2</v>
      </c>
    </row>
    <row r="79" spans="1:11" ht="12.75">
      <c r="A79" s="55">
        <v>76</v>
      </c>
      <c r="B79" s="56" t="s">
        <v>485</v>
      </c>
      <c r="C79" s="56" t="s">
        <v>487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</row>
    <row r="80" spans="1:11" ht="12.75">
      <c r="A80" s="55">
        <v>77</v>
      </c>
      <c r="B80" s="56" t="s">
        <v>488</v>
      </c>
      <c r="C80" s="56" t="s">
        <v>489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</row>
    <row r="81" spans="1:11" ht="12.75">
      <c r="A81" s="55">
        <v>78</v>
      </c>
      <c r="B81" s="56" t="s">
        <v>488</v>
      </c>
      <c r="C81" s="56" t="s">
        <v>490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5</v>
      </c>
    </row>
    <row r="82" spans="1:11" ht="12.75">
      <c r="A82" s="55">
        <v>79</v>
      </c>
      <c r="B82" s="56" t="s">
        <v>488</v>
      </c>
      <c r="C82" s="56" t="s">
        <v>491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1</v>
      </c>
    </row>
    <row r="83" spans="1:11" ht="12.75">
      <c r="A83" s="55">
        <v>80</v>
      </c>
      <c r="B83" s="56" t="s">
        <v>492</v>
      </c>
      <c r="C83" s="56" t="s">
        <v>493</v>
      </c>
      <c r="D83" s="56">
        <v>0</v>
      </c>
      <c r="E83" s="56">
        <v>52</v>
      </c>
      <c r="F83" s="56">
        <v>0</v>
      </c>
      <c r="G83" s="56">
        <v>0</v>
      </c>
      <c r="H83" s="56">
        <v>52</v>
      </c>
      <c r="I83" s="56">
        <v>0</v>
      </c>
      <c r="J83" s="56">
        <v>0</v>
      </c>
      <c r="K83" s="56">
        <v>0</v>
      </c>
    </row>
    <row r="84" spans="1:11" ht="12.75">
      <c r="A84" s="55">
        <v>81</v>
      </c>
      <c r="B84" s="56" t="s">
        <v>494</v>
      </c>
      <c r="C84" s="56" t="s">
        <v>495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</row>
    <row r="85" spans="1:11" ht="12.75">
      <c r="A85" s="55">
        <v>82</v>
      </c>
      <c r="B85" s="56" t="s">
        <v>496</v>
      </c>
      <c r="C85" s="56" t="s">
        <v>497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9</v>
      </c>
    </row>
    <row r="86" spans="1:11" s="52" customFormat="1" ht="12.75">
      <c r="A86" s="49">
        <v>82</v>
      </c>
      <c r="B86" s="50"/>
      <c r="C86" s="50" t="s">
        <v>498</v>
      </c>
      <c r="D86" s="50">
        <f aca="true" t="shared" si="0" ref="D86:K86">SUM(D4:D85)</f>
        <v>11</v>
      </c>
      <c r="E86" s="50">
        <f t="shared" si="0"/>
        <v>113</v>
      </c>
      <c r="F86" s="50">
        <f t="shared" si="0"/>
        <v>2</v>
      </c>
      <c r="G86" s="50">
        <f t="shared" si="0"/>
        <v>0</v>
      </c>
      <c r="H86" s="50">
        <f t="shared" si="0"/>
        <v>111</v>
      </c>
      <c r="I86" s="50">
        <f t="shared" si="0"/>
        <v>2</v>
      </c>
      <c r="J86" s="50">
        <f t="shared" si="0"/>
        <v>0</v>
      </c>
      <c r="K86" s="50">
        <f t="shared" si="0"/>
        <v>138</v>
      </c>
    </row>
    <row r="87" spans="1:11" ht="7.5" customHeight="1">
      <c r="A87" s="186"/>
      <c r="B87" s="187"/>
      <c r="C87" s="187"/>
      <c r="D87" s="187"/>
      <c r="E87" s="187"/>
      <c r="F87" s="187"/>
      <c r="G87" s="187"/>
      <c r="H87" s="187"/>
      <c r="I87" s="187"/>
      <c r="J87" s="187"/>
      <c r="K87" s="188"/>
    </row>
    <row r="88" spans="1:11" ht="12.75">
      <c r="A88" s="55">
        <v>1</v>
      </c>
      <c r="B88" s="56" t="s">
        <v>386</v>
      </c>
      <c r="C88" s="56" t="s">
        <v>634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</row>
    <row r="89" spans="1:11" ht="12.75">
      <c r="A89" s="55">
        <v>2</v>
      </c>
      <c r="B89" s="56" t="s">
        <v>499</v>
      </c>
      <c r="C89" s="56" t="s">
        <v>500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</row>
    <row r="90" spans="1:11" ht="12.75">
      <c r="A90" s="55">
        <v>3</v>
      </c>
      <c r="B90" s="56" t="s">
        <v>388</v>
      </c>
      <c r="C90" s="56" t="s">
        <v>501</v>
      </c>
      <c r="D90" s="56">
        <v>0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</row>
    <row r="91" spans="1:11" ht="12.75">
      <c r="A91" s="55">
        <v>4</v>
      </c>
      <c r="B91" s="56" t="s">
        <v>392</v>
      </c>
      <c r="C91" s="56" t="s">
        <v>502</v>
      </c>
      <c r="D91" s="56">
        <v>0</v>
      </c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</row>
    <row r="92" spans="1:11" ht="12.75">
      <c r="A92" s="55">
        <v>5</v>
      </c>
      <c r="B92" s="56" t="s">
        <v>394</v>
      </c>
      <c r="C92" s="56" t="s">
        <v>503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2</v>
      </c>
    </row>
    <row r="93" spans="1:11" ht="12.75">
      <c r="A93" s="55">
        <v>6</v>
      </c>
      <c r="B93" s="56" t="s">
        <v>394</v>
      </c>
      <c r="C93" s="56" t="s">
        <v>504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7</v>
      </c>
    </row>
    <row r="94" spans="1:11" ht="12.75">
      <c r="A94" s="55">
        <v>7</v>
      </c>
      <c r="B94" s="56" t="s">
        <v>394</v>
      </c>
      <c r="C94" s="56" t="s">
        <v>505</v>
      </c>
      <c r="D94" s="56">
        <v>2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</row>
    <row r="95" spans="1:11" ht="12.75">
      <c r="A95" s="55">
        <v>8</v>
      </c>
      <c r="B95" s="56" t="s">
        <v>394</v>
      </c>
      <c r="C95" s="56" t="s">
        <v>506</v>
      </c>
      <c r="D95" s="56">
        <v>1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2</v>
      </c>
    </row>
    <row r="96" spans="1:11" ht="12.75">
      <c r="A96" s="55">
        <v>9</v>
      </c>
      <c r="B96" s="56" t="s">
        <v>403</v>
      </c>
      <c r="C96" s="56" t="s">
        <v>507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</row>
    <row r="97" spans="1:11" ht="12.75">
      <c r="A97" s="55">
        <v>10</v>
      </c>
      <c r="B97" s="56" t="s">
        <v>412</v>
      </c>
      <c r="C97" s="56" t="s">
        <v>508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</row>
    <row r="98" spans="1:11" ht="12.75">
      <c r="A98" s="55">
        <v>11</v>
      </c>
      <c r="B98" s="56" t="s">
        <v>416</v>
      </c>
      <c r="C98" s="56" t="s">
        <v>509</v>
      </c>
      <c r="D98" s="56">
        <v>1</v>
      </c>
      <c r="E98" s="56">
        <v>0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</row>
    <row r="99" spans="1:11" ht="12.75">
      <c r="A99" s="55">
        <v>12</v>
      </c>
      <c r="B99" s="56" t="s">
        <v>416</v>
      </c>
      <c r="C99" s="56" t="s">
        <v>510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</row>
    <row r="100" spans="1:11" ht="12.75">
      <c r="A100" s="55">
        <v>13</v>
      </c>
      <c r="B100" s="56" t="s">
        <v>416</v>
      </c>
      <c r="C100" s="56" t="s">
        <v>633</v>
      </c>
      <c r="D100" s="56">
        <v>0</v>
      </c>
      <c r="E100" s="56">
        <v>1</v>
      </c>
      <c r="F100" s="56">
        <v>0</v>
      </c>
      <c r="G100" s="56">
        <v>0</v>
      </c>
      <c r="H100" s="56">
        <v>1</v>
      </c>
      <c r="I100" s="56">
        <v>0</v>
      </c>
      <c r="J100" s="56">
        <v>0</v>
      </c>
      <c r="K100" s="56">
        <v>0</v>
      </c>
    </row>
    <row r="101" spans="1:11" ht="12.75">
      <c r="A101" s="55">
        <v>14</v>
      </c>
      <c r="B101" s="56" t="s">
        <v>420</v>
      </c>
      <c r="C101" s="56" t="s">
        <v>511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1</v>
      </c>
    </row>
    <row r="102" spans="1:11" ht="12.75">
      <c r="A102" s="55">
        <v>15</v>
      </c>
      <c r="B102" s="56" t="s">
        <v>420</v>
      </c>
      <c r="C102" s="56" t="s">
        <v>512</v>
      </c>
      <c r="D102" s="56">
        <v>1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1</v>
      </c>
    </row>
    <row r="103" spans="1:11" ht="12.75">
      <c r="A103" s="55">
        <v>16</v>
      </c>
      <c r="B103" s="56" t="s">
        <v>420</v>
      </c>
      <c r="C103" s="56" t="s">
        <v>513</v>
      </c>
      <c r="D103" s="56">
        <v>0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2</v>
      </c>
    </row>
    <row r="104" spans="1:11" ht="12.75">
      <c r="A104" s="55">
        <v>17</v>
      </c>
      <c r="B104" s="56" t="s">
        <v>423</v>
      </c>
      <c r="C104" s="56" t="s">
        <v>514</v>
      </c>
      <c r="D104" s="56">
        <v>6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2</v>
      </c>
      <c r="K104" s="56">
        <v>3</v>
      </c>
    </row>
    <row r="105" spans="1:11" ht="12.75">
      <c r="A105" s="55">
        <v>18</v>
      </c>
      <c r="B105" s="56" t="s">
        <v>425</v>
      </c>
      <c r="C105" s="56" t="s">
        <v>515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1</v>
      </c>
    </row>
    <row r="106" spans="1:11" ht="12.75">
      <c r="A106" s="55">
        <v>19</v>
      </c>
      <c r="B106" s="56" t="s">
        <v>428</v>
      </c>
      <c r="C106" s="56" t="s">
        <v>516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1</v>
      </c>
    </row>
    <row r="107" spans="1:11" ht="25.5">
      <c r="A107" s="55">
        <v>20</v>
      </c>
      <c r="B107" s="56" t="s">
        <v>438</v>
      </c>
      <c r="C107" s="56" t="s">
        <v>632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</row>
    <row r="108" spans="1:11" ht="12.75">
      <c r="A108" s="55">
        <v>21</v>
      </c>
      <c r="B108" s="56" t="s">
        <v>438</v>
      </c>
      <c r="C108" s="56" t="s">
        <v>517</v>
      </c>
      <c r="D108" s="56">
        <v>1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2</v>
      </c>
    </row>
    <row r="109" spans="1:11" ht="12.75">
      <c r="A109" s="55">
        <v>22</v>
      </c>
      <c r="B109" s="56" t="s">
        <v>442</v>
      </c>
      <c r="C109" s="56" t="s">
        <v>518</v>
      </c>
      <c r="D109" s="56">
        <v>0</v>
      </c>
      <c r="E109" s="56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1</v>
      </c>
    </row>
    <row r="110" spans="1:11" ht="12.75">
      <c r="A110" s="55">
        <v>23</v>
      </c>
      <c r="B110" s="56" t="s">
        <v>446</v>
      </c>
      <c r="C110" s="56" t="s">
        <v>519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</row>
    <row r="111" spans="1:11" ht="12.75">
      <c r="A111" s="55">
        <v>24</v>
      </c>
      <c r="B111" s="56" t="s">
        <v>446</v>
      </c>
      <c r="C111" s="56" t="s">
        <v>520</v>
      </c>
      <c r="D111" s="56">
        <v>1</v>
      </c>
      <c r="E111" s="56">
        <v>1</v>
      </c>
      <c r="F111" s="56">
        <v>1</v>
      </c>
      <c r="G111" s="56">
        <v>0</v>
      </c>
      <c r="H111" s="56">
        <v>0</v>
      </c>
      <c r="I111" s="56">
        <v>0</v>
      </c>
      <c r="J111" s="56">
        <v>0</v>
      </c>
      <c r="K111" s="56">
        <v>2</v>
      </c>
    </row>
    <row r="112" spans="1:11" ht="12.75">
      <c r="A112" s="55">
        <v>25</v>
      </c>
      <c r="B112" s="56" t="s">
        <v>458</v>
      </c>
      <c r="C112" s="56" t="s">
        <v>521</v>
      </c>
      <c r="D112" s="56">
        <v>3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</row>
    <row r="113" spans="1:11" ht="12.75">
      <c r="A113" s="55">
        <v>26</v>
      </c>
      <c r="B113" s="56" t="s">
        <v>460</v>
      </c>
      <c r="C113" s="56" t="s">
        <v>522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</row>
    <row r="114" spans="1:11" ht="12.75">
      <c r="A114" s="55">
        <v>27</v>
      </c>
      <c r="B114" s="56" t="s">
        <v>470</v>
      </c>
      <c r="C114" s="56" t="s">
        <v>523</v>
      </c>
      <c r="D114" s="56">
        <v>0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</row>
    <row r="115" spans="1:11" ht="12.75">
      <c r="A115" s="55">
        <v>28</v>
      </c>
      <c r="B115" s="56" t="s">
        <v>478</v>
      </c>
      <c r="C115" s="56" t="s">
        <v>524</v>
      </c>
      <c r="D115" s="56">
        <v>0</v>
      </c>
      <c r="E115" s="56">
        <v>27</v>
      </c>
      <c r="F115" s="56">
        <v>0</v>
      </c>
      <c r="G115" s="56">
        <v>0</v>
      </c>
      <c r="H115" s="56">
        <v>27</v>
      </c>
      <c r="I115" s="56">
        <v>0</v>
      </c>
      <c r="J115" s="56">
        <v>0</v>
      </c>
      <c r="K115" s="56">
        <v>2</v>
      </c>
    </row>
    <row r="116" spans="1:11" ht="12.75">
      <c r="A116" s="55">
        <v>29</v>
      </c>
      <c r="B116" s="56" t="s">
        <v>478</v>
      </c>
      <c r="C116" s="56" t="s">
        <v>525</v>
      </c>
      <c r="D116" s="56">
        <v>0</v>
      </c>
      <c r="E116" s="56">
        <v>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3</v>
      </c>
    </row>
    <row r="117" spans="1:11" ht="12.75">
      <c r="A117" s="55">
        <v>30</v>
      </c>
      <c r="B117" s="56" t="s">
        <v>478</v>
      </c>
      <c r="C117" s="56" t="s">
        <v>526</v>
      </c>
      <c r="D117" s="56">
        <v>2</v>
      </c>
      <c r="E117" s="56">
        <v>1</v>
      </c>
      <c r="F117" s="56">
        <v>1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</row>
    <row r="118" spans="1:11" ht="12.75">
      <c r="A118" s="55">
        <v>31</v>
      </c>
      <c r="B118" s="56" t="s">
        <v>488</v>
      </c>
      <c r="C118" s="56" t="s">
        <v>527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2</v>
      </c>
    </row>
    <row r="119" spans="1:11" ht="12.75">
      <c r="A119" s="55">
        <v>32</v>
      </c>
      <c r="B119" s="56" t="s">
        <v>488</v>
      </c>
      <c r="C119" s="56" t="s">
        <v>528</v>
      </c>
      <c r="D119" s="56">
        <v>2</v>
      </c>
      <c r="E119" s="56">
        <v>66</v>
      </c>
      <c r="F119" s="56">
        <v>3</v>
      </c>
      <c r="G119" s="56">
        <v>0</v>
      </c>
      <c r="H119" s="56">
        <v>63</v>
      </c>
      <c r="I119" s="56">
        <v>0</v>
      </c>
      <c r="J119" s="56">
        <v>0</v>
      </c>
      <c r="K119" s="56">
        <v>2</v>
      </c>
    </row>
    <row r="120" spans="1:11" ht="12.75">
      <c r="A120" s="55">
        <v>33</v>
      </c>
      <c r="B120" s="56" t="s">
        <v>492</v>
      </c>
      <c r="C120" s="56" t="s">
        <v>529</v>
      </c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</row>
    <row r="121" spans="1:11" ht="12.75">
      <c r="A121" s="55">
        <v>34</v>
      </c>
      <c r="B121" s="56" t="s">
        <v>494</v>
      </c>
      <c r="C121" s="56" t="s">
        <v>530</v>
      </c>
      <c r="D121" s="56">
        <v>1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2</v>
      </c>
    </row>
    <row r="122" spans="1:11" ht="12.75">
      <c r="A122" s="55">
        <v>35</v>
      </c>
      <c r="B122" s="56" t="s">
        <v>496</v>
      </c>
      <c r="C122" s="56" t="s">
        <v>531</v>
      </c>
      <c r="D122" s="56">
        <v>2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1</v>
      </c>
    </row>
    <row r="123" spans="1:11" ht="12.75">
      <c r="A123" s="55">
        <v>36</v>
      </c>
      <c r="B123" s="56" t="s">
        <v>532</v>
      </c>
      <c r="C123" s="56" t="s">
        <v>533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</row>
    <row r="124" spans="1:11" s="52" customFormat="1" ht="12.75">
      <c r="A124" s="49">
        <v>36</v>
      </c>
      <c r="B124" s="50"/>
      <c r="C124" s="50" t="s">
        <v>534</v>
      </c>
      <c r="D124" s="50">
        <f aca="true" t="shared" si="1" ref="D124:K124">SUM(D88:D123)</f>
        <v>23</v>
      </c>
      <c r="E124" s="50">
        <f t="shared" si="1"/>
        <v>96</v>
      </c>
      <c r="F124" s="50">
        <f t="shared" si="1"/>
        <v>5</v>
      </c>
      <c r="G124" s="50">
        <f t="shared" si="1"/>
        <v>0</v>
      </c>
      <c r="H124" s="50">
        <f t="shared" si="1"/>
        <v>91</v>
      </c>
      <c r="I124" s="50">
        <f t="shared" si="1"/>
        <v>0</v>
      </c>
      <c r="J124" s="50">
        <f t="shared" si="1"/>
        <v>2</v>
      </c>
      <c r="K124" s="50">
        <f t="shared" si="1"/>
        <v>37</v>
      </c>
    </row>
    <row r="125" spans="1:11" ht="7.5" customHeight="1">
      <c r="A125" s="186"/>
      <c r="B125" s="187"/>
      <c r="C125" s="187"/>
      <c r="D125" s="187"/>
      <c r="E125" s="187"/>
      <c r="F125" s="187"/>
      <c r="G125" s="187"/>
      <c r="H125" s="187"/>
      <c r="I125" s="187"/>
      <c r="J125" s="187"/>
      <c r="K125" s="188"/>
    </row>
    <row r="126" spans="1:11" s="52" customFormat="1" ht="12.75">
      <c r="A126" s="49">
        <f>(A86+A124)</f>
        <v>118</v>
      </c>
      <c r="B126" s="50"/>
      <c r="C126" s="50" t="s">
        <v>535</v>
      </c>
      <c r="D126" s="50">
        <f aca="true" t="shared" si="2" ref="D126:K126">(D86+D124)</f>
        <v>34</v>
      </c>
      <c r="E126" s="50">
        <f t="shared" si="2"/>
        <v>209</v>
      </c>
      <c r="F126" s="50">
        <f t="shared" si="2"/>
        <v>7</v>
      </c>
      <c r="G126" s="50">
        <f t="shared" si="2"/>
        <v>0</v>
      </c>
      <c r="H126" s="50">
        <f t="shared" si="2"/>
        <v>202</v>
      </c>
      <c r="I126" s="50">
        <f t="shared" si="2"/>
        <v>2</v>
      </c>
      <c r="J126" s="50">
        <f t="shared" si="2"/>
        <v>2</v>
      </c>
      <c r="K126" s="50">
        <f t="shared" si="2"/>
        <v>175</v>
      </c>
    </row>
  </sheetData>
  <sheetProtection password="CE88" sheet="1" objects="1" scenarios="1"/>
  <mergeCells count="5">
    <mergeCell ref="A125:K125"/>
    <mergeCell ref="A1:A2"/>
    <mergeCell ref="B1:B2"/>
    <mergeCell ref="C1:C2"/>
    <mergeCell ref="A87:K87"/>
  </mergeCells>
  <printOptions/>
  <pageMargins left="0.8661417322834646" right="0.5511811023622047" top="0.5905511811023623" bottom="0.5905511811023623" header="0.31496062992125984" footer="0.31496062992125984"/>
  <pageSetup horizontalDpi="300" verticalDpi="300" orientation="landscape" paperSize="9" scale="96" r:id="rId1"/>
  <headerFooter alignWithMargins="0">
    <oddHeader>&amp;C&amp;"Arial,Bold"&amp;12 6. Personu saslimstība 2008. gadā &amp;"Arial,Regular"(gadījumu skaits)</oddHeader>
    <oddFooter>&amp;L
&amp;8SPP Statistiskās informācijas un analīzes daļa&amp;R
&amp;P+70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K127"/>
  <sheetViews>
    <sheetView showGridLines="0" workbookViewId="0" topLeftCell="A1">
      <selection activeCell="C108" sqref="C108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8.28125" style="0" customWidth="1"/>
    <col min="5" max="6" width="8.140625" style="0" customWidth="1"/>
    <col min="7" max="7" width="7.57421875" style="0" customWidth="1"/>
    <col min="8" max="8" width="7.00390625" style="0" customWidth="1"/>
    <col min="9" max="9" width="8.28125" style="0" customWidth="1"/>
    <col min="10" max="10" width="8.00390625" style="0" customWidth="1"/>
  </cols>
  <sheetData>
    <row r="1" spans="1:11" s="3" customFormat="1" ht="22.5">
      <c r="A1" s="174" t="s">
        <v>0</v>
      </c>
      <c r="B1" s="177" t="s">
        <v>1</v>
      </c>
      <c r="C1" s="177" t="s">
        <v>2</v>
      </c>
      <c r="D1" s="2" t="s">
        <v>193</v>
      </c>
      <c r="E1" s="2" t="s">
        <v>192</v>
      </c>
      <c r="F1" s="2" t="s">
        <v>191</v>
      </c>
      <c r="G1" s="2" t="s">
        <v>190</v>
      </c>
      <c r="H1" s="2" t="s">
        <v>189</v>
      </c>
      <c r="I1" s="2" t="s">
        <v>188</v>
      </c>
      <c r="J1" s="2" t="s">
        <v>187</v>
      </c>
      <c r="K1" s="11" t="s">
        <v>186</v>
      </c>
    </row>
    <row r="2" spans="1:11" s="3" customFormat="1" ht="12.75">
      <c r="A2" s="175"/>
      <c r="B2" s="177"/>
      <c r="C2" s="177"/>
      <c r="D2" s="194" t="s">
        <v>185</v>
      </c>
      <c r="E2" s="196" t="s">
        <v>44</v>
      </c>
      <c r="F2" s="197"/>
      <c r="G2" s="197"/>
      <c r="H2" s="198"/>
      <c r="I2" s="194" t="s">
        <v>184</v>
      </c>
      <c r="J2" s="194" t="s">
        <v>183</v>
      </c>
      <c r="K2" s="194" t="s">
        <v>182</v>
      </c>
    </row>
    <row r="3" spans="1:11" s="3" customFormat="1" ht="60.75" customHeight="1">
      <c r="A3" s="176"/>
      <c r="B3" s="178"/>
      <c r="C3" s="178"/>
      <c r="D3" s="195"/>
      <c r="E3" s="11" t="s">
        <v>181</v>
      </c>
      <c r="F3" s="11" t="s">
        <v>180</v>
      </c>
      <c r="G3" s="11" t="s">
        <v>179</v>
      </c>
      <c r="H3" s="11" t="s">
        <v>178</v>
      </c>
      <c r="I3" s="195"/>
      <c r="J3" s="195"/>
      <c r="K3" s="195"/>
    </row>
    <row r="4" spans="1:11" s="3" customFormat="1" ht="13.5" thickBot="1">
      <c r="A4" s="31" t="s">
        <v>20</v>
      </c>
      <c r="B4" s="31" t="s">
        <v>21</v>
      </c>
      <c r="C4" s="31" t="s">
        <v>22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</row>
    <row r="5" spans="1:11" ht="12.75">
      <c r="A5" s="53">
        <v>1</v>
      </c>
      <c r="B5" s="54" t="s">
        <v>386</v>
      </c>
      <c r="C5" s="54" t="s">
        <v>387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</row>
    <row r="6" spans="1:11" ht="12.75">
      <c r="A6" s="55">
        <v>2</v>
      </c>
      <c r="B6" s="56" t="s">
        <v>388</v>
      </c>
      <c r="C6" s="56" t="s">
        <v>389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</row>
    <row r="7" spans="1:11" ht="12.75">
      <c r="A7" s="55">
        <v>3</v>
      </c>
      <c r="B7" s="56" t="s">
        <v>388</v>
      </c>
      <c r="C7" s="56" t="s">
        <v>390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</row>
    <row r="8" spans="1:11" ht="12.75">
      <c r="A8" s="55">
        <v>4</v>
      </c>
      <c r="B8" s="56" t="s">
        <v>388</v>
      </c>
      <c r="C8" s="56" t="s">
        <v>391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</row>
    <row r="9" spans="1:11" ht="12.75">
      <c r="A9" s="55">
        <v>5</v>
      </c>
      <c r="B9" s="56" t="s">
        <v>392</v>
      </c>
      <c r="C9" s="56" t="s">
        <v>393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</row>
    <row r="10" spans="1:11" ht="12.75">
      <c r="A10" s="55">
        <v>6</v>
      </c>
      <c r="B10" s="56" t="s">
        <v>394</v>
      </c>
      <c r="C10" s="56" t="s">
        <v>395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12</v>
      </c>
      <c r="K10" s="56">
        <v>0</v>
      </c>
    </row>
    <row r="11" spans="1:11" ht="12.75">
      <c r="A11" s="55">
        <v>7</v>
      </c>
      <c r="B11" s="56" t="s">
        <v>394</v>
      </c>
      <c r="C11" s="56" t="s">
        <v>396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52</v>
      </c>
      <c r="K11" s="56">
        <v>148</v>
      </c>
    </row>
    <row r="12" spans="1:11" ht="12.75">
      <c r="A12" s="55">
        <v>8</v>
      </c>
      <c r="B12" s="56" t="s">
        <v>394</v>
      </c>
      <c r="C12" s="56" t="s">
        <v>397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</row>
    <row r="13" spans="1:11" ht="12.75">
      <c r="A13" s="55">
        <v>9</v>
      </c>
      <c r="B13" s="56" t="s">
        <v>394</v>
      </c>
      <c r="C13" s="56" t="s">
        <v>398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45</v>
      </c>
      <c r="K13" s="56">
        <v>0</v>
      </c>
    </row>
    <row r="14" spans="1:11" ht="12.75">
      <c r="A14" s="55">
        <v>10</v>
      </c>
      <c r="B14" s="56" t="s">
        <v>394</v>
      </c>
      <c r="C14" s="56" t="s">
        <v>399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</row>
    <row r="15" spans="1:11" ht="12.75">
      <c r="A15" s="55">
        <v>11</v>
      </c>
      <c r="B15" s="56" t="s">
        <v>394</v>
      </c>
      <c r="C15" s="56" t="s">
        <v>400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1</v>
      </c>
      <c r="K15" s="56">
        <v>0</v>
      </c>
    </row>
    <row r="16" spans="1:11" ht="12.75">
      <c r="A16" s="55">
        <v>12</v>
      </c>
      <c r="B16" s="56" t="s">
        <v>401</v>
      </c>
      <c r="C16" s="56" t="s">
        <v>402</v>
      </c>
      <c r="D16" s="56">
        <v>11</v>
      </c>
      <c r="E16" s="56">
        <v>4</v>
      </c>
      <c r="F16" s="56">
        <v>3</v>
      </c>
      <c r="G16" s="56">
        <v>4</v>
      </c>
      <c r="H16" s="56">
        <v>0</v>
      </c>
      <c r="I16" s="56">
        <v>6</v>
      </c>
      <c r="J16" s="56">
        <v>4</v>
      </c>
      <c r="K16" s="56">
        <v>1</v>
      </c>
    </row>
    <row r="17" spans="1:11" ht="12.75">
      <c r="A17" s="55">
        <v>13</v>
      </c>
      <c r="B17" s="56" t="s">
        <v>403</v>
      </c>
      <c r="C17" s="56" t="s">
        <v>404</v>
      </c>
      <c r="D17" s="56">
        <v>11</v>
      </c>
      <c r="E17" s="56">
        <v>9</v>
      </c>
      <c r="F17" s="56">
        <v>2</v>
      </c>
      <c r="G17" s="56">
        <v>0</v>
      </c>
      <c r="H17" s="56">
        <v>0</v>
      </c>
      <c r="I17" s="56">
        <v>4</v>
      </c>
      <c r="J17" s="56">
        <v>21</v>
      </c>
      <c r="K17" s="56">
        <v>90</v>
      </c>
    </row>
    <row r="18" spans="1:11" ht="12.75">
      <c r="A18" s="55">
        <v>14</v>
      </c>
      <c r="B18" s="56" t="s">
        <v>403</v>
      </c>
      <c r="C18" s="56" t="s">
        <v>405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</row>
    <row r="19" spans="1:11" ht="12.75">
      <c r="A19" s="55">
        <v>15</v>
      </c>
      <c r="B19" s="56" t="s">
        <v>403</v>
      </c>
      <c r="C19" s="56" t="s">
        <v>406</v>
      </c>
      <c r="D19" s="56">
        <v>1</v>
      </c>
      <c r="E19" s="56">
        <v>0</v>
      </c>
      <c r="F19" s="56">
        <v>0</v>
      </c>
      <c r="G19" s="56">
        <v>0</v>
      </c>
      <c r="H19" s="56">
        <v>1</v>
      </c>
      <c r="I19" s="56">
        <v>0</v>
      </c>
      <c r="J19" s="56">
        <v>0</v>
      </c>
      <c r="K19" s="56">
        <v>10</v>
      </c>
    </row>
    <row r="20" spans="1:11" ht="12.75">
      <c r="A20" s="55">
        <v>16</v>
      </c>
      <c r="B20" s="56" t="s">
        <v>407</v>
      </c>
      <c r="C20" s="56" t="s">
        <v>408</v>
      </c>
      <c r="D20" s="56">
        <v>12</v>
      </c>
      <c r="E20" s="56">
        <v>10</v>
      </c>
      <c r="F20" s="56">
        <v>2</v>
      </c>
      <c r="G20" s="56">
        <v>0</v>
      </c>
      <c r="H20" s="56">
        <v>0</v>
      </c>
      <c r="I20" s="56">
        <v>1</v>
      </c>
      <c r="J20" s="56">
        <v>1</v>
      </c>
      <c r="K20" s="56">
        <v>0</v>
      </c>
    </row>
    <row r="21" spans="1:11" ht="12.75">
      <c r="A21" s="55">
        <v>17</v>
      </c>
      <c r="B21" s="56" t="s">
        <v>407</v>
      </c>
      <c r="C21" s="56" t="s">
        <v>409</v>
      </c>
      <c r="D21" s="56">
        <v>6</v>
      </c>
      <c r="E21" s="56">
        <v>1</v>
      </c>
      <c r="F21" s="56">
        <v>1</v>
      </c>
      <c r="G21" s="56">
        <v>2</v>
      </c>
      <c r="H21" s="56">
        <v>2</v>
      </c>
      <c r="I21" s="56">
        <v>3</v>
      </c>
      <c r="J21" s="56">
        <v>24</v>
      </c>
      <c r="K21" s="56">
        <v>7</v>
      </c>
    </row>
    <row r="22" spans="1:11" ht="12.75">
      <c r="A22" s="55">
        <v>18</v>
      </c>
      <c r="B22" s="56" t="s">
        <v>410</v>
      </c>
      <c r="C22" s="56" t="s">
        <v>411</v>
      </c>
      <c r="D22" s="56">
        <v>25</v>
      </c>
      <c r="E22" s="56">
        <v>10</v>
      </c>
      <c r="F22" s="56">
        <v>8</v>
      </c>
      <c r="G22" s="56">
        <v>4</v>
      </c>
      <c r="H22" s="56">
        <v>3</v>
      </c>
      <c r="I22" s="56">
        <v>15</v>
      </c>
      <c r="J22" s="56">
        <v>36</v>
      </c>
      <c r="K22" s="56">
        <v>20</v>
      </c>
    </row>
    <row r="23" spans="1:11" ht="12.75">
      <c r="A23" s="55">
        <v>19</v>
      </c>
      <c r="B23" s="56" t="s">
        <v>412</v>
      </c>
      <c r="C23" s="56" t="s">
        <v>413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</row>
    <row r="24" spans="1:11" ht="12.75">
      <c r="A24" s="55">
        <v>20</v>
      </c>
      <c r="B24" s="56" t="s">
        <v>412</v>
      </c>
      <c r="C24" s="56" t="s">
        <v>414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</row>
    <row r="25" spans="1:11" ht="12.75">
      <c r="A25" s="55">
        <v>21</v>
      </c>
      <c r="B25" s="56" t="s">
        <v>412</v>
      </c>
      <c r="C25" s="56" t="s">
        <v>415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</row>
    <row r="26" spans="1:11" ht="12.75">
      <c r="A26" s="55">
        <v>22</v>
      </c>
      <c r="B26" s="56" t="s">
        <v>416</v>
      </c>
      <c r="C26" s="56" t="s">
        <v>417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</row>
    <row r="27" spans="1:11" ht="12.75">
      <c r="A27" s="55">
        <v>23</v>
      </c>
      <c r="B27" s="56" t="s">
        <v>416</v>
      </c>
      <c r="C27" s="56" t="s">
        <v>418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</row>
    <row r="28" spans="1:11" ht="12.75">
      <c r="A28" s="55">
        <v>24</v>
      </c>
      <c r="B28" s="56" t="s">
        <v>416</v>
      </c>
      <c r="C28" s="56" t="s">
        <v>419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</row>
    <row r="29" spans="1:11" ht="12.75">
      <c r="A29" s="55">
        <v>25</v>
      </c>
      <c r="B29" s="56" t="s">
        <v>420</v>
      </c>
      <c r="C29" s="56" t="s">
        <v>421</v>
      </c>
      <c r="D29" s="56">
        <v>4</v>
      </c>
      <c r="E29" s="56">
        <v>1</v>
      </c>
      <c r="F29" s="56">
        <v>2</v>
      </c>
      <c r="G29" s="56">
        <v>1</v>
      </c>
      <c r="H29" s="56">
        <v>0</v>
      </c>
      <c r="I29" s="56">
        <v>1</v>
      </c>
      <c r="J29" s="56">
        <v>5</v>
      </c>
      <c r="K29" s="56">
        <v>1</v>
      </c>
    </row>
    <row r="30" spans="1:11" ht="12.75">
      <c r="A30" s="55">
        <v>26</v>
      </c>
      <c r="B30" s="56" t="s">
        <v>420</v>
      </c>
      <c r="C30" s="56" t="s">
        <v>422</v>
      </c>
      <c r="D30" s="56">
        <v>0</v>
      </c>
      <c r="E30" s="56">
        <v>0</v>
      </c>
      <c r="F30" s="56">
        <v>0</v>
      </c>
      <c r="G30" s="56" t="s">
        <v>639</v>
      </c>
      <c r="H30" s="56">
        <v>0</v>
      </c>
      <c r="I30" s="56">
        <v>0</v>
      </c>
      <c r="J30" s="56">
        <v>0</v>
      </c>
      <c r="K30" s="56">
        <v>0</v>
      </c>
    </row>
    <row r="31" spans="1:11" ht="12.75">
      <c r="A31" s="55">
        <v>27</v>
      </c>
      <c r="B31" s="56" t="s">
        <v>423</v>
      </c>
      <c r="C31" s="56" t="s">
        <v>424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21</v>
      </c>
      <c r="K31" s="56">
        <v>8</v>
      </c>
    </row>
    <row r="32" spans="1:11" ht="12.75">
      <c r="A32" s="55">
        <v>28</v>
      </c>
      <c r="B32" s="56" t="s">
        <v>425</v>
      </c>
      <c r="C32" s="56" t="s">
        <v>426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</row>
    <row r="33" spans="1:11" ht="12.75">
      <c r="A33" s="55">
        <v>29</v>
      </c>
      <c r="B33" s="56" t="s">
        <v>425</v>
      </c>
      <c r="C33" s="56" t="s">
        <v>427</v>
      </c>
      <c r="D33" s="56">
        <v>2</v>
      </c>
      <c r="E33" s="56">
        <v>0</v>
      </c>
      <c r="F33" s="56">
        <v>2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</row>
    <row r="34" spans="1:11" ht="12.75">
      <c r="A34" s="55">
        <v>30</v>
      </c>
      <c r="B34" s="56" t="s">
        <v>428</v>
      </c>
      <c r="C34" s="56" t="s">
        <v>429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</row>
    <row r="35" spans="1:11" ht="12.75">
      <c r="A35" s="55">
        <v>31</v>
      </c>
      <c r="B35" s="56" t="s">
        <v>428</v>
      </c>
      <c r="C35" s="56" t="s">
        <v>430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</row>
    <row r="36" spans="1:11" ht="12.75">
      <c r="A36" s="55">
        <v>32</v>
      </c>
      <c r="B36" s="56" t="s">
        <v>428</v>
      </c>
      <c r="C36" s="56" t="s">
        <v>431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</row>
    <row r="37" spans="1:11" ht="12.75">
      <c r="A37" s="55">
        <v>33</v>
      </c>
      <c r="B37" s="56" t="s">
        <v>428</v>
      </c>
      <c r="C37" s="56" t="s">
        <v>432</v>
      </c>
      <c r="D37" s="56">
        <v>1</v>
      </c>
      <c r="E37" s="56">
        <v>0</v>
      </c>
      <c r="F37" s="56">
        <v>1</v>
      </c>
      <c r="G37" s="56">
        <v>0</v>
      </c>
      <c r="H37" s="56">
        <v>0</v>
      </c>
      <c r="I37" s="56">
        <v>0</v>
      </c>
      <c r="J37" s="56">
        <v>14</v>
      </c>
      <c r="K37" s="56">
        <v>3</v>
      </c>
    </row>
    <row r="38" spans="1:11" ht="12.75">
      <c r="A38" s="55">
        <v>34</v>
      </c>
      <c r="B38" s="56" t="s">
        <v>428</v>
      </c>
      <c r="C38" s="56" t="s">
        <v>433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</row>
    <row r="39" spans="1:11" ht="12.75">
      <c r="A39" s="55">
        <v>35</v>
      </c>
      <c r="B39" s="56" t="s">
        <v>434</v>
      </c>
      <c r="C39" s="56" t="s">
        <v>435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</row>
    <row r="40" spans="1:11" ht="12.75">
      <c r="A40" s="55">
        <v>36</v>
      </c>
      <c r="B40" s="56" t="s">
        <v>434</v>
      </c>
      <c r="C40" s="56" t="s">
        <v>436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</row>
    <row r="41" spans="1:11" ht="12.75">
      <c r="A41" s="55">
        <v>37</v>
      </c>
      <c r="B41" s="56" t="s">
        <v>434</v>
      </c>
      <c r="C41" s="56" t="s">
        <v>437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</row>
    <row r="42" spans="1:11" ht="12.75">
      <c r="A42" s="55">
        <v>38</v>
      </c>
      <c r="B42" s="56" t="s">
        <v>438</v>
      </c>
      <c r="C42" s="56" t="s">
        <v>439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</row>
    <row r="43" spans="1:11" ht="12.75">
      <c r="A43" s="55">
        <v>39</v>
      </c>
      <c r="B43" s="56" t="s">
        <v>438</v>
      </c>
      <c r="C43" s="56" t="s">
        <v>440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</row>
    <row r="44" spans="1:11" ht="12.75">
      <c r="A44" s="55">
        <v>40</v>
      </c>
      <c r="B44" s="56" t="s">
        <v>438</v>
      </c>
      <c r="C44" s="56" t="s">
        <v>441</v>
      </c>
      <c r="D44" s="56">
        <v>8</v>
      </c>
      <c r="E44" s="56">
        <v>4</v>
      </c>
      <c r="F44" s="56">
        <v>3</v>
      </c>
      <c r="G44" s="56">
        <v>1</v>
      </c>
      <c r="H44" s="56">
        <v>0</v>
      </c>
      <c r="I44" s="56">
        <v>0</v>
      </c>
      <c r="J44" s="56">
        <v>0</v>
      </c>
      <c r="K44" s="56">
        <v>0</v>
      </c>
    </row>
    <row r="45" spans="1:11" ht="12.75">
      <c r="A45" s="55">
        <v>41</v>
      </c>
      <c r="B45" s="56" t="s">
        <v>442</v>
      </c>
      <c r="C45" s="56" t="s">
        <v>443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</row>
    <row r="46" spans="1:11" ht="12.75">
      <c r="A46" s="55">
        <v>42</v>
      </c>
      <c r="B46" s="56" t="s">
        <v>442</v>
      </c>
      <c r="C46" s="56" t="s">
        <v>444</v>
      </c>
      <c r="D46" s="56">
        <v>1</v>
      </c>
      <c r="E46" s="56">
        <v>1</v>
      </c>
      <c r="F46" s="56">
        <v>0</v>
      </c>
      <c r="G46" s="56">
        <v>0</v>
      </c>
      <c r="H46" s="56">
        <v>0</v>
      </c>
      <c r="I46" s="56">
        <v>0</v>
      </c>
      <c r="J46" s="56">
        <v>11</v>
      </c>
      <c r="K46" s="56">
        <v>0</v>
      </c>
    </row>
    <row r="47" spans="1:11" ht="12.75">
      <c r="A47" s="55">
        <v>43</v>
      </c>
      <c r="B47" s="56" t="s">
        <v>442</v>
      </c>
      <c r="C47" s="56" t="s">
        <v>445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</row>
    <row r="48" spans="1:11" ht="12.75">
      <c r="A48" s="55">
        <v>44</v>
      </c>
      <c r="B48" s="56" t="s">
        <v>446</v>
      </c>
      <c r="C48" s="56" t="s">
        <v>447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</row>
    <row r="49" spans="1:11" ht="12.75">
      <c r="A49" s="55">
        <v>45</v>
      </c>
      <c r="B49" s="56" t="s">
        <v>446</v>
      </c>
      <c r="C49" s="56" t="s">
        <v>448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</row>
    <row r="50" spans="1:11" ht="12.75">
      <c r="A50" s="55">
        <v>46</v>
      </c>
      <c r="B50" s="56" t="s">
        <v>446</v>
      </c>
      <c r="C50" s="56" t="s">
        <v>449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</row>
    <row r="51" spans="1:11" ht="12.75">
      <c r="A51" s="55">
        <v>47</v>
      </c>
      <c r="B51" s="56" t="s">
        <v>450</v>
      </c>
      <c r="C51" s="56" t="s">
        <v>451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</row>
    <row r="52" spans="1:11" ht="12.75">
      <c r="A52" s="55">
        <v>48</v>
      </c>
      <c r="B52" s="56" t="s">
        <v>450</v>
      </c>
      <c r="C52" s="56" t="s">
        <v>452</v>
      </c>
      <c r="D52" s="56">
        <v>4</v>
      </c>
      <c r="E52" s="56">
        <v>0</v>
      </c>
      <c r="F52" s="56">
        <v>4</v>
      </c>
      <c r="G52" s="56">
        <v>0</v>
      </c>
      <c r="H52" s="56">
        <v>0</v>
      </c>
      <c r="I52" s="56">
        <v>0</v>
      </c>
      <c r="J52" s="56">
        <v>13</v>
      </c>
      <c r="K52" s="56">
        <v>0</v>
      </c>
    </row>
    <row r="53" spans="1:11" ht="12.75">
      <c r="A53" s="55">
        <v>49</v>
      </c>
      <c r="B53" s="56" t="s">
        <v>450</v>
      </c>
      <c r="C53" s="56" t="s">
        <v>453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1</v>
      </c>
      <c r="J53" s="56">
        <v>0</v>
      </c>
      <c r="K53" s="56">
        <v>0</v>
      </c>
    </row>
    <row r="54" spans="1:11" ht="12.75">
      <c r="A54" s="55">
        <v>50</v>
      </c>
      <c r="B54" s="56" t="s">
        <v>450</v>
      </c>
      <c r="C54" s="56" t="s">
        <v>454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</row>
    <row r="55" spans="1:11" ht="12.75">
      <c r="A55" s="55">
        <v>51</v>
      </c>
      <c r="B55" s="56" t="s">
        <v>450</v>
      </c>
      <c r="C55" s="56" t="s">
        <v>455</v>
      </c>
      <c r="D55" s="56">
        <v>2</v>
      </c>
      <c r="E55" s="56">
        <v>2</v>
      </c>
      <c r="F55" s="56">
        <v>0</v>
      </c>
      <c r="G55" s="56">
        <v>0</v>
      </c>
      <c r="H55" s="56">
        <v>0</v>
      </c>
      <c r="I55" s="56">
        <v>0</v>
      </c>
      <c r="J55" s="56">
        <v>5</v>
      </c>
      <c r="K55" s="56">
        <v>0</v>
      </c>
    </row>
    <row r="56" spans="1:11" ht="12.75">
      <c r="A56" s="55">
        <v>52</v>
      </c>
      <c r="B56" s="56" t="s">
        <v>450</v>
      </c>
      <c r="C56" s="56" t="s">
        <v>456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</row>
    <row r="57" spans="1:11" ht="12.75">
      <c r="A57" s="55">
        <v>53</v>
      </c>
      <c r="B57" s="56" t="s">
        <v>450</v>
      </c>
      <c r="C57" s="56" t="s">
        <v>457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3</v>
      </c>
      <c r="K57" s="56">
        <v>0</v>
      </c>
    </row>
    <row r="58" spans="1:11" ht="12.75">
      <c r="A58" s="55">
        <v>54</v>
      </c>
      <c r="B58" s="56" t="s">
        <v>458</v>
      </c>
      <c r="C58" s="56" t="s">
        <v>459</v>
      </c>
      <c r="D58" s="56">
        <v>4</v>
      </c>
      <c r="E58" s="56">
        <v>3</v>
      </c>
      <c r="F58" s="56">
        <v>1</v>
      </c>
      <c r="G58" s="56">
        <v>0</v>
      </c>
      <c r="H58" s="56">
        <v>0</v>
      </c>
      <c r="I58" s="56">
        <v>0</v>
      </c>
      <c r="J58" s="56">
        <v>3</v>
      </c>
      <c r="K58" s="56">
        <v>1</v>
      </c>
    </row>
    <row r="59" spans="1:11" ht="12.75">
      <c r="A59" s="55">
        <v>55</v>
      </c>
      <c r="B59" s="56" t="s">
        <v>460</v>
      </c>
      <c r="C59" s="56" t="s">
        <v>461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</row>
    <row r="60" spans="1:11" ht="12.75">
      <c r="A60" s="55">
        <v>56</v>
      </c>
      <c r="B60" s="56" t="s">
        <v>460</v>
      </c>
      <c r="C60" s="56" t="s">
        <v>462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</row>
    <row r="61" spans="1:11" ht="12.75">
      <c r="A61" s="55">
        <v>57</v>
      </c>
      <c r="B61" s="56" t="s">
        <v>460</v>
      </c>
      <c r="C61" s="56" t="s">
        <v>463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</row>
    <row r="62" spans="1:11" ht="12.75">
      <c r="A62" s="55">
        <v>58</v>
      </c>
      <c r="B62" s="56" t="s">
        <v>460</v>
      </c>
      <c r="C62" s="56" t="s">
        <v>464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</row>
    <row r="63" spans="1:11" ht="12.75">
      <c r="A63" s="55">
        <v>59</v>
      </c>
      <c r="B63" s="56" t="s">
        <v>460</v>
      </c>
      <c r="C63" s="56" t="s">
        <v>465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</row>
    <row r="64" spans="1:11" ht="12.75">
      <c r="A64" s="55">
        <v>60</v>
      </c>
      <c r="B64" s="56" t="s">
        <v>460</v>
      </c>
      <c r="C64" s="56" t="s">
        <v>466</v>
      </c>
      <c r="D64" s="56">
        <v>1</v>
      </c>
      <c r="E64" s="56">
        <v>0</v>
      </c>
      <c r="F64" s="56">
        <v>1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</row>
    <row r="65" spans="1:11" ht="12.75">
      <c r="A65" s="55">
        <v>61</v>
      </c>
      <c r="B65" s="56" t="s">
        <v>460</v>
      </c>
      <c r="C65" s="56" t="s">
        <v>467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</row>
    <row r="66" spans="1:11" ht="12.75">
      <c r="A66" s="55">
        <v>62</v>
      </c>
      <c r="B66" s="56" t="s">
        <v>460</v>
      </c>
      <c r="C66" s="56" t="s">
        <v>468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</row>
    <row r="67" spans="1:11" ht="12.75">
      <c r="A67" s="55">
        <v>63</v>
      </c>
      <c r="B67" s="56" t="s">
        <v>460</v>
      </c>
      <c r="C67" s="56" t="s">
        <v>469</v>
      </c>
      <c r="D67" s="56">
        <v>2</v>
      </c>
      <c r="E67" s="56">
        <v>1</v>
      </c>
      <c r="F67" s="56">
        <v>1</v>
      </c>
      <c r="G67" s="56">
        <v>0</v>
      </c>
      <c r="H67" s="56">
        <v>0</v>
      </c>
      <c r="I67" s="56">
        <v>2</v>
      </c>
      <c r="J67" s="56">
        <v>7</v>
      </c>
      <c r="K67" s="56">
        <v>1</v>
      </c>
    </row>
    <row r="68" spans="1:11" ht="12.75">
      <c r="A68" s="55">
        <v>64</v>
      </c>
      <c r="B68" s="56" t="s">
        <v>470</v>
      </c>
      <c r="C68" s="56" t="s">
        <v>471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</row>
    <row r="69" spans="1:11" ht="12.75">
      <c r="A69" s="55">
        <v>65</v>
      </c>
      <c r="B69" s="56" t="s">
        <v>472</v>
      </c>
      <c r="C69" s="56" t="s">
        <v>473</v>
      </c>
      <c r="D69" s="56">
        <v>5</v>
      </c>
      <c r="E69" s="56">
        <v>3</v>
      </c>
      <c r="F69" s="56">
        <v>1</v>
      </c>
      <c r="G69" s="56">
        <v>1</v>
      </c>
      <c r="H69" s="56">
        <v>0</v>
      </c>
      <c r="I69" s="56">
        <v>0</v>
      </c>
      <c r="J69" s="56">
        <v>7</v>
      </c>
      <c r="K69" s="56">
        <v>0</v>
      </c>
    </row>
    <row r="70" spans="1:11" ht="12.75">
      <c r="A70" s="55">
        <v>66</v>
      </c>
      <c r="B70" s="56" t="s">
        <v>472</v>
      </c>
      <c r="C70" s="56" t="s">
        <v>474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</row>
    <row r="71" spans="1:11" ht="12.75">
      <c r="A71" s="55">
        <v>67</v>
      </c>
      <c r="B71" s="56" t="s">
        <v>472</v>
      </c>
      <c r="C71" s="56" t="s">
        <v>475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</row>
    <row r="72" spans="1:11" ht="12.75">
      <c r="A72" s="55">
        <v>68</v>
      </c>
      <c r="B72" s="56" t="s">
        <v>476</v>
      </c>
      <c r="C72" s="56" t="s">
        <v>477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</row>
    <row r="73" spans="1:11" ht="25.5">
      <c r="A73" s="55">
        <v>69</v>
      </c>
      <c r="B73" s="56" t="s">
        <v>478</v>
      </c>
      <c r="C73" s="56" t="s">
        <v>479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</row>
    <row r="74" spans="1:11" ht="12.75">
      <c r="A74" s="55">
        <v>70</v>
      </c>
      <c r="B74" s="56" t="s">
        <v>478</v>
      </c>
      <c r="C74" s="56" t="s">
        <v>480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</row>
    <row r="75" spans="1:11" ht="12.75">
      <c r="A75" s="55">
        <v>71</v>
      </c>
      <c r="B75" s="56" t="s">
        <v>478</v>
      </c>
      <c r="C75" s="56" t="s">
        <v>481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</row>
    <row r="76" spans="1:11" ht="12.75">
      <c r="A76" s="55">
        <v>72</v>
      </c>
      <c r="B76" s="56" t="s">
        <v>478</v>
      </c>
      <c r="C76" s="56" t="s">
        <v>482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</row>
    <row r="77" spans="1:11" ht="12.75">
      <c r="A77" s="55">
        <v>73</v>
      </c>
      <c r="B77" s="56" t="s">
        <v>478</v>
      </c>
      <c r="C77" s="56" t="s">
        <v>483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</row>
    <row r="78" spans="1:11" ht="12.75">
      <c r="A78" s="55">
        <v>74</v>
      </c>
      <c r="B78" s="56" t="s">
        <v>478</v>
      </c>
      <c r="C78" s="56" t="s">
        <v>484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</row>
    <row r="79" spans="1:11" ht="12.75">
      <c r="A79" s="55">
        <v>75</v>
      </c>
      <c r="B79" s="56" t="s">
        <v>485</v>
      </c>
      <c r="C79" s="56" t="s">
        <v>486</v>
      </c>
      <c r="D79" s="56">
        <v>6</v>
      </c>
      <c r="E79" s="56">
        <v>1</v>
      </c>
      <c r="F79" s="56">
        <v>1</v>
      </c>
      <c r="G79" s="56">
        <v>4</v>
      </c>
      <c r="H79" s="56">
        <v>0</v>
      </c>
      <c r="I79" s="56">
        <v>0</v>
      </c>
      <c r="J79" s="56">
        <v>10</v>
      </c>
      <c r="K79" s="56">
        <v>3</v>
      </c>
    </row>
    <row r="80" spans="1:11" ht="12.75">
      <c r="A80" s="55">
        <v>76</v>
      </c>
      <c r="B80" s="56" t="s">
        <v>485</v>
      </c>
      <c r="C80" s="56" t="s">
        <v>487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</row>
    <row r="81" spans="1:11" ht="12.75">
      <c r="A81" s="55">
        <v>77</v>
      </c>
      <c r="B81" s="56" t="s">
        <v>488</v>
      </c>
      <c r="C81" s="56" t="s">
        <v>489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</row>
    <row r="82" spans="1:11" ht="12.75">
      <c r="A82" s="55">
        <v>78</v>
      </c>
      <c r="B82" s="56" t="s">
        <v>488</v>
      </c>
      <c r="C82" s="56" t="s">
        <v>490</v>
      </c>
      <c r="D82" s="56">
        <v>11</v>
      </c>
      <c r="E82" s="56">
        <v>9</v>
      </c>
      <c r="F82" s="56">
        <v>2</v>
      </c>
      <c r="G82" s="56">
        <v>0</v>
      </c>
      <c r="H82" s="56">
        <v>0</v>
      </c>
      <c r="I82" s="56">
        <v>1</v>
      </c>
      <c r="J82" s="56">
        <v>75</v>
      </c>
      <c r="K82" s="56">
        <v>60</v>
      </c>
    </row>
    <row r="83" spans="1:11" ht="12.75">
      <c r="A83" s="55">
        <v>79</v>
      </c>
      <c r="B83" s="56" t="s">
        <v>488</v>
      </c>
      <c r="C83" s="56" t="s">
        <v>491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</row>
    <row r="84" spans="1:11" ht="12.75">
      <c r="A84" s="55">
        <v>80</v>
      </c>
      <c r="B84" s="56" t="s">
        <v>492</v>
      </c>
      <c r="C84" s="56" t="s">
        <v>493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</row>
    <row r="85" spans="1:11" ht="12.75">
      <c r="A85" s="55">
        <v>81</v>
      </c>
      <c r="B85" s="56" t="s">
        <v>494</v>
      </c>
      <c r="C85" s="56" t="s">
        <v>495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3</v>
      </c>
      <c r="K85" s="56">
        <v>1</v>
      </c>
    </row>
    <row r="86" spans="1:11" ht="12.75">
      <c r="A86" s="55">
        <v>82</v>
      </c>
      <c r="B86" s="56" t="s">
        <v>496</v>
      </c>
      <c r="C86" s="56" t="s">
        <v>497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</row>
    <row r="87" spans="1:11" s="52" customFormat="1" ht="12.75">
      <c r="A87" s="49">
        <v>82</v>
      </c>
      <c r="B87" s="50"/>
      <c r="C87" s="50" t="s">
        <v>498</v>
      </c>
      <c r="D87" s="50">
        <f aca="true" t="shared" si="0" ref="D87:K87">SUM(D5:D86)</f>
        <v>117</v>
      </c>
      <c r="E87" s="50">
        <f t="shared" si="0"/>
        <v>59</v>
      </c>
      <c r="F87" s="50">
        <f t="shared" si="0"/>
        <v>35</v>
      </c>
      <c r="G87" s="50">
        <f t="shared" si="0"/>
        <v>17</v>
      </c>
      <c r="H87" s="50">
        <f t="shared" si="0"/>
        <v>6</v>
      </c>
      <c r="I87" s="50">
        <f t="shared" si="0"/>
        <v>34</v>
      </c>
      <c r="J87" s="50">
        <f t="shared" si="0"/>
        <v>373</v>
      </c>
      <c r="K87" s="50">
        <f t="shared" si="0"/>
        <v>354</v>
      </c>
    </row>
    <row r="88" spans="1:11" ht="7.5" customHeight="1">
      <c r="A88" s="186"/>
      <c r="B88" s="187"/>
      <c r="C88" s="187"/>
      <c r="D88" s="187"/>
      <c r="E88" s="187"/>
      <c r="F88" s="187"/>
      <c r="G88" s="187"/>
      <c r="H88" s="187"/>
      <c r="I88" s="187"/>
      <c r="J88" s="187"/>
      <c r="K88" s="188"/>
    </row>
    <row r="89" spans="1:11" ht="12.75">
      <c r="A89" s="55">
        <v>1</v>
      </c>
      <c r="B89" s="56" t="s">
        <v>386</v>
      </c>
      <c r="C89" s="56" t="s">
        <v>634</v>
      </c>
      <c r="D89" s="56">
        <v>2</v>
      </c>
      <c r="E89" s="56">
        <v>1</v>
      </c>
      <c r="F89" s="56">
        <v>1</v>
      </c>
      <c r="G89" s="56">
        <v>0</v>
      </c>
      <c r="H89" s="56">
        <v>0</v>
      </c>
      <c r="I89" s="56">
        <v>14</v>
      </c>
      <c r="J89" s="56">
        <v>4</v>
      </c>
      <c r="K89" s="56">
        <v>0</v>
      </c>
    </row>
    <row r="90" spans="1:11" ht="12.75">
      <c r="A90" s="55">
        <v>2</v>
      </c>
      <c r="B90" s="56" t="s">
        <v>499</v>
      </c>
      <c r="C90" s="56" t="s">
        <v>500</v>
      </c>
      <c r="D90" s="56">
        <v>89</v>
      </c>
      <c r="E90" s="56">
        <v>26</v>
      </c>
      <c r="F90" s="56">
        <v>53</v>
      </c>
      <c r="G90" s="56">
        <v>7</v>
      </c>
      <c r="H90" s="56">
        <v>3</v>
      </c>
      <c r="I90" s="56">
        <v>94</v>
      </c>
      <c r="J90" s="56">
        <v>26</v>
      </c>
      <c r="K90" s="56">
        <v>35</v>
      </c>
    </row>
    <row r="91" spans="1:11" ht="12.75">
      <c r="A91" s="55">
        <v>3</v>
      </c>
      <c r="B91" s="56" t="s">
        <v>388</v>
      </c>
      <c r="C91" s="56" t="s">
        <v>501</v>
      </c>
      <c r="D91" s="56">
        <v>7</v>
      </c>
      <c r="E91" s="56">
        <v>1</v>
      </c>
      <c r="F91" s="56">
        <v>3</v>
      </c>
      <c r="G91" s="56">
        <v>1</v>
      </c>
      <c r="H91" s="56">
        <v>2</v>
      </c>
      <c r="I91" s="56">
        <v>33</v>
      </c>
      <c r="J91" s="56">
        <v>12</v>
      </c>
      <c r="K91" s="56">
        <v>3</v>
      </c>
    </row>
    <row r="92" spans="1:11" ht="12.75">
      <c r="A92" s="55">
        <v>4</v>
      </c>
      <c r="B92" s="56" t="s">
        <v>392</v>
      </c>
      <c r="C92" s="56" t="s">
        <v>502</v>
      </c>
      <c r="D92" s="56">
        <v>11</v>
      </c>
      <c r="E92" s="56">
        <v>1</v>
      </c>
      <c r="F92" s="56">
        <v>3</v>
      </c>
      <c r="G92" s="56">
        <v>3</v>
      </c>
      <c r="H92" s="56">
        <v>4</v>
      </c>
      <c r="I92" s="56">
        <v>11</v>
      </c>
      <c r="J92" s="56">
        <v>3</v>
      </c>
      <c r="K92" s="56">
        <v>0</v>
      </c>
    </row>
    <row r="93" spans="1:11" ht="12.75">
      <c r="A93" s="55">
        <v>5</v>
      </c>
      <c r="B93" s="56" t="s">
        <v>394</v>
      </c>
      <c r="C93" s="56" t="s">
        <v>503</v>
      </c>
      <c r="D93" s="56">
        <v>27</v>
      </c>
      <c r="E93" s="56">
        <v>4</v>
      </c>
      <c r="F93" s="56">
        <v>9</v>
      </c>
      <c r="G93" s="56">
        <v>7</v>
      </c>
      <c r="H93" s="56">
        <v>7</v>
      </c>
      <c r="I93" s="56">
        <v>106</v>
      </c>
      <c r="J93" s="56">
        <v>30</v>
      </c>
      <c r="K93" s="56">
        <v>29</v>
      </c>
    </row>
    <row r="94" spans="1:11" ht="12.75">
      <c r="A94" s="55">
        <v>6</v>
      </c>
      <c r="B94" s="56" t="s">
        <v>394</v>
      </c>
      <c r="C94" s="56" t="s">
        <v>504</v>
      </c>
      <c r="D94" s="56">
        <v>28</v>
      </c>
      <c r="E94" s="56">
        <v>6</v>
      </c>
      <c r="F94" s="56">
        <v>17</v>
      </c>
      <c r="G94" s="56">
        <v>3</v>
      </c>
      <c r="H94" s="56">
        <v>2</v>
      </c>
      <c r="I94" s="56">
        <v>6</v>
      </c>
      <c r="J94" s="56">
        <v>19</v>
      </c>
      <c r="K94" s="56">
        <v>0</v>
      </c>
    </row>
    <row r="95" spans="1:11" ht="12.75">
      <c r="A95" s="55">
        <v>7</v>
      </c>
      <c r="B95" s="56" t="s">
        <v>394</v>
      </c>
      <c r="C95" s="56" t="s">
        <v>505</v>
      </c>
      <c r="D95" s="56">
        <v>51</v>
      </c>
      <c r="E95" s="56">
        <v>0</v>
      </c>
      <c r="F95" s="56">
        <v>8</v>
      </c>
      <c r="G95" s="56">
        <v>19</v>
      </c>
      <c r="H95" s="56">
        <v>24</v>
      </c>
      <c r="I95" s="56">
        <v>3</v>
      </c>
      <c r="J95" s="56">
        <v>1</v>
      </c>
      <c r="K95" s="56">
        <v>0</v>
      </c>
    </row>
    <row r="96" spans="1:11" ht="12.75">
      <c r="A96" s="55">
        <v>8</v>
      </c>
      <c r="B96" s="56" t="s">
        <v>394</v>
      </c>
      <c r="C96" s="56" t="s">
        <v>506</v>
      </c>
      <c r="D96" s="56">
        <v>84</v>
      </c>
      <c r="E96" s="56">
        <v>7</v>
      </c>
      <c r="F96" s="56">
        <v>35</v>
      </c>
      <c r="G96" s="56">
        <v>23</v>
      </c>
      <c r="H96" s="56">
        <v>19</v>
      </c>
      <c r="I96" s="56">
        <v>172</v>
      </c>
      <c r="J96" s="56">
        <v>56</v>
      </c>
      <c r="K96" s="56">
        <v>8</v>
      </c>
    </row>
    <row r="97" spans="1:11" ht="12.75">
      <c r="A97" s="55">
        <v>9</v>
      </c>
      <c r="B97" s="56" t="s">
        <v>403</v>
      </c>
      <c r="C97" s="56" t="s">
        <v>507</v>
      </c>
      <c r="D97" s="56">
        <v>73</v>
      </c>
      <c r="E97" s="56">
        <v>2</v>
      </c>
      <c r="F97" s="56">
        <v>31</v>
      </c>
      <c r="G97" s="56">
        <v>35</v>
      </c>
      <c r="H97" s="56">
        <v>5</v>
      </c>
      <c r="I97" s="56">
        <v>93</v>
      </c>
      <c r="J97" s="56">
        <v>40</v>
      </c>
      <c r="K97" s="56">
        <v>0</v>
      </c>
    </row>
    <row r="98" spans="1:11" ht="12.75">
      <c r="A98" s="55">
        <v>10</v>
      </c>
      <c r="B98" s="56" t="s">
        <v>412</v>
      </c>
      <c r="C98" s="56" t="s">
        <v>508</v>
      </c>
      <c r="D98" s="56">
        <v>95</v>
      </c>
      <c r="E98" s="56">
        <v>7</v>
      </c>
      <c r="F98" s="56">
        <v>61</v>
      </c>
      <c r="G98" s="56">
        <v>27</v>
      </c>
      <c r="H98" s="56">
        <v>0</v>
      </c>
      <c r="I98" s="56">
        <v>30</v>
      </c>
      <c r="J98" s="56">
        <v>21</v>
      </c>
      <c r="K98" s="56">
        <v>0</v>
      </c>
    </row>
    <row r="99" spans="1:11" ht="12.75">
      <c r="A99" s="55">
        <v>11</v>
      </c>
      <c r="B99" s="56" t="s">
        <v>416</v>
      </c>
      <c r="C99" s="56" t="s">
        <v>509</v>
      </c>
      <c r="D99" s="56">
        <v>11</v>
      </c>
      <c r="E99" s="56">
        <v>1</v>
      </c>
      <c r="F99" s="56">
        <v>8</v>
      </c>
      <c r="G99" s="56">
        <v>1</v>
      </c>
      <c r="H99" s="56">
        <v>1</v>
      </c>
      <c r="I99" s="56">
        <v>6</v>
      </c>
      <c r="J99" s="56">
        <v>8</v>
      </c>
      <c r="K99" s="56">
        <v>0</v>
      </c>
    </row>
    <row r="100" spans="1:11" ht="12.75">
      <c r="A100" s="55">
        <v>12</v>
      </c>
      <c r="B100" s="56" t="s">
        <v>416</v>
      </c>
      <c r="C100" s="56" t="s">
        <v>510</v>
      </c>
      <c r="D100" s="56">
        <v>21</v>
      </c>
      <c r="E100" s="56">
        <v>3</v>
      </c>
      <c r="F100" s="56">
        <v>17</v>
      </c>
      <c r="G100" s="56">
        <v>1</v>
      </c>
      <c r="H100" s="56">
        <v>0</v>
      </c>
      <c r="I100" s="56">
        <v>31</v>
      </c>
      <c r="J100" s="56">
        <v>13</v>
      </c>
      <c r="K100" s="56">
        <v>0</v>
      </c>
    </row>
    <row r="101" spans="1:11" ht="12.75">
      <c r="A101" s="55">
        <v>13</v>
      </c>
      <c r="B101" s="56" t="s">
        <v>416</v>
      </c>
      <c r="C101" s="56" t="s">
        <v>635</v>
      </c>
      <c r="D101" s="56">
        <v>2</v>
      </c>
      <c r="E101" s="56">
        <v>0</v>
      </c>
      <c r="F101" s="56">
        <v>1</v>
      </c>
      <c r="G101" s="56">
        <v>1</v>
      </c>
      <c r="H101" s="56">
        <v>0</v>
      </c>
      <c r="I101" s="56">
        <v>5</v>
      </c>
      <c r="J101" s="56">
        <v>3</v>
      </c>
      <c r="K101" s="56">
        <v>2</v>
      </c>
    </row>
    <row r="102" spans="1:11" ht="12.75">
      <c r="A102" s="55">
        <v>14</v>
      </c>
      <c r="B102" s="56" t="s">
        <v>420</v>
      </c>
      <c r="C102" s="56" t="s">
        <v>511</v>
      </c>
      <c r="D102" s="56">
        <v>77</v>
      </c>
      <c r="E102" s="56">
        <v>5</v>
      </c>
      <c r="F102" s="56">
        <v>34</v>
      </c>
      <c r="G102" s="56">
        <v>20</v>
      </c>
      <c r="H102" s="56">
        <v>18</v>
      </c>
      <c r="I102" s="56">
        <v>63</v>
      </c>
      <c r="J102" s="56">
        <v>38</v>
      </c>
      <c r="K102" s="56">
        <v>1</v>
      </c>
    </row>
    <row r="103" spans="1:11" ht="12.75">
      <c r="A103" s="55">
        <v>15</v>
      </c>
      <c r="B103" s="56" t="s">
        <v>420</v>
      </c>
      <c r="C103" s="56" t="s">
        <v>512</v>
      </c>
      <c r="D103" s="56">
        <v>35</v>
      </c>
      <c r="E103" s="56">
        <v>4</v>
      </c>
      <c r="F103" s="56">
        <v>14</v>
      </c>
      <c r="G103" s="56">
        <v>8</v>
      </c>
      <c r="H103" s="56">
        <v>9</v>
      </c>
      <c r="I103" s="56">
        <v>41</v>
      </c>
      <c r="J103" s="56">
        <v>23</v>
      </c>
      <c r="K103" s="56">
        <v>9</v>
      </c>
    </row>
    <row r="104" spans="1:11" ht="12.75">
      <c r="A104" s="55">
        <v>16</v>
      </c>
      <c r="B104" s="56" t="s">
        <v>420</v>
      </c>
      <c r="C104" s="56" t="s">
        <v>513</v>
      </c>
      <c r="D104" s="56">
        <v>23</v>
      </c>
      <c r="E104" s="56">
        <v>4</v>
      </c>
      <c r="F104" s="56">
        <v>9</v>
      </c>
      <c r="G104" s="56">
        <v>7</v>
      </c>
      <c r="H104" s="56">
        <v>3</v>
      </c>
      <c r="I104" s="56">
        <v>30</v>
      </c>
      <c r="J104" s="56">
        <v>13</v>
      </c>
      <c r="K104" s="56">
        <v>6</v>
      </c>
    </row>
    <row r="105" spans="1:11" ht="12.75">
      <c r="A105" s="55">
        <v>17</v>
      </c>
      <c r="B105" s="56" t="s">
        <v>423</v>
      </c>
      <c r="C105" s="56" t="s">
        <v>514</v>
      </c>
      <c r="D105" s="56">
        <v>25</v>
      </c>
      <c r="E105" s="56">
        <v>4</v>
      </c>
      <c r="F105" s="56">
        <v>10</v>
      </c>
      <c r="G105" s="56">
        <v>6</v>
      </c>
      <c r="H105" s="56">
        <v>5</v>
      </c>
      <c r="I105" s="56">
        <v>32</v>
      </c>
      <c r="J105" s="56">
        <v>37</v>
      </c>
      <c r="K105" s="56">
        <v>1</v>
      </c>
    </row>
    <row r="106" spans="1:11" ht="12.75">
      <c r="A106" s="55">
        <v>18</v>
      </c>
      <c r="B106" s="56" t="s">
        <v>425</v>
      </c>
      <c r="C106" s="56" t="s">
        <v>515</v>
      </c>
      <c r="D106" s="56">
        <v>169</v>
      </c>
      <c r="E106" s="56">
        <v>24</v>
      </c>
      <c r="F106" s="56">
        <v>23</v>
      </c>
      <c r="G106" s="56">
        <v>74</v>
      </c>
      <c r="H106" s="56">
        <v>48</v>
      </c>
      <c r="I106" s="56">
        <v>102</v>
      </c>
      <c r="J106" s="56">
        <v>33</v>
      </c>
      <c r="K106" s="56">
        <v>0</v>
      </c>
    </row>
    <row r="107" spans="1:11" ht="12.75">
      <c r="A107" s="55">
        <v>19</v>
      </c>
      <c r="B107" s="56" t="s">
        <v>428</v>
      </c>
      <c r="C107" s="56" t="s">
        <v>516</v>
      </c>
      <c r="D107" s="56">
        <v>125</v>
      </c>
      <c r="E107" s="56">
        <v>7</v>
      </c>
      <c r="F107" s="56">
        <v>76</v>
      </c>
      <c r="G107" s="56">
        <v>39</v>
      </c>
      <c r="H107" s="56">
        <v>3</v>
      </c>
      <c r="I107" s="56">
        <v>11</v>
      </c>
      <c r="J107" s="56">
        <v>14</v>
      </c>
      <c r="K107" s="56">
        <v>0</v>
      </c>
    </row>
    <row r="108" spans="1:11" ht="25.5">
      <c r="A108" s="55">
        <v>20</v>
      </c>
      <c r="B108" s="56" t="s">
        <v>438</v>
      </c>
      <c r="C108" s="56" t="s">
        <v>632</v>
      </c>
      <c r="D108" s="56">
        <v>7</v>
      </c>
      <c r="E108" s="56">
        <v>3</v>
      </c>
      <c r="F108" s="56">
        <v>3</v>
      </c>
      <c r="G108" s="56">
        <v>1</v>
      </c>
      <c r="H108" s="56">
        <v>0</v>
      </c>
      <c r="I108" s="56">
        <v>0</v>
      </c>
      <c r="J108" s="56">
        <v>0</v>
      </c>
      <c r="K108" s="56">
        <v>0</v>
      </c>
    </row>
    <row r="109" spans="1:11" ht="12.75">
      <c r="A109" s="55">
        <v>21</v>
      </c>
      <c r="B109" s="56" t="s">
        <v>438</v>
      </c>
      <c r="C109" s="56" t="s">
        <v>517</v>
      </c>
      <c r="D109" s="56">
        <v>53</v>
      </c>
      <c r="E109" s="56">
        <v>1</v>
      </c>
      <c r="F109" s="56">
        <v>29</v>
      </c>
      <c r="G109" s="56">
        <v>16</v>
      </c>
      <c r="H109" s="56">
        <v>7</v>
      </c>
      <c r="I109" s="56">
        <v>67</v>
      </c>
      <c r="J109" s="56">
        <v>12</v>
      </c>
      <c r="K109" s="56">
        <v>15</v>
      </c>
    </row>
    <row r="110" spans="1:11" ht="12.75">
      <c r="A110" s="55">
        <v>22</v>
      </c>
      <c r="B110" s="56" t="s">
        <v>442</v>
      </c>
      <c r="C110" s="56" t="s">
        <v>518</v>
      </c>
      <c r="D110" s="56">
        <v>13</v>
      </c>
      <c r="E110" s="56">
        <v>0</v>
      </c>
      <c r="F110" s="56">
        <v>6</v>
      </c>
      <c r="G110" s="56">
        <v>7</v>
      </c>
      <c r="H110" s="56">
        <v>0</v>
      </c>
      <c r="I110" s="56">
        <v>2</v>
      </c>
      <c r="J110" s="56">
        <v>0</v>
      </c>
      <c r="K110" s="56">
        <v>0</v>
      </c>
    </row>
    <row r="111" spans="1:11" ht="12.75">
      <c r="A111" s="55">
        <v>23</v>
      </c>
      <c r="B111" s="56" t="s">
        <v>446</v>
      </c>
      <c r="C111" s="56" t="s">
        <v>519</v>
      </c>
      <c r="D111" s="56">
        <v>41</v>
      </c>
      <c r="E111" s="56">
        <v>7</v>
      </c>
      <c r="F111" s="56">
        <v>15</v>
      </c>
      <c r="G111" s="56">
        <v>9</v>
      </c>
      <c r="H111" s="56">
        <v>10</v>
      </c>
      <c r="I111" s="56">
        <v>43</v>
      </c>
      <c r="J111" s="56">
        <v>10</v>
      </c>
      <c r="K111" s="56">
        <v>12</v>
      </c>
    </row>
    <row r="112" spans="1:11" ht="12.75">
      <c r="A112" s="55">
        <v>24</v>
      </c>
      <c r="B112" s="56" t="s">
        <v>446</v>
      </c>
      <c r="C112" s="56" t="s">
        <v>520</v>
      </c>
      <c r="D112" s="56">
        <v>79</v>
      </c>
      <c r="E112" s="56">
        <v>7</v>
      </c>
      <c r="F112" s="56">
        <v>38</v>
      </c>
      <c r="G112" s="56">
        <v>24</v>
      </c>
      <c r="H112" s="56">
        <v>10</v>
      </c>
      <c r="I112" s="56">
        <v>97</v>
      </c>
      <c r="J112" s="56">
        <v>57</v>
      </c>
      <c r="K112" s="56">
        <v>5</v>
      </c>
    </row>
    <row r="113" spans="1:11" ht="12.75">
      <c r="A113" s="55">
        <v>25</v>
      </c>
      <c r="B113" s="56" t="s">
        <v>458</v>
      </c>
      <c r="C113" s="56" t="s">
        <v>521</v>
      </c>
      <c r="D113" s="56">
        <v>31</v>
      </c>
      <c r="E113" s="56">
        <v>2</v>
      </c>
      <c r="F113" s="56">
        <v>14</v>
      </c>
      <c r="G113" s="56">
        <v>15</v>
      </c>
      <c r="H113" s="56">
        <v>0</v>
      </c>
      <c r="I113" s="56">
        <v>34</v>
      </c>
      <c r="J113" s="56">
        <v>0</v>
      </c>
      <c r="K113" s="56">
        <v>10</v>
      </c>
    </row>
    <row r="114" spans="1:11" ht="12.75">
      <c r="A114" s="55">
        <v>26</v>
      </c>
      <c r="B114" s="56" t="s">
        <v>460</v>
      </c>
      <c r="C114" s="56" t="s">
        <v>522</v>
      </c>
      <c r="D114" s="56">
        <v>21</v>
      </c>
      <c r="E114" s="56">
        <v>2</v>
      </c>
      <c r="F114" s="56">
        <v>8</v>
      </c>
      <c r="G114" s="56">
        <v>8</v>
      </c>
      <c r="H114" s="56">
        <v>3</v>
      </c>
      <c r="I114" s="56">
        <v>20</v>
      </c>
      <c r="J114" s="56">
        <v>8</v>
      </c>
      <c r="K114" s="56">
        <v>9</v>
      </c>
    </row>
    <row r="115" spans="1:11" ht="12.75">
      <c r="A115" s="55">
        <v>27</v>
      </c>
      <c r="B115" s="56" t="s">
        <v>470</v>
      </c>
      <c r="C115" s="56" t="s">
        <v>523</v>
      </c>
      <c r="D115" s="56">
        <v>16</v>
      </c>
      <c r="E115" s="56">
        <v>0</v>
      </c>
      <c r="F115" s="56">
        <v>5</v>
      </c>
      <c r="G115" s="56">
        <v>10</v>
      </c>
      <c r="H115" s="56">
        <v>1</v>
      </c>
      <c r="I115" s="56">
        <v>63</v>
      </c>
      <c r="J115" s="56">
        <v>3</v>
      </c>
      <c r="K115" s="56">
        <v>20</v>
      </c>
    </row>
    <row r="116" spans="1:11" ht="12.75">
      <c r="A116" s="55">
        <v>28</v>
      </c>
      <c r="B116" s="56" t="s">
        <v>478</v>
      </c>
      <c r="C116" s="56" t="s">
        <v>524</v>
      </c>
      <c r="D116" s="56">
        <v>46</v>
      </c>
      <c r="E116" s="56">
        <v>0</v>
      </c>
      <c r="F116" s="56">
        <v>12</v>
      </c>
      <c r="G116" s="56">
        <v>25</v>
      </c>
      <c r="H116" s="56">
        <v>9</v>
      </c>
      <c r="I116" s="56">
        <v>0</v>
      </c>
      <c r="J116" s="56">
        <v>0</v>
      </c>
      <c r="K116" s="56">
        <v>0</v>
      </c>
    </row>
    <row r="117" spans="1:11" ht="12.75">
      <c r="A117" s="55">
        <v>29</v>
      </c>
      <c r="B117" s="56" t="s">
        <v>478</v>
      </c>
      <c r="C117" s="56" t="s">
        <v>525</v>
      </c>
      <c r="D117" s="56">
        <v>83</v>
      </c>
      <c r="E117" s="56">
        <v>9</v>
      </c>
      <c r="F117" s="56">
        <v>33</v>
      </c>
      <c r="G117" s="56">
        <v>30</v>
      </c>
      <c r="H117" s="56">
        <v>11</v>
      </c>
      <c r="I117" s="56">
        <v>88</v>
      </c>
      <c r="J117" s="56">
        <v>18</v>
      </c>
      <c r="K117" s="56">
        <v>3</v>
      </c>
    </row>
    <row r="118" spans="1:11" ht="12.75">
      <c r="A118" s="55">
        <v>30</v>
      </c>
      <c r="B118" s="56" t="s">
        <v>478</v>
      </c>
      <c r="C118" s="56" t="s">
        <v>526</v>
      </c>
      <c r="D118" s="56">
        <v>63</v>
      </c>
      <c r="E118" s="56">
        <v>11</v>
      </c>
      <c r="F118" s="56">
        <v>32</v>
      </c>
      <c r="G118" s="56">
        <v>12</v>
      </c>
      <c r="H118" s="56">
        <v>8</v>
      </c>
      <c r="I118" s="56">
        <v>156</v>
      </c>
      <c r="J118" s="56">
        <v>68</v>
      </c>
      <c r="K118" s="56">
        <v>0</v>
      </c>
    </row>
    <row r="119" spans="1:11" ht="12.75">
      <c r="A119" s="55">
        <v>31</v>
      </c>
      <c r="B119" s="56" t="s">
        <v>488</v>
      </c>
      <c r="C119" s="56" t="s">
        <v>527</v>
      </c>
      <c r="D119" s="56">
        <v>49</v>
      </c>
      <c r="E119" s="56">
        <v>3</v>
      </c>
      <c r="F119" s="56">
        <v>32</v>
      </c>
      <c r="G119" s="56">
        <v>11</v>
      </c>
      <c r="H119" s="56">
        <v>3</v>
      </c>
      <c r="I119" s="56">
        <v>39</v>
      </c>
      <c r="J119" s="56">
        <v>19</v>
      </c>
      <c r="K119" s="56">
        <v>0</v>
      </c>
    </row>
    <row r="120" spans="1:11" ht="12.75">
      <c r="A120" s="55">
        <v>32</v>
      </c>
      <c r="B120" s="56" t="s">
        <v>488</v>
      </c>
      <c r="C120" s="56" t="s">
        <v>528</v>
      </c>
      <c r="D120" s="56">
        <v>107</v>
      </c>
      <c r="E120" s="56">
        <v>0</v>
      </c>
      <c r="F120" s="56">
        <v>0</v>
      </c>
      <c r="G120" s="56">
        <v>68</v>
      </c>
      <c r="H120" s="56">
        <v>39</v>
      </c>
      <c r="I120" s="56">
        <v>5</v>
      </c>
      <c r="J120" s="56">
        <v>6</v>
      </c>
      <c r="K120" s="56">
        <v>54</v>
      </c>
    </row>
    <row r="121" spans="1:11" ht="12.75">
      <c r="A121" s="55">
        <v>33</v>
      </c>
      <c r="B121" s="56" t="s">
        <v>492</v>
      </c>
      <c r="C121" s="56" t="s">
        <v>529</v>
      </c>
      <c r="D121" s="56">
        <v>68</v>
      </c>
      <c r="E121" s="56">
        <v>1</v>
      </c>
      <c r="F121" s="56">
        <v>14</v>
      </c>
      <c r="G121" s="56">
        <v>40</v>
      </c>
      <c r="H121" s="56">
        <v>13</v>
      </c>
      <c r="I121" s="56">
        <v>55</v>
      </c>
      <c r="J121" s="56">
        <v>22</v>
      </c>
      <c r="K121" s="56">
        <v>6</v>
      </c>
    </row>
    <row r="122" spans="1:11" ht="12.75">
      <c r="A122" s="55">
        <v>34</v>
      </c>
      <c r="B122" s="56" t="s">
        <v>494</v>
      </c>
      <c r="C122" s="56" t="s">
        <v>530</v>
      </c>
      <c r="D122" s="56">
        <v>34</v>
      </c>
      <c r="E122" s="56">
        <v>3</v>
      </c>
      <c r="F122" s="56">
        <v>15</v>
      </c>
      <c r="G122" s="56">
        <v>8</v>
      </c>
      <c r="H122" s="56">
        <v>8</v>
      </c>
      <c r="I122" s="56">
        <v>30</v>
      </c>
      <c r="J122" s="56">
        <v>21</v>
      </c>
      <c r="K122" s="56">
        <v>0</v>
      </c>
    </row>
    <row r="123" spans="1:11" ht="12.75">
      <c r="A123" s="55">
        <v>35</v>
      </c>
      <c r="B123" s="56" t="s">
        <v>496</v>
      </c>
      <c r="C123" s="56" t="s">
        <v>531</v>
      </c>
      <c r="D123" s="56">
        <v>164</v>
      </c>
      <c r="E123" s="56">
        <v>32</v>
      </c>
      <c r="F123" s="56">
        <v>59</v>
      </c>
      <c r="G123" s="56">
        <v>41</v>
      </c>
      <c r="H123" s="56">
        <v>32</v>
      </c>
      <c r="I123" s="56">
        <v>57</v>
      </c>
      <c r="J123" s="56">
        <v>25</v>
      </c>
      <c r="K123" s="56">
        <v>0</v>
      </c>
    </row>
    <row r="124" spans="1:11" ht="12.75">
      <c r="A124" s="55">
        <v>36</v>
      </c>
      <c r="B124" s="56" t="s">
        <v>532</v>
      </c>
      <c r="C124" s="56" t="s">
        <v>533</v>
      </c>
      <c r="D124" s="56">
        <v>28</v>
      </c>
      <c r="E124" s="56">
        <v>1</v>
      </c>
      <c r="F124" s="56">
        <v>8</v>
      </c>
      <c r="G124" s="56">
        <v>11</v>
      </c>
      <c r="H124" s="56">
        <v>8</v>
      </c>
      <c r="I124" s="56">
        <v>31</v>
      </c>
      <c r="J124" s="56">
        <v>14</v>
      </c>
      <c r="K124" s="56">
        <v>1</v>
      </c>
    </row>
    <row r="125" spans="1:11" s="52" customFormat="1" ht="12.75">
      <c r="A125" s="49">
        <v>36</v>
      </c>
      <c r="B125" s="50"/>
      <c r="C125" s="50" t="s">
        <v>534</v>
      </c>
      <c r="D125" s="50">
        <f aca="true" t="shared" si="1" ref="D125:K125">SUM(D89:D124)</f>
        <v>1858</v>
      </c>
      <c r="E125" s="50">
        <f t="shared" si="1"/>
        <v>189</v>
      </c>
      <c r="F125" s="50">
        <f t="shared" si="1"/>
        <v>736</v>
      </c>
      <c r="G125" s="50">
        <f t="shared" si="1"/>
        <v>618</v>
      </c>
      <c r="H125" s="50">
        <f t="shared" si="1"/>
        <v>315</v>
      </c>
      <c r="I125" s="50">
        <f t="shared" si="1"/>
        <v>1670</v>
      </c>
      <c r="J125" s="50">
        <f t="shared" si="1"/>
        <v>677</v>
      </c>
      <c r="K125" s="50">
        <f t="shared" si="1"/>
        <v>229</v>
      </c>
    </row>
    <row r="126" spans="1:11" ht="7.5" customHeight="1">
      <c r="A126" s="186"/>
      <c r="B126" s="187"/>
      <c r="C126" s="187"/>
      <c r="D126" s="187"/>
      <c r="E126" s="187"/>
      <c r="F126" s="187"/>
      <c r="G126" s="187"/>
      <c r="H126" s="187"/>
      <c r="I126" s="187"/>
      <c r="J126" s="187"/>
      <c r="K126" s="188"/>
    </row>
    <row r="127" spans="1:11" s="52" customFormat="1" ht="12.75">
      <c r="A127" s="49">
        <f>(A87+A125)</f>
        <v>118</v>
      </c>
      <c r="B127" s="50"/>
      <c r="C127" s="50" t="s">
        <v>535</v>
      </c>
      <c r="D127" s="50">
        <f aca="true" t="shared" si="2" ref="D127:K127">(D87+D125)</f>
        <v>1975</v>
      </c>
      <c r="E127" s="50">
        <f t="shared" si="2"/>
        <v>248</v>
      </c>
      <c r="F127" s="50">
        <f t="shared" si="2"/>
        <v>771</v>
      </c>
      <c r="G127" s="50">
        <f t="shared" si="2"/>
        <v>635</v>
      </c>
      <c r="H127" s="50">
        <f t="shared" si="2"/>
        <v>321</v>
      </c>
      <c r="I127" s="50">
        <f t="shared" si="2"/>
        <v>1704</v>
      </c>
      <c r="J127" s="50">
        <f t="shared" si="2"/>
        <v>1050</v>
      </c>
      <c r="K127" s="50">
        <f t="shared" si="2"/>
        <v>583</v>
      </c>
    </row>
  </sheetData>
  <sheetProtection password="CE88" sheet="1" objects="1" scenarios="1"/>
  <mergeCells count="10">
    <mergeCell ref="A88:K88"/>
    <mergeCell ref="A126:K126"/>
    <mergeCell ref="J2:J3"/>
    <mergeCell ref="K2:K3"/>
    <mergeCell ref="A1:A3"/>
    <mergeCell ref="B1:B3"/>
    <mergeCell ref="C1:C3"/>
    <mergeCell ref="E2:H2"/>
    <mergeCell ref="D2:D3"/>
    <mergeCell ref="I2:I3"/>
  </mergeCells>
  <printOptions/>
  <pageMargins left="0.5511811023622047" right="0.35433070866141736" top="0.5905511811023623" bottom="0.7874015748031497" header="0.31496062992125984" footer="0.31496062992125984"/>
  <pageSetup horizontalDpi="300" verticalDpi="300" orientation="landscape" paperSize="9" scale="96" r:id="rId1"/>
  <headerFooter alignWithMargins="0">
    <oddHeader>&amp;C&amp;"Arial,Bold"&amp;12 7. Personu sadalījums pēc saslimšanas pamatdiagnozēm</oddHeader>
    <oddFooter>&amp;L
&amp;8SPP Statistiskās informācijas un analīzes daļa&amp;R
&amp;P+74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S129"/>
  <sheetViews>
    <sheetView showGridLines="0" workbookViewId="0" topLeftCell="A1">
      <selection activeCell="G26" sqref="G26"/>
    </sheetView>
  </sheetViews>
  <sheetFormatPr defaultColWidth="9.140625" defaultRowHeight="12.75"/>
  <cols>
    <col min="1" max="1" width="4.7109375" style="9" customWidth="1"/>
    <col min="2" max="2" width="16.7109375" style="8" customWidth="1"/>
    <col min="3" max="3" width="55.7109375" style="8" customWidth="1"/>
    <col min="4" max="4" width="10.57421875" style="8" customWidth="1"/>
    <col min="5" max="5" width="10.57421875" style="129" customWidth="1"/>
    <col min="6" max="6" width="9.28125" style="8" customWidth="1"/>
    <col min="7" max="7" width="9.28125" style="129" customWidth="1"/>
    <col min="8" max="8" width="8.57421875" style="8" customWidth="1"/>
    <col min="9" max="9" width="8.57421875" style="129" customWidth="1"/>
    <col min="10" max="10" width="8.421875" style="8" customWidth="1"/>
    <col min="11" max="11" width="8.421875" style="129" customWidth="1"/>
    <col min="12" max="12" width="8.7109375" style="8" customWidth="1"/>
    <col min="13" max="13" width="8.7109375" style="129" customWidth="1"/>
    <col min="14" max="14" width="9.28125" style="8" customWidth="1"/>
    <col min="15" max="15" width="9.28125" style="129" customWidth="1"/>
    <col min="16" max="16" width="8.140625" style="8" customWidth="1"/>
    <col min="17" max="17" width="8.140625" style="129" customWidth="1"/>
    <col min="18" max="18" width="10.28125" style="8" customWidth="1"/>
    <col min="19" max="19" width="9.140625" style="129" customWidth="1"/>
    <col min="20" max="16384" width="9.140625" style="8" customWidth="1"/>
  </cols>
  <sheetData>
    <row r="1" spans="1:19" s="3" customFormat="1" ht="22.5" customHeight="1">
      <c r="A1" s="174" t="s">
        <v>0</v>
      </c>
      <c r="B1" s="177" t="s">
        <v>1</v>
      </c>
      <c r="C1" s="177" t="s">
        <v>2</v>
      </c>
      <c r="D1" s="2" t="s">
        <v>177</v>
      </c>
      <c r="E1" s="130"/>
      <c r="F1" s="2" t="s">
        <v>176</v>
      </c>
      <c r="G1" s="130"/>
      <c r="H1" s="2" t="s">
        <v>175</v>
      </c>
      <c r="I1" s="130"/>
      <c r="J1" s="2" t="s">
        <v>174</v>
      </c>
      <c r="K1" s="130"/>
      <c r="L1" s="2" t="s">
        <v>173</v>
      </c>
      <c r="M1" s="130"/>
      <c r="N1" s="2" t="s">
        <v>172</v>
      </c>
      <c r="O1" s="130"/>
      <c r="P1" s="2" t="s">
        <v>171</v>
      </c>
      <c r="Q1" s="130"/>
      <c r="R1" s="114" t="s">
        <v>167</v>
      </c>
      <c r="S1" s="124"/>
    </row>
    <row r="2" spans="1:19" s="3" customFormat="1" ht="13.5" customHeight="1">
      <c r="A2" s="175"/>
      <c r="B2" s="177"/>
      <c r="C2" s="177"/>
      <c r="D2" s="212" t="s">
        <v>170</v>
      </c>
      <c r="E2" s="213"/>
      <c r="F2" s="216" t="s">
        <v>169</v>
      </c>
      <c r="G2" s="217"/>
      <c r="H2" s="217"/>
      <c r="I2" s="217"/>
      <c r="J2" s="217"/>
      <c r="K2" s="217"/>
      <c r="L2" s="217"/>
      <c r="M2" s="217"/>
      <c r="N2" s="217"/>
      <c r="O2" s="217"/>
      <c r="P2" s="218"/>
      <c r="Q2" s="131"/>
      <c r="R2" s="207" t="s">
        <v>159</v>
      </c>
      <c r="S2" s="208"/>
    </row>
    <row r="3" spans="1:19" s="3" customFormat="1" ht="125.25" customHeight="1">
      <c r="A3" s="151"/>
      <c r="B3" s="178"/>
      <c r="C3" s="178"/>
      <c r="D3" s="214"/>
      <c r="E3" s="215"/>
      <c r="F3" s="205" t="s">
        <v>376</v>
      </c>
      <c r="G3" s="206"/>
      <c r="H3" s="205" t="s">
        <v>377</v>
      </c>
      <c r="I3" s="206"/>
      <c r="J3" s="205" t="s">
        <v>168</v>
      </c>
      <c r="K3" s="206"/>
      <c r="L3" s="205" t="s">
        <v>378</v>
      </c>
      <c r="M3" s="206"/>
      <c r="N3" s="205" t="s">
        <v>379</v>
      </c>
      <c r="O3" s="206"/>
      <c r="P3" s="211" t="s">
        <v>380</v>
      </c>
      <c r="Q3" s="211"/>
      <c r="R3" s="209"/>
      <c r="S3" s="210"/>
    </row>
    <row r="4" spans="1:19" s="3" customFormat="1" ht="12.75">
      <c r="A4" s="111"/>
      <c r="B4" s="118"/>
      <c r="C4" s="109"/>
      <c r="D4" s="42" t="s">
        <v>643</v>
      </c>
      <c r="E4" s="125" t="s">
        <v>644</v>
      </c>
      <c r="F4" s="42" t="s">
        <v>643</v>
      </c>
      <c r="G4" s="125" t="s">
        <v>644</v>
      </c>
      <c r="H4" s="42" t="s">
        <v>643</v>
      </c>
      <c r="I4" s="125" t="s">
        <v>644</v>
      </c>
      <c r="J4" s="42" t="s">
        <v>643</v>
      </c>
      <c r="K4" s="125" t="s">
        <v>644</v>
      </c>
      <c r="L4" s="42" t="s">
        <v>643</v>
      </c>
      <c r="M4" s="125" t="s">
        <v>644</v>
      </c>
      <c r="N4" s="42" t="s">
        <v>643</v>
      </c>
      <c r="O4" s="125" t="s">
        <v>644</v>
      </c>
      <c r="P4" s="42" t="s">
        <v>643</v>
      </c>
      <c r="Q4" s="125" t="s">
        <v>644</v>
      </c>
      <c r="R4" s="42" t="s">
        <v>643</v>
      </c>
      <c r="S4" s="125" t="s">
        <v>644</v>
      </c>
    </row>
    <row r="5" spans="1:19" s="3" customFormat="1" ht="12.75" hidden="1">
      <c r="A5" s="111"/>
      <c r="B5" s="118"/>
      <c r="C5" s="109"/>
      <c r="D5" s="42"/>
      <c r="E5" s="125">
        <v>0.702804</v>
      </c>
      <c r="F5" s="44"/>
      <c r="G5" s="132"/>
      <c r="H5" s="44"/>
      <c r="I5" s="132"/>
      <c r="J5" s="44"/>
      <c r="K5" s="132"/>
      <c r="L5" s="44"/>
      <c r="M5" s="132"/>
      <c r="N5" s="44"/>
      <c r="O5" s="132"/>
      <c r="P5" s="44"/>
      <c r="Q5" s="132"/>
      <c r="R5" s="117"/>
      <c r="S5" s="126"/>
    </row>
    <row r="6" spans="1:19" s="10" customFormat="1" ht="12" customHeight="1" thickBot="1">
      <c r="A6" s="6" t="s">
        <v>20</v>
      </c>
      <c r="B6" s="6" t="s">
        <v>21</v>
      </c>
      <c r="C6" s="116" t="s">
        <v>22</v>
      </c>
      <c r="D6" s="116">
        <v>1</v>
      </c>
      <c r="E6" s="133"/>
      <c r="F6" s="116">
        <v>2</v>
      </c>
      <c r="G6" s="133"/>
      <c r="H6" s="116">
        <v>3</v>
      </c>
      <c r="I6" s="133"/>
      <c r="J6" s="116">
        <v>4</v>
      </c>
      <c r="K6" s="133"/>
      <c r="L6" s="116">
        <v>5</v>
      </c>
      <c r="M6" s="133"/>
      <c r="N6" s="116">
        <v>6</v>
      </c>
      <c r="O6" s="133"/>
      <c r="P6" s="116">
        <v>7</v>
      </c>
      <c r="Q6" s="133"/>
      <c r="R6" s="116">
        <v>8</v>
      </c>
      <c r="S6" s="127"/>
    </row>
    <row r="7" spans="1:19" ht="13.5" thickBot="1">
      <c r="A7" s="46">
        <v>1</v>
      </c>
      <c r="B7" s="47" t="s">
        <v>386</v>
      </c>
      <c r="C7" s="47" t="s">
        <v>387</v>
      </c>
      <c r="D7" s="47">
        <v>640967</v>
      </c>
      <c r="E7" s="128">
        <f>D7/$E$5</f>
        <v>912013.8758458974</v>
      </c>
      <c r="F7" s="47">
        <v>107537</v>
      </c>
      <c r="G7" s="128">
        <f>F7/$E$5</f>
        <v>153011.36590002335</v>
      </c>
      <c r="H7" s="47">
        <v>16009</v>
      </c>
      <c r="I7" s="128">
        <f aca="true" t="shared" si="0" ref="I7:I38">H7/$E$5</f>
        <v>22778.75481642108</v>
      </c>
      <c r="J7" s="47">
        <v>935</v>
      </c>
      <c r="K7" s="128">
        <f aca="true" t="shared" si="1" ref="K7:K38">J7/$E$5</f>
        <v>1330.385142941702</v>
      </c>
      <c r="L7" s="47">
        <v>9499</v>
      </c>
      <c r="M7" s="128">
        <f aca="true" t="shared" si="2" ref="M7:M38">L7/$E$5</f>
        <v>13515.859329201314</v>
      </c>
      <c r="N7" s="47">
        <v>27863</v>
      </c>
      <c r="O7" s="128">
        <f aca="true" t="shared" si="3" ref="O7:O38">N7/$E$5</f>
        <v>39645.47725966272</v>
      </c>
      <c r="P7" s="47">
        <v>7530</v>
      </c>
      <c r="Q7" s="128">
        <f aca="true" t="shared" si="4" ref="Q7:Q38">P7/$E$5</f>
        <v>10714.22473406526</v>
      </c>
      <c r="R7" s="47">
        <v>471594</v>
      </c>
      <c r="S7" s="128">
        <f aca="true" t="shared" si="5" ref="S7:S38">R7/$E$5</f>
        <v>671017.8086635818</v>
      </c>
    </row>
    <row r="8" spans="1:19" ht="13.5" thickBot="1">
      <c r="A8" s="48">
        <v>2</v>
      </c>
      <c r="B8" s="45" t="s">
        <v>388</v>
      </c>
      <c r="C8" s="45" t="s">
        <v>389</v>
      </c>
      <c r="D8" s="45">
        <v>81000</v>
      </c>
      <c r="E8" s="128">
        <f aca="true" t="shared" si="6" ref="E8:G71">D8/$E$5</f>
        <v>115252.61666125976</v>
      </c>
      <c r="F8" s="45">
        <v>8527</v>
      </c>
      <c r="G8" s="128">
        <f t="shared" si="6"/>
        <v>12132.827929266197</v>
      </c>
      <c r="H8" s="45">
        <v>417</v>
      </c>
      <c r="I8" s="128">
        <f t="shared" si="0"/>
        <v>593.3375450338929</v>
      </c>
      <c r="J8" s="45">
        <v>1621</v>
      </c>
      <c r="K8" s="128">
        <f t="shared" si="1"/>
        <v>2306.475205035828</v>
      </c>
      <c r="L8" s="45">
        <v>0</v>
      </c>
      <c r="M8" s="128">
        <f t="shared" si="2"/>
        <v>0</v>
      </c>
      <c r="N8" s="45">
        <v>200</v>
      </c>
      <c r="O8" s="128">
        <f t="shared" si="3"/>
        <v>284.5743621265673</v>
      </c>
      <c r="P8" s="45">
        <v>190</v>
      </c>
      <c r="Q8" s="128">
        <f t="shared" si="4"/>
        <v>270.3456440202389</v>
      </c>
      <c r="R8" s="45">
        <v>70045</v>
      </c>
      <c r="S8" s="128">
        <f t="shared" si="5"/>
        <v>99665.05597577704</v>
      </c>
    </row>
    <row r="9" spans="1:19" ht="13.5" thickBot="1">
      <c r="A9" s="48">
        <v>3</v>
      </c>
      <c r="B9" s="45" t="s">
        <v>388</v>
      </c>
      <c r="C9" s="45" t="s">
        <v>390</v>
      </c>
      <c r="D9" s="45">
        <v>422714</v>
      </c>
      <c r="E9" s="128">
        <f t="shared" si="6"/>
        <v>601467.8345598489</v>
      </c>
      <c r="F9" s="45">
        <v>76815</v>
      </c>
      <c r="G9" s="128">
        <f t="shared" si="6"/>
        <v>109297.89813376134</v>
      </c>
      <c r="H9" s="45">
        <v>6854</v>
      </c>
      <c r="I9" s="128">
        <f t="shared" si="0"/>
        <v>9752.363390077462</v>
      </c>
      <c r="J9" s="45">
        <v>2050</v>
      </c>
      <c r="K9" s="128">
        <f t="shared" si="1"/>
        <v>2916.8872117973146</v>
      </c>
      <c r="L9" s="45">
        <v>3934</v>
      </c>
      <c r="M9" s="128">
        <f t="shared" si="2"/>
        <v>5597.5777030295785</v>
      </c>
      <c r="N9" s="45">
        <v>11907</v>
      </c>
      <c r="O9" s="128">
        <f t="shared" si="3"/>
        <v>16942.134649205185</v>
      </c>
      <c r="P9" s="45">
        <v>4751</v>
      </c>
      <c r="Q9" s="128">
        <f t="shared" si="4"/>
        <v>6760.063972316606</v>
      </c>
      <c r="R9" s="45">
        <v>316403</v>
      </c>
      <c r="S9" s="128">
        <f t="shared" si="5"/>
        <v>450200.90949966136</v>
      </c>
    </row>
    <row r="10" spans="1:19" ht="13.5" thickBot="1">
      <c r="A10" s="48">
        <v>4</v>
      </c>
      <c r="B10" s="45" t="s">
        <v>388</v>
      </c>
      <c r="C10" s="45" t="s">
        <v>391</v>
      </c>
      <c r="D10" s="45">
        <v>355397</v>
      </c>
      <c r="E10" s="128">
        <f t="shared" si="6"/>
        <v>505684.3728834782</v>
      </c>
      <c r="F10" s="45">
        <v>59937</v>
      </c>
      <c r="G10" s="128">
        <f t="shared" si="6"/>
        <v>85282.66771390031</v>
      </c>
      <c r="H10" s="45">
        <v>3405</v>
      </c>
      <c r="I10" s="128">
        <f t="shared" si="0"/>
        <v>4844.8785152048085</v>
      </c>
      <c r="J10" s="45">
        <v>2976</v>
      </c>
      <c r="K10" s="128">
        <f t="shared" si="1"/>
        <v>4234.466508443322</v>
      </c>
      <c r="L10" s="45">
        <v>276</v>
      </c>
      <c r="M10" s="128">
        <f t="shared" si="2"/>
        <v>392.7126197346629</v>
      </c>
      <c r="N10" s="45">
        <v>6044</v>
      </c>
      <c r="O10" s="128">
        <f t="shared" si="3"/>
        <v>8599.837223464863</v>
      </c>
      <c r="P10" s="45">
        <v>407</v>
      </c>
      <c r="Q10" s="128">
        <f t="shared" si="4"/>
        <v>579.1088269275645</v>
      </c>
      <c r="R10" s="45">
        <v>282352</v>
      </c>
      <c r="S10" s="128">
        <f t="shared" si="5"/>
        <v>401750.70147580263</v>
      </c>
    </row>
    <row r="11" spans="1:19" ht="13.5" thickBot="1">
      <c r="A11" s="48">
        <v>5</v>
      </c>
      <c r="B11" s="45" t="s">
        <v>392</v>
      </c>
      <c r="C11" s="45" t="s">
        <v>393</v>
      </c>
      <c r="D11" s="45">
        <v>516075</v>
      </c>
      <c r="E11" s="128">
        <f t="shared" si="6"/>
        <v>734308.5696723411</v>
      </c>
      <c r="F11" s="45">
        <v>91682</v>
      </c>
      <c r="G11" s="128">
        <f t="shared" si="6"/>
        <v>130451.73334243972</v>
      </c>
      <c r="H11" s="45">
        <v>19671</v>
      </c>
      <c r="I11" s="128">
        <f t="shared" si="0"/>
        <v>27989.311386958525</v>
      </c>
      <c r="J11" s="45">
        <v>8840</v>
      </c>
      <c r="K11" s="128">
        <f t="shared" si="1"/>
        <v>12578.186805994275</v>
      </c>
      <c r="L11" s="45">
        <v>7037</v>
      </c>
      <c r="M11" s="128">
        <f t="shared" si="2"/>
        <v>10012.74893142327</v>
      </c>
      <c r="N11" s="45">
        <v>8494</v>
      </c>
      <c r="O11" s="128">
        <f t="shared" si="3"/>
        <v>12085.873159515313</v>
      </c>
      <c r="P11" s="45">
        <v>8670</v>
      </c>
      <c r="Q11" s="128">
        <f t="shared" si="4"/>
        <v>12336.298598186693</v>
      </c>
      <c r="R11" s="45">
        <v>371681</v>
      </c>
      <c r="S11" s="128">
        <f t="shared" si="5"/>
        <v>528854.4174478233</v>
      </c>
    </row>
    <row r="12" spans="1:19" ht="13.5" thickBot="1">
      <c r="A12" s="48">
        <v>6</v>
      </c>
      <c r="B12" s="45" t="s">
        <v>394</v>
      </c>
      <c r="C12" s="45" t="s">
        <v>395</v>
      </c>
      <c r="D12" s="100">
        <v>194062.91</v>
      </c>
      <c r="E12" s="128">
        <f t="shared" si="6"/>
        <v>276126.6441283772</v>
      </c>
      <c r="F12" s="100">
        <v>45753.14</v>
      </c>
      <c r="G12" s="128">
        <f t="shared" si="6"/>
        <v>65100.853153937656</v>
      </c>
      <c r="H12" s="100">
        <v>2837.61</v>
      </c>
      <c r="I12" s="128">
        <f t="shared" si="0"/>
        <v>4037.5552785698433</v>
      </c>
      <c r="J12" s="100">
        <v>3001.95</v>
      </c>
      <c r="K12" s="128">
        <f t="shared" si="1"/>
        <v>4271.390031929243</v>
      </c>
      <c r="L12" s="100">
        <v>1230</v>
      </c>
      <c r="M12" s="128">
        <f t="shared" si="2"/>
        <v>1750.132327078389</v>
      </c>
      <c r="N12" s="100">
        <v>5615.07</v>
      </c>
      <c r="O12" s="128">
        <f t="shared" si="3"/>
        <v>7989.524817730121</v>
      </c>
      <c r="P12" s="100">
        <v>3546.52</v>
      </c>
      <c r="Q12" s="128">
        <f t="shared" si="4"/>
        <v>5046.243333845568</v>
      </c>
      <c r="R12" s="100">
        <v>132078.62</v>
      </c>
      <c r="S12" s="128">
        <f t="shared" si="5"/>
        <v>187930.94518528637</v>
      </c>
    </row>
    <row r="13" spans="1:19" ht="13.5" thickBot="1">
      <c r="A13" s="48">
        <v>7</v>
      </c>
      <c r="B13" s="45" t="s">
        <v>394</v>
      </c>
      <c r="C13" s="45" t="s">
        <v>396</v>
      </c>
      <c r="D13" s="45">
        <v>954244</v>
      </c>
      <c r="E13" s="128">
        <f t="shared" si="6"/>
        <v>1357766.8880655204</v>
      </c>
      <c r="F13" s="45">
        <v>120772</v>
      </c>
      <c r="G13" s="128">
        <f t="shared" si="6"/>
        <v>171843.07431374892</v>
      </c>
      <c r="H13" s="45">
        <v>11625</v>
      </c>
      <c r="I13" s="128">
        <f t="shared" si="0"/>
        <v>16540.884798606723</v>
      </c>
      <c r="J13" s="45">
        <v>13334</v>
      </c>
      <c r="K13" s="128">
        <f t="shared" si="1"/>
        <v>18972.572722978242</v>
      </c>
      <c r="L13" s="45">
        <v>4137</v>
      </c>
      <c r="M13" s="128">
        <f t="shared" si="2"/>
        <v>5886.420680588045</v>
      </c>
      <c r="N13" s="45">
        <v>14800</v>
      </c>
      <c r="O13" s="128">
        <f t="shared" si="3"/>
        <v>21058.50279736598</v>
      </c>
      <c r="P13" s="45">
        <v>3800</v>
      </c>
      <c r="Q13" s="128">
        <f t="shared" si="4"/>
        <v>5406.912880404779</v>
      </c>
      <c r="R13" s="45">
        <v>785776</v>
      </c>
      <c r="S13" s="128">
        <f t="shared" si="5"/>
        <v>1118058.5198718277</v>
      </c>
    </row>
    <row r="14" spans="1:19" ht="13.5" thickBot="1">
      <c r="A14" s="48">
        <v>8</v>
      </c>
      <c r="B14" s="45" t="s">
        <v>394</v>
      </c>
      <c r="C14" s="45" t="s">
        <v>397</v>
      </c>
      <c r="D14" s="45">
        <v>1112350</v>
      </c>
      <c r="E14" s="128">
        <f t="shared" si="6"/>
        <v>1582731.4585574358</v>
      </c>
      <c r="F14" s="45">
        <v>215542</v>
      </c>
      <c r="G14" s="128">
        <f t="shared" si="6"/>
        <v>306688.63580742286</v>
      </c>
      <c r="H14" s="45">
        <v>26926</v>
      </c>
      <c r="I14" s="128">
        <f t="shared" si="0"/>
        <v>38312.246373099755</v>
      </c>
      <c r="J14" s="45">
        <v>32375</v>
      </c>
      <c r="K14" s="128">
        <f t="shared" si="1"/>
        <v>46065.47486923808</v>
      </c>
      <c r="L14" s="45">
        <v>9102</v>
      </c>
      <c r="M14" s="128">
        <f t="shared" si="2"/>
        <v>12950.979220380077</v>
      </c>
      <c r="N14" s="45">
        <v>21824</v>
      </c>
      <c r="O14" s="128">
        <f t="shared" si="3"/>
        <v>31052.754395251024</v>
      </c>
      <c r="P14" s="45">
        <v>5500</v>
      </c>
      <c r="Q14" s="128">
        <f t="shared" si="4"/>
        <v>7825.794958480601</v>
      </c>
      <c r="R14" s="45">
        <v>801081</v>
      </c>
      <c r="S14" s="128">
        <f t="shared" si="5"/>
        <v>1139835.5729335633</v>
      </c>
    </row>
    <row r="15" spans="1:19" ht="13.5" thickBot="1">
      <c r="A15" s="48">
        <v>9</v>
      </c>
      <c r="B15" s="45" t="s">
        <v>394</v>
      </c>
      <c r="C15" s="45" t="s">
        <v>398</v>
      </c>
      <c r="D15" s="45">
        <v>398642</v>
      </c>
      <c r="E15" s="128">
        <f t="shared" si="6"/>
        <v>567216.4643342952</v>
      </c>
      <c r="F15" s="45">
        <v>73593</v>
      </c>
      <c r="G15" s="128">
        <f t="shared" si="6"/>
        <v>104713.40515990234</v>
      </c>
      <c r="H15" s="45">
        <v>6191</v>
      </c>
      <c r="I15" s="128">
        <f t="shared" si="0"/>
        <v>8808.99937962789</v>
      </c>
      <c r="J15" s="45">
        <v>7600</v>
      </c>
      <c r="K15" s="128">
        <f t="shared" si="1"/>
        <v>10813.825760809557</v>
      </c>
      <c r="L15" s="45">
        <v>2000</v>
      </c>
      <c r="M15" s="128">
        <f t="shared" si="2"/>
        <v>2845.743621265673</v>
      </c>
      <c r="N15" s="45">
        <v>5888</v>
      </c>
      <c r="O15" s="128">
        <f t="shared" si="3"/>
        <v>8377.869221006142</v>
      </c>
      <c r="P15" s="45">
        <v>4344</v>
      </c>
      <c r="Q15" s="128">
        <f t="shared" si="4"/>
        <v>6180.955145389042</v>
      </c>
      <c r="R15" s="45">
        <v>299026</v>
      </c>
      <c r="S15" s="128">
        <f t="shared" si="5"/>
        <v>425475.66604629456</v>
      </c>
    </row>
    <row r="16" spans="1:19" ht="13.5" thickBot="1">
      <c r="A16" s="48">
        <v>10</v>
      </c>
      <c r="B16" s="45" t="s">
        <v>394</v>
      </c>
      <c r="C16" s="45" t="s">
        <v>399</v>
      </c>
      <c r="D16" s="45">
        <v>1114163</v>
      </c>
      <c r="E16" s="128">
        <f t="shared" si="6"/>
        <v>1585311.125150113</v>
      </c>
      <c r="F16" s="45">
        <v>246054</v>
      </c>
      <c r="G16" s="128">
        <f t="shared" si="6"/>
        <v>350103.30049345194</v>
      </c>
      <c r="H16" s="45">
        <v>32803</v>
      </c>
      <c r="I16" s="128">
        <f t="shared" si="0"/>
        <v>46674.464004188936</v>
      </c>
      <c r="J16" s="45">
        <v>44355</v>
      </c>
      <c r="K16" s="128">
        <f t="shared" si="1"/>
        <v>63111.47916061946</v>
      </c>
      <c r="L16" s="45">
        <v>6988</v>
      </c>
      <c r="M16" s="128">
        <f t="shared" si="2"/>
        <v>9943.028212702262</v>
      </c>
      <c r="N16" s="45">
        <v>20967</v>
      </c>
      <c r="O16" s="128">
        <f t="shared" si="3"/>
        <v>29833.353253538684</v>
      </c>
      <c r="P16" s="45">
        <v>0</v>
      </c>
      <c r="Q16" s="128">
        <f t="shared" si="4"/>
        <v>0</v>
      </c>
      <c r="R16" s="45">
        <v>762996</v>
      </c>
      <c r="S16" s="128">
        <f t="shared" si="5"/>
        <v>1085645.5000256116</v>
      </c>
    </row>
    <row r="17" spans="1:19" ht="13.5" thickBot="1">
      <c r="A17" s="48">
        <v>11</v>
      </c>
      <c r="B17" s="45" t="s">
        <v>394</v>
      </c>
      <c r="C17" s="45" t="s">
        <v>400</v>
      </c>
      <c r="D17" s="45">
        <v>45470</v>
      </c>
      <c r="E17" s="128">
        <f t="shared" si="6"/>
        <v>64697.98122947507</v>
      </c>
      <c r="F17" s="45">
        <v>6838</v>
      </c>
      <c r="G17" s="128">
        <f t="shared" si="6"/>
        <v>9729.597441107337</v>
      </c>
      <c r="H17" s="45">
        <v>573</v>
      </c>
      <c r="I17" s="128">
        <f t="shared" si="0"/>
        <v>815.3055474926153</v>
      </c>
      <c r="J17" s="45">
        <v>462</v>
      </c>
      <c r="K17" s="128">
        <f t="shared" si="1"/>
        <v>657.3667765123705</v>
      </c>
      <c r="L17" s="45">
        <v>0</v>
      </c>
      <c r="M17" s="128">
        <f t="shared" si="2"/>
        <v>0</v>
      </c>
      <c r="N17" s="45">
        <v>314</v>
      </c>
      <c r="O17" s="128">
        <f t="shared" si="3"/>
        <v>446.78174853871064</v>
      </c>
      <c r="P17" s="45">
        <v>283</v>
      </c>
      <c r="Q17" s="128">
        <f t="shared" si="4"/>
        <v>402.6727224090927</v>
      </c>
      <c r="R17" s="45">
        <v>37000</v>
      </c>
      <c r="S17" s="128">
        <f t="shared" si="5"/>
        <v>52646.25699341495</v>
      </c>
    </row>
    <row r="18" spans="1:19" ht="13.5" thickBot="1">
      <c r="A18" s="48">
        <v>12</v>
      </c>
      <c r="B18" s="45" t="s">
        <v>401</v>
      </c>
      <c r="C18" s="45" t="s">
        <v>402</v>
      </c>
      <c r="D18" s="45">
        <v>307384</v>
      </c>
      <c r="E18" s="128">
        <f t="shared" si="6"/>
        <v>437368.0286395638</v>
      </c>
      <c r="F18" s="45">
        <v>85873</v>
      </c>
      <c r="G18" s="128">
        <f t="shared" si="6"/>
        <v>122186.27099447357</v>
      </c>
      <c r="H18" s="45">
        <v>12330</v>
      </c>
      <c r="I18" s="128">
        <f t="shared" si="0"/>
        <v>17544.009425102875</v>
      </c>
      <c r="J18" s="45">
        <v>1314</v>
      </c>
      <c r="K18" s="128">
        <f t="shared" si="1"/>
        <v>1869.6535591715472</v>
      </c>
      <c r="L18" s="45">
        <v>3220</v>
      </c>
      <c r="M18" s="128">
        <f t="shared" si="2"/>
        <v>4581.647230237733</v>
      </c>
      <c r="N18" s="45">
        <v>4090</v>
      </c>
      <c r="O18" s="128">
        <f t="shared" si="3"/>
        <v>5819.545705488301</v>
      </c>
      <c r="P18" s="45">
        <v>657</v>
      </c>
      <c r="Q18" s="128">
        <f t="shared" si="4"/>
        <v>934.8267795857736</v>
      </c>
      <c r="R18" s="45">
        <v>199900</v>
      </c>
      <c r="S18" s="128">
        <f t="shared" si="5"/>
        <v>284432.074945504</v>
      </c>
    </row>
    <row r="19" spans="1:19" ht="13.5" thickBot="1">
      <c r="A19" s="48">
        <v>13</v>
      </c>
      <c r="B19" s="45" t="s">
        <v>403</v>
      </c>
      <c r="C19" s="45" t="s">
        <v>404</v>
      </c>
      <c r="D19" s="45">
        <v>321730</v>
      </c>
      <c r="E19" s="128">
        <f t="shared" si="6"/>
        <v>457780.54763490247</v>
      </c>
      <c r="F19" s="45">
        <v>46380</v>
      </c>
      <c r="G19" s="128">
        <f t="shared" si="6"/>
        <v>65992.79457715095</v>
      </c>
      <c r="H19" s="45">
        <v>8640</v>
      </c>
      <c r="I19" s="128">
        <f t="shared" si="0"/>
        <v>12293.612443867707</v>
      </c>
      <c r="J19" s="45">
        <v>14773</v>
      </c>
      <c r="K19" s="128">
        <f t="shared" si="1"/>
        <v>21020.08525847889</v>
      </c>
      <c r="L19" s="45">
        <v>743</v>
      </c>
      <c r="M19" s="128">
        <f t="shared" si="2"/>
        <v>1057.1937553001976</v>
      </c>
      <c r="N19" s="45">
        <v>8503</v>
      </c>
      <c r="O19" s="128">
        <f t="shared" si="3"/>
        <v>12098.67900581101</v>
      </c>
      <c r="P19" s="45">
        <v>1670</v>
      </c>
      <c r="Q19" s="128">
        <f t="shared" si="4"/>
        <v>2376.195923756837</v>
      </c>
      <c r="R19" s="45">
        <v>241021</v>
      </c>
      <c r="S19" s="128">
        <f t="shared" si="5"/>
        <v>342941.98667053686</v>
      </c>
    </row>
    <row r="20" spans="1:19" ht="13.5" thickBot="1">
      <c r="A20" s="48">
        <v>14</v>
      </c>
      <c r="B20" s="45" t="s">
        <v>403</v>
      </c>
      <c r="C20" s="45" t="s">
        <v>405</v>
      </c>
      <c r="D20" s="45">
        <v>150932</v>
      </c>
      <c r="E20" s="128">
        <f t="shared" si="6"/>
        <v>214756.88812243528</v>
      </c>
      <c r="F20" s="45">
        <v>25622</v>
      </c>
      <c r="G20" s="128">
        <f t="shared" si="6"/>
        <v>36456.82153203453</v>
      </c>
      <c r="H20" s="45">
        <v>888</v>
      </c>
      <c r="I20" s="128">
        <f t="shared" si="0"/>
        <v>1263.5101678419587</v>
      </c>
      <c r="J20" s="45">
        <v>4182</v>
      </c>
      <c r="K20" s="128">
        <f t="shared" si="1"/>
        <v>5950.449912066522</v>
      </c>
      <c r="L20" s="45">
        <v>1281</v>
      </c>
      <c r="M20" s="128">
        <f t="shared" si="2"/>
        <v>1822.6987894206636</v>
      </c>
      <c r="N20" s="45">
        <v>21916</v>
      </c>
      <c r="O20" s="128">
        <f t="shared" si="3"/>
        <v>31183.658601829244</v>
      </c>
      <c r="P20" s="45">
        <v>149</v>
      </c>
      <c r="Q20" s="128">
        <f t="shared" si="4"/>
        <v>212.00789978429265</v>
      </c>
      <c r="R20" s="45">
        <v>96894</v>
      </c>
      <c r="S20" s="128">
        <f t="shared" si="5"/>
        <v>137867.74121945805</v>
      </c>
    </row>
    <row r="21" spans="1:19" ht="13.5" thickBot="1">
      <c r="A21" s="48">
        <v>15</v>
      </c>
      <c r="B21" s="45" t="s">
        <v>403</v>
      </c>
      <c r="C21" s="45" t="s">
        <v>406</v>
      </c>
      <c r="D21" s="45">
        <v>45457</v>
      </c>
      <c r="E21" s="128">
        <f t="shared" si="6"/>
        <v>64679.48389593685</v>
      </c>
      <c r="F21" s="45">
        <v>4303</v>
      </c>
      <c r="G21" s="128">
        <f t="shared" si="6"/>
        <v>6122.617401153096</v>
      </c>
      <c r="H21" s="45">
        <v>279</v>
      </c>
      <c r="I21" s="128">
        <f t="shared" si="0"/>
        <v>396.98123516656136</v>
      </c>
      <c r="J21" s="45">
        <v>472</v>
      </c>
      <c r="K21" s="128">
        <f t="shared" si="1"/>
        <v>671.5954946186988</v>
      </c>
      <c r="L21" s="45">
        <v>360</v>
      </c>
      <c r="M21" s="128">
        <f t="shared" si="2"/>
        <v>512.2338518278211</v>
      </c>
      <c r="N21" s="45">
        <v>510</v>
      </c>
      <c r="O21" s="128">
        <f t="shared" si="3"/>
        <v>725.6646234227466</v>
      </c>
      <c r="P21" s="45">
        <v>225</v>
      </c>
      <c r="Q21" s="128">
        <f t="shared" si="4"/>
        <v>320.1461573923882</v>
      </c>
      <c r="R21" s="45">
        <v>39308</v>
      </c>
      <c r="S21" s="128">
        <f t="shared" si="5"/>
        <v>55930.245132355536</v>
      </c>
    </row>
    <row r="22" spans="1:19" ht="13.5" thickBot="1">
      <c r="A22" s="48">
        <v>16</v>
      </c>
      <c r="B22" s="45" t="s">
        <v>407</v>
      </c>
      <c r="C22" s="45" t="s">
        <v>408</v>
      </c>
      <c r="D22" s="45">
        <v>130330</v>
      </c>
      <c r="E22" s="128">
        <f t="shared" si="6"/>
        <v>185442.8830797776</v>
      </c>
      <c r="F22" s="45">
        <v>19410</v>
      </c>
      <c r="G22" s="128">
        <f t="shared" si="6"/>
        <v>27617.941844383357</v>
      </c>
      <c r="H22" s="45">
        <v>2225</v>
      </c>
      <c r="I22" s="128">
        <f t="shared" si="0"/>
        <v>3165.889778658061</v>
      </c>
      <c r="J22" s="45">
        <v>3054</v>
      </c>
      <c r="K22" s="128">
        <f t="shared" si="1"/>
        <v>4345.4505096726825</v>
      </c>
      <c r="L22" s="45">
        <v>1886</v>
      </c>
      <c r="M22" s="128">
        <f t="shared" si="2"/>
        <v>2683.5362348535295</v>
      </c>
      <c r="N22" s="45">
        <v>3824</v>
      </c>
      <c r="O22" s="128">
        <f t="shared" si="3"/>
        <v>5441.061803859967</v>
      </c>
      <c r="P22" s="45">
        <v>1635</v>
      </c>
      <c r="Q22" s="128">
        <f t="shared" si="4"/>
        <v>2326.3954103846877</v>
      </c>
      <c r="R22" s="45">
        <v>98296</v>
      </c>
      <c r="S22" s="128">
        <f t="shared" si="5"/>
        <v>139862.6074979653</v>
      </c>
    </row>
    <row r="23" spans="1:19" ht="13.5" thickBot="1">
      <c r="A23" s="48">
        <v>17</v>
      </c>
      <c r="B23" s="45" t="s">
        <v>407</v>
      </c>
      <c r="C23" s="45" t="s">
        <v>409</v>
      </c>
      <c r="D23" s="45">
        <v>252657</v>
      </c>
      <c r="E23" s="128">
        <f t="shared" si="6"/>
        <v>359498.52305906056</v>
      </c>
      <c r="F23" s="45">
        <v>49028</v>
      </c>
      <c r="G23" s="128">
        <f t="shared" si="6"/>
        <v>69760.5591317067</v>
      </c>
      <c r="H23" s="45">
        <v>9954</v>
      </c>
      <c r="I23" s="128">
        <f t="shared" si="0"/>
        <v>14163.266003039254</v>
      </c>
      <c r="J23" s="45">
        <v>12371</v>
      </c>
      <c r="K23" s="128">
        <f t="shared" si="1"/>
        <v>17602.34716933882</v>
      </c>
      <c r="L23" s="45">
        <v>2499</v>
      </c>
      <c r="M23" s="128">
        <f t="shared" si="2"/>
        <v>3555.756654771458</v>
      </c>
      <c r="N23" s="45">
        <v>13154</v>
      </c>
      <c r="O23" s="128">
        <f t="shared" si="3"/>
        <v>18716.455797064333</v>
      </c>
      <c r="P23" s="45">
        <v>2419</v>
      </c>
      <c r="Q23" s="128">
        <f t="shared" si="4"/>
        <v>3441.9269099208313</v>
      </c>
      <c r="R23" s="45">
        <v>163232</v>
      </c>
      <c r="S23" s="128">
        <f t="shared" si="5"/>
        <v>232258.21139321916</v>
      </c>
    </row>
    <row r="24" spans="1:19" ht="13.5" thickBot="1">
      <c r="A24" s="48">
        <v>18</v>
      </c>
      <c r="B24" s="45" t="s">
        <v>410</v>
      </c>
      <c r="C24" s="45" t="s">
        <v>411</v>
      </c>
      <c r="D24" s="45">
        <v>632164</v>
      </c>
      <c r="E24" s="128">
        <f t="shared" si="6"/>
        <v>899488.3352968964</v>
      </c>
      <c r="F24" s="45">
        <v>110496</v>
      </c>
      <c r="G24" s="128">
        <f t="shared" si="6"/>
        <v>157221.6435876859</v>
      </c>
      <c r="H24" s="45">
        <v>17429</v>
      </c>
      <c r="I24" s="128">
        <f t="shared" si="0"/>
        <v>24799.232787519708</v>
      </c>
      <c r="J24" s="45">
        <v>11703</v>
      </c>
      <c r="K24" s="128">
        <f t="shared" si="1"/>
        <v>16651.868799836084</v>
      </c>
      <c r="L24" s="45">
        <v>19209</v>
      </c>
      <c r="M24" s="128">
        <f t="shared" si="2"/>
        <v>27331.944610446157</v>
      </c>
      <c r="N24" s="45">
        <v>8533</v>
      </c>
      <c r="O24" s="128">
        <f t="shared" si="3"/>
        <v>12141.365160129993</v>
      </c>
      <c r="P24" s="45">
        <v>14137</v>
      </c>
      <c r="Q24" s="128">
        <f t="shared" si="4"/>
        <v>20115.13878691641</v>
      </c>
      <c r="R24" s="45">
        <v>450657</v>
      </c>
      <c r="S24" s="128">
        <f t="shared" si="5"/>
        <v>641227.1415643622</v>
      </c>
    </row>
    <row r="25" spans="1:19" ht="13.5" thickBot="1">
      <c r="A25" s="48">
        <v>19</v>
      </c>
      <c r="B25" s="45" t="s">
        <v>412</v>
      </c>
      <c r="C25" s="45" t="s">
        <v>413</v>
      </c>
      <c r="D25" s="45">
        <v>171793</v>
      </c>
      <c r="E25" s="128">
        <f t="shared" si="6"/>
        <v>244439.4169640469</v>
      </c>
      <c r="F25" s="45">
        <v>21983</v>
      </c>
      <c r="G25" s="128">
        <f t="shared" si="6"/>
        <v>31278.991013141644</v>
      </c>
      <c r="H25" s="45">
        <v>2415</v>
      </c>
      <c r="I25" s="128">
        <f t="shared" si="0"/>
        <v>3436.2354226783</v>
      </c>
      <c r="J25" s="45">
        <v>1765</v>
      </c>
      <c r="K25" s="128">
        <f t="shared" si="1"/>
        <v>2511.3687457669566</v>
      </c>
      <c r="L25" s="45">
        <v>1288</v>
      </c>
      <c r="M25" s="128">
        <f t="shared" si="2"/>
        <v>1832.6588920950935</v>
      </c>
      <c r="N25" s="45">
        <v>9687</v>
      </c>
      <c r="O25" s="128">
        <f t="shared" si="3"/>
        <v>13783.359229600288</v>
      </c>
      <c r="P25" s="45">
        <v>1466</v>
      </c>
      <c r="Q25" s="128">
        <f t="shared" si="4"/>
        <v>2085.9300743877384</v>
      </c>
      <c r="R25" s="45">
        <v>133189</v>
      </c>
      <c r="S25" s="128">
        <f t="shared" si="5"/>
        <v>189510.87358637687</v>
      </c>
    </row>
    <row r="26" spans="1:19" ht="13.5" thickBot="1">
      <c r="A26" s="48">
        <v>20</v>
      </c>
      <c r="B26" s="45" t="s">
        <v>412</v>
      </c>
      <c r="C26" s="45" t="s">
        <v>414</v>
      </c>
      <c r="D26" s="45">
        <v>169510</v>
      </c>
      <c r="E26" s="128">
        <f t="shared" si="6"/>
        <v>241191.00062037213</v>
      </c>
      <c r="F26" s="45">
        <v>19753</v>
      </c>
      <c r="G26" s="128">
        <f t="shared" si="6"/>
        <v>28105.98687543042</v>
      </c>
      <c r="H26" s="45">
        <v>3672</v>
      </c>
      <c r="I26" s="128">
        <f t="shared" si="0"/>
        <v>5224.785288643776</v>
      </c>
      <c r="J26" s="45">
        <v>4001</v>
      </c>
      <c r="K26" s="128">
        <f t="shared" si="1"/>
        <v>5692.910114341978</v>
      </c>
      <c r="L26" s="45">
        <v>4106</v>
      </c>
      <c r="M26" s="128">
        <f t="shared" si="2"/>
        <v>5842.311654458426</v>
      </c>
      <c r="N26" s="45">
        <v>21624</v>
      </c>
      <c r="O26" s="128">
        <f t="shared" si="3"/>
        <v>30768.180033124456</v>
      </c>
      <c r="P26" s="45">
        <v>295</v>
      </c>
      <c r="Q26" s="128">
        <f t="shared" si="4"/>
        <v>419.74718413668677</v>
      </c>
      <c r="R26" s="45">
        <v>116059</v>
      </c>
      <c r="S26" s="128">
        <f t="shared" si="5"/>
        <v>165137.07947023638</v>
      </c>
    </row>
    <row r="27" spans="1:19" ht="13.5" thickBot="1">
      <c r="A27" s="48">
        <v>21</v>
      </c>
      <c r="B27" s="45" t="s">
        <v>412</v>
      </c>
      <c r="C27" s="45" t="s">
        <v>415</v>
      </c>
      <c r="D27" s="45">
        <v>72204</v>
      </c>
      <c r="E27" s="128">
        <f t="shared" si="6"/>
        <v>102737.03621493332</v>
      </c>
      <c r="F27" s="45">
        <v>9295</v>
      </c>
      <c r="G27" s="128">
        <f t="shared" si="6"/>
        <v>13225.593479832216</v>
      </c>
      <c r="H27" s="45">
        <v>1219</v>
      </c>
      <c r="I27" s="128">
        <f t="shared" si="0"/>
        <v>1734.4807371614277</v>
      </c>
      <c r="J27" s="45">
        <v>570</v>
      </c>
      <c r="K27" s="128">
        <f t="shared" si="1"/>
        <v>811.0369320607168</v>
      </c>
      <c r="L27" s="45">
        <v>614</v>
      </c>
      <c r="M27" s="128">
        <f t="shared" si="2"/>
        <v>873.6432917285616</v>
      </c>
      <c r="N27" s="45">
        <v>5556</v>
      </c>
      <c r="O27" s="128">
        <f t="shared" si="3"/>
        <v>7905.475779876039</v>
      </c>
      <c r="P27" s="45">
        <v>301</v>
      </c>
      <c r="Q27" s="128">
        <f t="shared" si="4"/>
        <v>428.28441500048376</v>
      </c>
      <c r="R27" s="45">
        <v>54649</v>
      </c>
      <c r="S27" s="128">
        <f t="shared" si="5"/>
        <v>77758.52157927389</v>
      </c>
    </row>
    <row r="28" spans="1:19" ht="13.5" thickBot="1">
      <c r="A28" s="48">
        <v>22</v>
      </c>
      <c r="B28" s="45" t="s">
        <v>416</v>
      </c>
      <c r="C28" s="45" t="s">
        <v>417</v>
      </c>
      <c r="D28" s="45">
        <v>239249</v>
      </c>
      <c r="E28" s="128">
        <f t="shared" si="6"/>
        <v>340420.6578220955</v>
      </c>
      <c r="F28" s="45">
        <v>22989</v>
      </c>
      <c r="G28" s="128">
        <f t="shared" si="6"/>
        <v>32710.400054638278</v>
      </c>
      <c r="H28" s="45">
        <v>5407</v>
      </c>
      <c r="I28" s="128">
        <f t="shared" si="0"/>
        <v>7693.467880091747</v>
      </c>
      <c r="J28" s="45">
        <v>9703</v>
      </c>
      <c r="K28" s="128">
        <f t="shared" si="1"/>
        <v>13806.125178570412</v>
      </c>
      <c r="L28" s="45">
        <v>2176</v>
      </c>
      <c r="M28" s="128">
        <f t="shared" si="2"/>
        <v>3096.169059937052</v>
      </c>
      <c r="N28" s="45">
        <v>6903</v>
      </c>
      <c r="O28" s="128">
        <f t="shared" si="3"/>
        <v>9822.08410879847</v>
      </c>
      <c r="P28" s="45">
        <v>5911</v>
      </c>
      <c r="Q28" s="128">
        <f t="shared" si="4"/>
        <v>8410.595272650697</v>
      </c>
      <c r="R28" s="45">
        <v>186160</v>
      </c>
      <c r="S28" s="128">
        <f t="shared" si="5"/>
        <v>264881.81626740884</v>
      </c>
    </row>
    <row r="29" spans="1:19" ht="13.5" thickBot="1">
      <c r="A29" s="48">
        <v>23</v>
      </c>
      <c r="B29" s="45" t="s">
        <v>416</v>
      </c>
      <c r="C29" s="45" t="s">
        <v>418</v>
      </c>
      <c r="D29" s="45">
        <v>343801</v>
      </c>
      <c r="E29" s="128">
        <f t="shared" si="6"/>
        <v>489184.7513673798</v>
      </c>
      <c r="F29" s="45">
        <v>37489</v>
      </c>
      <c r="G29" s="128">
        <f t="shared" si="6"/>
        <v>53342.041308814405</v>
      </c>
      <c r="H29" s="45">
        <v>9603</v>
      </c>
      <c r="I29" s="128">
        <f t="shared" si="0"/>
        <v>13663.83799750713</v>
      </c>
      <c r="J29" s="45">
        <v>4002</v>
      </c>
      <c r="K29" s="128">
        <f t="shared" si="1"/>
        <v>5694.332986152612</v>
      </c>
      <c r="L29" s="45">
        <v>1402</v>
      </c>
      <c r="M29" s="128">
        <f t="shared" si="2"/>
        <v>1994.8662785072368</v>
      </c>
      <c r="N29" s="45">
        <v>9941</v>
      </c>
      <c r="O29" s="128">
        <f t="shared" si="3"/>
        <v>14144.768669501027</v>
      </c>
      <c r="P29" s="45">
        <v>1431</v>
      </c>
      <c r="Q29" s="128">
        <f t="shared" si="4"/>
        <v>2036.129561015589</v>
      </c>
      <c r="R29" s="45">
        <v>279933</v>
      </c>
      <c r="S29" s="128">
        <f t="shared" si="5"/>
        <v>398308.7745658818</v>
      </c>
    </row>
    <row r="30" spans="1:19" ht="13.5" thickBot="1">
      <c r="A30" s="48">
        <v>24</v>
      </c>
      <c r="B30" s="45" t="s">
        <v>416</v>
      </c>
      <c r="C30" s="45" t="s">
        <v>419</v>
      </c>
      <c r="D30" s="45">
        <v>55604</v>
      </c>
      <c r="E30" s="128">
        <f t="shared" si="6"/>
        <v>79117.36415842824</v>
      </c>
      <c r="F30" s="45">
        <v>7753</v>
      </c>
      <c r="G30" s="128">
        <f t="shared" si="6"/>
        <v>11031.52514783638</v>
      </c>
      <c r="H30" s="45">
        <v>2084</v>
      </c>
      <c r="I30" s="128">
        <f t="shared" si="0"/>
        <v>2965.2648533588313</v>
      </c>
      <c r="J30" s="45">
        <v>3721</v>
      </c>
      <c r="K30" s="128">
        <f t="shared" si="1"/>
        <v>5294.506007364785</v>
      </c>
      <c r="L30" s="45">
        <v>0</v>
      </c>
      <c r="M30" s="128">
        <f t="shared" si="2"/>
        <v>0</v>
      </c>
      <c r="N30" s="45">
        <v>4680</v>
      </c>
      <c r="O30" s="128">
        <f t="shared" si="3"/>
        <v>6659.040073761675</v>
      </c>
      <c r="P30" s="45">
        <v>1350</v>
      </c>
      <c r="Q30" s="128">
        <f t="shared" si="4"/>
        <v>1920.8769443543292</v>
      </c>
      <c r="R30" s="45">
        <v>36016</v>
      </c>
      <c r="S30" s="128">
        <f t="shared" si="5"/>
        <v>51246.15113175224</v>
      </c>
    </row>
    <row r="31" spans="1:19" ht="13.5" thickBot="1">
      <c r="A31" s="48">
        <v>25</v>
      </c>
      <c r="B31" s="45" t="s">
        <v>420</v>
      </c>
      <c r="C31" s="45" t="s">
        <v>421</v>
      </c>
      <c r="D31" s="45">
        <v>43606</v>
      </c>
      <c r="E31" s="128">
        <f t="shared" si="6"/>
        <v>62045.74817445547</v>
      </c>
      <c r="F31" s="45">
        <v>10197</v>
      </c>
      <c r="G31" s="128">
        <f t="shared" si="6"/>
        <v>14509.023853023034</v>
      </c>
      <c r="H31" s="45">
        <v>1731</v>
      </c>
      <c r="I31" s="128">
        <f t="shared" si="0"/>
        <v>2462.99110420544</v>
      </c>
      <c r="J31" s="45">
        <v>230</v>
      </c>
      <c r="K31" s="128">
        <f t="shared" si="1"/>
        <v>327.2605164455524</v>
      </c>
      <c r="L31" s="45">
        <v>70</v>
      </c>
      <c r="M31" s="128">
        <f t="shared" si="2"/>
        <v>99.60102674429855</v>
      </c>
      <c r="N31" s="45">
        <v>550</v>
      </c>
      <c r="O31" s="128">
        <f t="shared" si="3"/>
        <v>782.5794958480601</v>
      </c>
      <c r="P31" s="45">
        <v>0</v>
      </c>
      <c r="Q31" s="128">
        <f t="shared" si="4"/>
        <v>0</v>
      </c>
      <c r="R31" s="45">
        <v>30828</v>
      </c>
      <c r="S31" s="128">
        <f t="shared" si="5"/>
        <v>43864.292178189084</v>
      </c>
    </row>
    <row r="32" spans="1:19" ht="13.5" thickBot="1">
      <c r="A32" s="48">
        <v>26</v>
      </c>
      <c r="B32" s="45" t="s">
        <v>420</v>
      </c>
      <c r="C32" s="45" t="s">
        <v>422</v>
      </c>
      <c r="D32" s="45">
        <v>198815</v>
      </c>
      <c r="E32" s="128">
        <f t="shared" si="6"/>
        <v>282888.25903096737</v>
      </c>
      <c r="F32" s="45">
        <v>28699</v>
      </c>
      <c r="G32" s="128">
        <f t="shared" si="6"/>
        <v>40834.99809335177</v>
      </c>
      <c r="H32" s="45">
        <v>5343</v>
      </c>
      <c r="I32" s="128">
        <f t="shared" si="0"/>
        <v>7602.404084211245</v>
      </c>
      <c r="J32" s="45">
        <v>3032</v>
      </c>
      <c r="K32" s="128">
        <f t="shared" si="1"/>
        <v>4314.14732983876</v>
      </c>
      <c r="L32" s="45">
        <v>1466</v>
      </c>
      <c r="M32" s="128">
        <f t="shared" si="2"/>
        <v>2085.9300743877384</v>
      </c>
      <c r="N32" s="45">
        <v>3220</v>
      </c>
      <c r="O32" s="128">
        <f t="shared" si="3"/>
        <v>4581.647230237733</v>
      </c>
      <c r="P32" s="45">
        <v>2771</v>
      </c>
      <c r="Q32" s="128">
        <f t="shared" si="4"/>
        <v>3942.7777872635897</v>
      </c>
      <c r="R32" s="45">
        <v>154284</v>
      </c>
      <c r="S32" s="128">
        <f t="shared" si="5"/>
        <v>219526.35443167653</v>
      </c>
    </row>
    <row r="33" spans="1:19" ht="13.5" thickBot="1">
      <c r="A33" s="48">
        <v>27</v>
      </c>
      <c r="B33" s="45" t="s">
        <v>423</v>
      </c>
      <c r="C33" s="45" t="s">
        <v>424</v>
      </c>
      <c r="D33" s="45">
        <v>446484</v>
      </c>
      <c r="E33" s="128">
        <f t="shared" si="6"/>
        <v>635289.4974985913</v>
      </c>
      <c r="F33" s="45">
        <v>46596</v>
      </c>
      <c r="G33" s="128">
        <f t="shared" si="6"/>
        <v>66300.13488824764</v>
      </c>
      <c r="H33" s="45">
        <v>6297</v>
      </c>
      <c r="I33" s="128">
        <f t="shared" si="0"/>
        <v>8959.82379155497</v>
      </c>
      <c r="J33" s="45">
        <v>4861</v>
      </c>
      <c r="K33" s="128">
        <f t="shared" si="1"/>
        <v>6916.5798714862185</v>
      </c>
      <c r="L33" s="45">
        <v>456</v>
      </c>
      <c r="M33" s="128">
        <f t="shared" si="2"/>
        <v>648.8295456485735</v>
      </c>
      <c r="N33" s="45">
        <v>13295</v>
      </c>
      <c r="O33" s="128">
        <f t="shared" si="3"/>
        <v>18917.08072236356</v>
      </c>
      <c r="P33" s="45">
        <v>2340</v>
      </c>
      <c r="Q33" s="128">
        <f t="shared" si="4"/>
        <v>3329.5200368808373</v>
      </c>
      <c r="R33" s="45">
        <v>372639</v>
      </c>
      <c r="S33" s="128">
        <f t="shared" si="5"/>
        <v>530217.5286424096</v>
      </c>
    </row>
    <row r="34" spans="1:19" ht="13.5" thickBot="1">
      <c r="A34" s="48">
        <v>28</v>
      </c>
      <c r="B34" s="45" t="s">
        <v>425</v>
      </c>
      <c r="C34" s="45" t="s">
        <v>426</v>
      </c>
      <c r="D34" s="45">
        <v>41682</v>
      </c>
      <c r="E34" s="128">
        <f t="shared" si="6"/>
        <v>59308.14281079789</v>
      </c>
      <c r="F34" s="45">
        <v>3190</v>
      </c>
      <c r="G34" s="128">
        <f t="shared" si="6"/>
        <v>4538.961075918748</v>
      </c>
      <c r="H34" s="45">
        <v>1345</v>
      </c>
      <c r="I34" s="128">
        <f t="shared" si="0"/>
        <v>1913.762585301165</v>
      </c>
      <c r="J34" s="45">
        <v>1200</v>
      </c>
      <c r="K34" s="128">
        <f t="shared" si="1"/>
        <v>1707.446172759404</v>
      </c>
      <c r="L34" s="45">
        <v>0</v>
      </c>
      <c r="M34" s="128">
        <f t="shared" si="2"/>
        <v>0</v>
      </c>
      <c r="N34" s="45">
        <v>332</v>
      </c>
      <c r="O34" s="128">
        <f t="shared" si="3"/>
        <v>472.39344113010173</v>
      </c>
      <c r="P34" s="45">
        <v>208</v>
      </c>
      <c r="Q34" s="128">
        <f t="shared" si="4"/>
        <v>295.95733661163</v>
      </c>
      <c r="R34" s="45">
        <v>35407</v>
      </c>
      <c r="S34" s="128">
        <f t="shared" si="5"/>
        <v>50379.62219907684</v>
      </c>
    </row>
    <row r="35" spans="1:19" ht="13.5" thickBot="1">
      <c r="A35" s="48">
        <v>29</v>
      </c>
      <c r="B35" s="45" t="s">
        <v>425</v>
      </c>
      <c r="C35" s="45" t="s">
        <v>427</v>
      </c>
      <c r="D35" s="45">
        <v>62182</v>
      </c>
      <c r="E35" s="128">
        <f t="shared" si="6"/>
        <v>88477.01492877104</v>
      </c>
      <c r="F35" s="45">
        <v>6773</v>
      </c>
      <c r="G35" s="128">
        <f t="shared" si="6"/>
        <v>9637.110773416201</v>
      </c>
      <c r="H35" s="45">
        <v>1163</v>
      </c>
      <c r="I35" s="128">
        <f t="shared" si="0"/>
        <v>1654.7999157659888</v>
      </c>
      <c r="J35" s="45">
        <v>3310</v>
      </c>
      <c r="K35" s="128">
        <f t="shared" si="1"/>
        <v>4709.705693194689</v>
      </c>
      <c r="L35" s="45">
        <v>0</v>
      </c>
      <c r="M35" s="128">
        <f t="shared" si="2"/>
        <v>0</v>
      </c>
      <c r="N35" s="45">
        <v>207</v>
      </c>
      <c r="O35" s="128">
        <f t="shared" si="3"/>
        <v>294.53446480099717</v>
      </c>
      <c r="P35" s="45">
        <v>344</v>
      </c>
      <c r="Q35" s="128">
        <f t="shared" si="4"/>
        <v>489.4679028576958</v>
      </c>
      <c r="R35" s="45">
        <v>50385</v>
      </c>
      <c r="S35" s="128">
        <f t="shared" si="5"/>
        <v>71691.39617873546</v>
      </c>
    </row>
    <row r="36" spans="1:19" ht="13.5" thickBot="1">
      <c r="A36" s="48">
        <v>30</v>
      </c>
      <c r="B36" s="45" t="s">
        <v>428</v>
      </c>
      <c r="C36" s="45" t="s">
        <v>429</v>
      </c>
      <c r="D36" s="45">
        <v>17334</v>
      </c>
      <c r="E36" s="128">
        <f t="shared" si="6"/>
        <v>24664.059965509587</v>
      </c>
      <c r="F36" s="45">
        <v>3965</v>
      </c>
      <c r="G36" s="128">
        <f t="shared" si="6"/>
        <v>5641.686729159197</v>
      </c>
      <c r="H36" s="45">
        <v>96</v>
      </c>
      <c r="I36" s="128">
        <f t="shared" si="0"/>
        <v>136.5956938207523</v>
      </c>
      <c r="J36" s="45">
        <v>189</v>
      </c>
      <c r="K36" s="128">
        <f t="shared" si="1"/>
        <v>268.9227722096061</v>
      </c>
      <c r="L36" s="45">
        <v>0</v>
      </c>
      <c r="M36" s="128">
        <f t="shared" si="2"/>
        <v>0</v>
      </c>
      <c r="N36" s="45">
        <v>2885</v>
      </c>
      <c r="O36" s="128">
        <f t="shared" si="3"/>
        <v>4104.985173675734</v>
      </c>
      <c r="P36" s="45">
        <v>145</v>
      </c>
      <c r="Q36" s="128">
        <f t="shared" si="4"/>
        <v>206.31641254176128</v>
      </c>
      <c r="R36" s="45">
        <v>10054</v>
      </c>
      <c r="S36" s="128">
        <f t="shared" si="5"/>
        <v>14305.553184102539</v>
      </c>
    </row>
    <row r="37" spans="1:19" ht="13.5" thickBot="1">
      <c r="A37" s="48">
        <v>31</v>
      </c>
      <c r="B37" s="45" t="s">
        <v>428</v>
      </c>
      <c r="C37" s="45" t="s">
        <v>430</v>
      </c>
      <c r="D37" s="45">
        <v>44693</v>
      </c>
      <c r="E37" s="128">
        <f t="shared" si="6"/>
        <v>63592.40983261336</v>
      </c>
      <c r="F37" s="45">
        <v>7539</v>
      </c>
      <c r="G37" s="128">
        <f t="shared" si="6"/>
        <v>10727.030580360954</v>
      </c>
      <c r="H37" s="45">
        <v>1024</v>
      </c>
      <c r="I37" s="128">
        <f t="shared" si="0"/>
        <v>1457.0207340880245</v>
      </c>
      <c r="J37" s="45">
        <v>627</v>
      </c>
      <c r="K37" s="128">
        <f t="shared" si="1"/>
        <v>892.1406252667884</v>
      </c>
      <c r="L37" s="45">
        <v>241</v>
      </c>
      <c r="M37" s="128">
        <f t="shared" si="2"/>
        <v>342.9121063625136</v>
      </c>
      <c r="N37" s="45">
        <v>1021</v>
      </c>
      <c r="O37" s="128">
        <f t="shared" si="3"/>
        <v>1452.752118656126</v>
      </c>
      <c r="P37" s="45">
        <v>240</v>
      </c>
      <c r="Q37" s="128">
        <f t="shared" si="4"/>
        <v>341.48923455188077</v>
      </c>
      <c r="R37" s="45">
        <v>34001</v>
      </c>
      <c r="S37" s="128">
        <f t="shared" si="5"/>
        <v>48379.064433327076</v>
      </c>
    </row>
    <row r="38" spans="1:19" ht="13.5" thickBot="1">
      <c r="A38" s="48">
        <v>32</v>
      </c>
      <c r="B38" s="45" t="s">
        <v>428</v>
      </c>
      <c r="C38" s="45" t="s">
        <v>431</v>
      </c>
      <c r="D38" s="45">
        <v>792243</v>
      </c>
      <c r="E38" s="128">
        <f t="shared" si="6"/>
        <v>1127260.2318711902</v>
      </c>
      <c r="F38" s="45">
        <v>159196</v>
      </c>
      <c r="G38" s="128">
        <f t="shared" si="6"/>
        <v>226515.50076550504</v>
      </c>
      <c r="H38" s="45">
        <v>11854</v>
      </c>
      <c r="I38" s="128">
        <f t="shared" si="0"/>
        <v>16866.722443241644</v>
      </c>
      <c r="J38" s="45">
        <v>17223</v>
      </c>
      <c r="K38" s="128">
        <f t="shared" si="1"/>
        <v>24506.121194529343</v>
      </c>
      <c r="L38" s="45">
        <v>3292</v>
      </c>
      <c r="M38" s="128">
        <f t="shared" si="2"/>
        <v>4684.094000603298</v>
      </c>
      <c r="N38" s="45">
        <v>11445</v>
      </c>
      <c r="O38" s="128">
        <f t="shared" si="3"/>
        <v>16284.767872692813</v>
      </c>
      <c r="P38" s="45">
        <v>2984</v>
      </c>
      <c r="Q38" s="128">
        <f t="shared" si="4"/>
        <v>4245.8494829283845</v>
      </c>
      <c r="R38" s="45">
        <v>586249</v>
      </c>
      <c r="S38" s="128">
        <f t="shared" si="5"/>
        <v>834157.1761116898</v>
      </c>
    </row>
    <row r="39" spans="1:19" ht="13.5" thickBot="1">
      <c r="A39" s="48">
        <v>33</v>
      </c>
      <c r="B39" s="45" t="s">
        <v>428</v>
      </c>
      <c r="C39" s="45" t="s">
        <v>432</v>
      </c>
      <c r="D39" s="45">
        <v>113714</v>
      </c>
      <c r="E39" s="128">
        <f t="shared" si="6"/>
        <v>161800.44507430238</v>
      </c>
      <c r="F39" s="45">
        <v>8262</v>
      </c>
      <c r="G39" s="128">
        <f t="shared" si="6"/>
        <v>11755.766899448496</v>
      </c>
      <c r="H39" s="45">
        <v>2016</v>
      </c>
      <c r="I39" s="128">
        <f aca="true" t="shared" si="7" ref="I39:I70">H39/$E$5</f>
        <v>2868.5095702357985</v>
      </c>
      <c r="J39" s="45">
        <v>2082</v>
      </c>
      <c r="K39" s="128">
        <f aca="true" t="shared" si="8" ref="K39:K70">J39/$E$5</f>
        <v>2962.4191097375656</v>
      </c>
      <c r="L39" s="45">
        <v>865</v>
      </c>
      <c r="M39" s="128">
        <f aca="true" t="shared" si="9" ref="M39:M70">L39/$E$5</f>
        <v>1230.7841161974036</v>
      </c>
      <c r="N39" s="45">
        <v>684</v>
      </c>
      <c r="O39" s="128">
        <f aca="true" t="shared" si="10" ref="O39:O70">N39/$E$5</f>
        <v>973.2443184728602</v>
      </c>
      <c r="P39" s="45">
        <v>695</v>
      </c>
      <c r="Q39" s="128">
        <f aca="true" t="shared" si="11" ref="Q39:Q70">P39/$E$5</f>
        <v>988.8959083898213</v>
      </c>
      <c r="R39" s="45">
        <v>99110</v>
      </c>
      <c r="S39" s="128">
        <f aca="true" t="shared" si="12" ref="S39:S70">R39/$E$5</f>
        <v>141020.82515182043</v>
      </c>
    </row>
    <row r="40" spans="1:19" ht="13.5" thickBot="1">
      <c r="A40" s="48">
        <v>34</v>
      </c>
      <c r="B40" s="45" t="s">
        <v>428</v>
      </c>
      <c r="C40" s="45" t="s">
        <v>433</v>
      </c>
      <c r="D40" s="45">
        <v>15591</v>
      </c>
      <c r="E40" s="128">
        <f t="shared" si="6"/>
        <v>22183.994399576553</v>
      </c>
      <c r="F40" s="45">
        <v>3415</v>
      </c>
      <c r="G40" s="128">
        <f t="shared" si="6"/>
        <v>4859.107233311137</v>
      </c>
      <c r="H40" s="45">
        <v>744</v>
      </c>
      <c r="I40" s="128">
        <f t="shared" si="7"/>
        <v>1058.6166271108304</v>
      </c>
      <c r="J40" s="45">
        <v>173</v>
      </c>
      <c r="K40" s="128">
        <f t="shared" si="8"/>
        <v>246.1568232394807</v>
      </c>
      <c r="L40" s="45">
        <v>283</v>
      </c>
      <c r="M40" s="128">
        <f t="shared" si="9"/>
        <v>402.6727224090927</v>
      </c>
      <c r="N40" s="45">
        <v>665</v>
      </c>
      <c r="O40" s="128">
        <f t="shared" si="10"/>
        <v>946.2097540708363</v>
      </c>
      <c r="P40" s="45">
        <v>0</v>
      </c>
      <c r="Q40" s="128">
        <f t="shared" si="11"/>
        <v>0</v>
      </c>
      <c r="R40" s="45">
        <v>10311</v>
      </c>
      <c r="S40" s="128">
        <f t="shared" si="12"/>
        <v>14671.231239435177</v>
      </c>
    </row>
    <row r="41" spans="1:19" ht="13.5" thickBot="1">
      <c r="A41" s="48">
        <v>35</v>
      </c>
      <c r="B41" s="45" t="s">
        <v>434</v>
      </c>
      <c r="C41" s="45" t="s">
        <v>435</v>
      </c>
      <c r="D41" s="45">
        <v>659215</v>
      </c>
      <c r="E41" s="128">
        <f t="shared" si="6"/>
        <v>937978.4406463254</v>
      </c>
      <c r="F41" s="45">
        <v>104160</v>
      </c>
      <c r="G41" s="128">
        <f t="shared" si="6"/>
        <v>148206.32779551626</v>
      </c>
      <c r="H41" s="45">
        <v>10235</v>
      </c>
      <c r="I41" s="128">
        <f t="shared" si="7"/>
        <v>14563.092981827082</v>
      </c>
      <c r="J41" s="45">
        <v>5651</v>
      </c>
      <c r="K41" s="128">
        <f t="shared" si="8"/>
        <v>8040.648601886159</v>
      </c>
      <c r="L41" s="45">
        <v>11585</v>
      </c>
      <c r="M41" s="128">
        <f t="shared" si="9"/>
        <v>16483.96992618141</v>
      </c>
      <c r="N41" s="45">
        <v>28460</v>
      </c>
      <c r="O41" s="128">
        <f t="shared" si="10"/>
        <v>40494.93173061053</v>
      </c>
      <c r="P41" s="45">
        <v>16634</v>
      </c>
      <c r="Q41" s="128">
        <f t="shared" si="11"/>
        <v>23668.049698066603</v>
      </c>
      <c r="R41" s="45">
        <v>482490</v>
      </c>
      <c r="S41" s="128">
        <f t="shared" si="12"/>
        <v>686521.4199122373</v>
      </c>
    </row>
    <row r="42" spans="1:19" ht="13.5" thickBot="1">
      <c r="A42" s="48">
        <v>36</v>
      </c>
      <c r="B42" s="45" t="s">
        <v>434</v>
      </c>
      <c r="C42" s="45" t="s">
        <v>436</v>
      </c>
      <c r="D42" s="45">
        <v>89755</v>
      </c>
      <c r="E42" s="128">
        <f t="shared" si="6"/>
        <v>127709.85936335025</v>
      </c>
      <c r="F42" s="45">
        <v>12325</v>
      </c>
      <c r="G42" s="128">
        <f t="shared" si="6"/>
        <v>17536.89506604971</v>
      </c>
      <c r="H42" s="45">
        <v>6100</v>
      </c>
      <c r="I42" s="128">
        <f t="shared" si="7"/>
        <v>8679.518044860302</v>
      </c>
      <c r="J42" s="45">
        <v>1900</v>
      </c>
      <c r="K42" s="128">
        <f t="shared" si="8"/>
        <v>2703.4564402023893</v>
      </c>
      <c r="L42" s="45">
        <v>2020</v>
      </c>
      <c r="M42" s="128">
        <f t="shared" si="9"/>
        <v>2874.20105747833</v>
      </c>
      <c r="N42" s="45">
        <v>3900</v>
      </c>
      <c r="O42" s="128">
        <f t="shared" si="10"/>
        <v>5549.200061468062</v>
      </c>
      <c r="P42" s="45">
        <v>650</v>
      </c>
      <c r="Q42" s="128">
        <f t="shared" si="11"/>
        <v>924.8666769113437</v>
      </c>
      <c r="R42" s="45">
        <v>62860</v>
      </c>
      <c r="S42" s="128">
        <f t="shared" si="12"/>
        <v>89441.7220163801</v>
      </c>
    </row>
    <row r="43" spans="1:19" ht="13.5" thickBot="1">
      <c r="A43" s="48">
        <v>37</v>
      </c>
      <c r="B43" s="45" t="s">
        <v>434</v>
      </c>
      <c r="C43" s="45" t="s">
        <v>437</v>
      </c>
      <c r="D43" s="45">
        <v>69356</v>
      </c>
      <c r="E43" s="128">
        <f t="shared" si="6"/>
        <v>98684.697298251</v>
      </c>
      <c r="F43" s="45">
        <v>7875</v>
      </c>
      <c r="G43" s="128">
        <f t="shared" si="6"/>
        <v>11205.115508733588</v>
      </c>
      <c r="H43" s="45">
        <v>3043</v>
      </c>
      <c r="I43" s="128">
        <f t="shared" si="7"/>
        <v>4329.798919755722</v>
      </c>
      <c r="J43" s="45">
        <v>4563</v>
      </c>
      <c r="K43" s="128">
        <f t="shared" si="8"/>
        <v>6492.564071917633</v>
      </c>
      <c r="L43" s="45">
        <v>881</v>
      </c>
      <c r="M43" s="128">
        <f t="shared" si="9"/>
        <v>1253.550065167529</v>
      </c>
      <c r="N43" s="45">
        <v>2245</v>
      </c>
      <c r="O43" s="128">
        <f t="shared" si="10"/>
        <v>3194.347214870718</v>
      </c>
      <c r="P43" s="45">
        <v>0</v>
      </c>
      <c r="Q43" s="128">
        <f t="shared" si="11"/>
        <v>0</v>
      </c>
      <c r="R43" s="45">
        <v>50749</v>
      </c>
      <c r="S43" s="128">
        <f t="shared" si="12"/>
        <v>72209.32151780582</v>
      </c>
    </row>
    <row r="44" spans="1:19" ht="13.5" thickBot="1">
      <c r="A44" s="48">
        <v>38</v>
      </c>
      <c r="B44" s="45" t="s">
        <v>438</v>
      </c>
      <c r="C44" s="45" t="s">
        <v>439</v>
      </c>
      <c r="D44" s="45">
        <v>105872</v>
      </c>
      <c r="E44" s="128">
        <f t="shared" si="6"/>
        <v>150642.28433531965</v>
      </c>
      <c r="F44" s="45">
        <v>19171</v>
      </c>
      <c r="G44" s="128">
        <f t="shared" si="6"/>
        <v>27277.87548164211</v>
      </c>
      <c r="H44" s="45">
        <v>2187</v>
      </c>
      <c r="I44" s="128">
        <f t="shared" si="7"/>
        <v>3111.8206498540135</v>
      </c>
      <c r="J44" s="45">
        <v>1484</v>
      </c>
      <c r="K44" s="128">
        <f t="shared" si="8"/>
        <v>2111.5417669791295</v>
      </c>
      <c r="L44" s="45">
        <v>0</v>
      </c>
      <c r="M44" s="128">
        <f t="shared" si="9"/>
        <v>0</v>
      </c>
      <c r="N44" s="45">
        <v>437</v>
      </c>
      <c r="O44" s="128">
        <f t="shared" si="10"/>
        <v>621.7949812465496</v>
      </c>
      <c r="P44" s="45">
        <v>91</v>
      </c>
      <c r="Q44" s="128">
        <f t="shared" si="11"/>
        <v>129.48133476758812</v>
      </c>
      <c r="R44" s="45">
        <v>82502</v>
      </c>
      <c r="S44" s="128">
        <f t="shared" si="12"/>
        <v>117389.77012083028</v>
      </c>
    </row>
    <row r="45" spans="1:19" ht="13.5" thickBot="1">
      <c r="A45" s="48">
        <v>39</v>
      </c>
      <c r="B45" s="45" t="s">
        <v>438</v>
      </c>
      <c r="C45" s="45" t="s">
        <v>440</v>
      </c>
      <c r="D45" s="45">
        <v>150510</v>
      </c>
      <c r="E45" s="128">
        <f t="shared" si="6"/>
        <v>214156.43621834822</v>
      </c>
      <c r="F45" s="45">
        <v>27724</v>
      </c>
      <c r="G45" s="128">
        <f t="shared" si="6"/>
        <v>39447.69807798476</v>
      </c>
      <c r="H45" s="45">
        <v>3038</v>
      </c>
      <c r="I45" s="128">
        <f t="shared" si="7"/>
        <v>4322.684560702557</v>
      </c>
      <c r="J45" s="45">
        <v>1850</v>
      </c>
      <c r="K45" s="128">
        <f t="shared" si="8"/>
        <v>2632.3128496707477</v>
      </c>
      <c r="L45" s="45">
        <v>1615</v>
      </c>
      <c r="M45" s="128">
        <f t="shared" si="9"/>
        <v>2297.937974172031</v>
      </c>
      <c r="N45" s="45">
        <v>12672</v>
      </c>
      <c r="O45" s="128">
        <f t="shared" si="10"/>
        <v>18030.631584339306</v>
      </c>
      <c r="P45" s="45">
        <v>182</v>
      </c>
      <c r="Q45" s="128">
        <f t="shared" si="11"/>
        <v>258.96266953517625</v>
      </c>
      <c r="R45" s="45">
        <v>103429</v>
      </c>
      <c r="S45" s="128">
        <f t="shared" si="12"/>
        <v>147166.20850194365</v>
      </c>
    </row>
    <row r="46" spans="1:19" ht="13.5" thickBot="1">
      <c r="A46" s="48">
        <v>40</v>
      </c>
      <c r="B46" s="45" t="s">
        <v>438</v>
      </c>
      <c r="C46" s="45" t="s">
        <v>441</v>
      </c>
      <c r="D46" s="45">
        <v>53012</v>
      </c>
      <c r="E46" s="128">
        <f t="shared" si="6"/>
        <v>75429.28042526793</v>
      </c>
      <c r="F46" s="45">
        <v>12604</v>
      </c>
      <c r="G46" s="128">
        <f t="shared" si="6"/>
        <v>17933.87630121627</v>
      </c>
      <c r="H46" s="45">
        <v>2107</v>
      </c>
      <c r="I46" s="128">
        <f t="shared" si="7"/>
        <v>2997.9909050033866</v>
      </c>
      <c r="J46" s="45">
        <v>1018</v>
      </c>
      <c r="K46" s="128">
        <f t="shared" si="8"/>
        <v>1448.4835032242277</v>
      </c>
      <c r="L46" s="45">
        <v>210</v>
      </c>
      <c r="M46" s="128">
        <f t="shared" si="9"/>
        <v>298.80308023289564</v>
      </c>
      <c r="N46" s="45">
        <v>2828</v>
      </c>
      <c r="O46" s="128">
        <f t="shared" si="10"/>
        <v>4023.8814804696617</v>
      </c>
      <c r="P46" s="45">
        <v>612</v>
      </c>
      <c r="Q46" s="128">
        <f t="shared" si="11"/>
        <v>870.7975481072959</v>
      </c>
      <c r="R46" s="45">
        <v>33633</v>
      </c>
      <c r="S46" s="128">
        <f t="shared" si="12"/>
        <v>47855.44760701419</v>
      </c>
    </row>
    <row r="47" spans="1:19" ht="13.5" thickBot="1">
      <c r="A47" s="48">
        <v>41</v>
      </c>
      <c r="B47" s="45" t="s">
        <v>442</v>
      </c>
      <c r="C47" s="45" t="s">
        <v>443</v>
      </c>
      <c r="D47" s="45">
        <v>168653</v>
      </c>
      <c r="E47" s="128">
        <f t="shared" si="6"/>
        <v>239971.59947865977</v>
      </c>
      <c r="F47" s="45">
        <v>20401</v>
      </c>
      <c r="G47" s="128">
        <f t="shared" si="6"/>
        <v>29028.007808720497</v>
      </c>
      <c r="H47" s="45">
        <v>2095</v>
      </c>
      <c r="I47" s="128">
        <f t="shared" si="7"/>
        <v>2980.9164432757925</v>
      </c>
      <c r="J47" s="45">
        <v>1458</v>
      </c>
      <c r="K47" s="128">
        <f t="shared" si="8"/>
        <v>2074.5470999026757</v>
      </c>
      <c r="L47" s="45">
        <v>307</v>
      </c>
      <c r="M47" s="128">
        <f t="shared" si="9"/>
        <v>436.8216458642808</v>
      </c>
      <c r="N47" s="45">
        <v>2137</v>
      </c>
      <c r="O47" s="128">
        <f t="shared" si="10"/>
        <v>3040.6770593223714</v>
      </c>
      <c r="P47" s="45">
        <v>3860</v>
      </c>
      <c r="Q47" s="128">
        <f t="shared" si="11"/>
        <v>5492.285189042749</v>
      </c>
      <c r="R47" s="45">
        <v>138395</v>
      </c>
      <c r="S47" s="128">
        <f t="shared" si="12"/>
        <v>196918.3442325314</v>
      </c>
    </row>
    <row r="48" spans="1:19" ht="13.5" thickBot="1">
      <c r="A48" s="48">
        <v>42</v>
      </c>
      <c r="B48" s="45" t="s">
        <v>442</v>
      </c>
      <c r="C48" s="45" t="s">
        <v>444</v>
      </c>
      <c r="D48" s="45">
        <v>63180</v>
      </c>
      <c r="E48" s="128">
        <f t="shared" si="6"/>
        <v>89897.0409957826</v>
      </c>
      <c r="F48" s="45">
        <v>18725</v>
      </c>
      <c r="G48" s="128">
        <f t="shared" si="6"/>
        <v>26643.274654099863</v>
      </c>
      <c r="H48" s="45">
        <v>6980</v>
      </c>
      <c r="I48" s="128">
        <f t="shared" si="7"/>
        <v>9931.6452382172</v>
      </c>
      <c r="J48" s="45">
        <v>4468</v>
      </c>
      <c r="K48" s="128">
        <f t="shared" si="8"/>
        <v>6357.391249907513</v>
      </c>
      <c r="L48" s="45">
        <v>120</v>
      </c>
      <c r="M48" s="128">
        <f t="shared" si="9"/>
        <v>170.74461727594039</v>
      </c>
      <c r="N48" s="45">
        <v>4360</v>
      </c>
      <c r="O48" s="128">
        <f t="shared" si="10"/>
        <v>6203.721094359167</v>
      </c>
      <c r="P48" s="45">
        <v>290</v>
      </c>
      <c r="Q48" s="128">
        <f t="shared" si="11"/>
        <v>412.63282508352256</v>
      </c>
      <c r="R48" s="45">
        <v>28237</v>
      </c>
      <c r="S48" s="128">
        <f t="shared" si="12"/>
        <v>40177.631316839404</v>
      </c>
    </row>
    <row r="49" spans="1:19" ht="13.5" thickBot="1">
      <c r="A49" s="48">
        <v>43</v>
      </c>
      <c r="B49" s="45" t="s">
        <v>442</v>
      </c>
      <c r="C49" s="45" t="s">
        <v>445</v>
      </c>
      <c r="D49" s="45">
        <v>203028</v>
      </c>
      <c r="E49" s="128">
        <f t="shared" si="6"/>
        <v>288882.81796916353</v>
      </c>
      <c r="F49" s="45">
        <v>26112</v>
      </c>
      <c r="G49" s="128">
        <f t="shared" si="6"/>
        <v>37154.02871924463</v>
      </c>
      <c r="H49" s="45">
        <v>4534</v>
      </c>
      <c r="I49" s="128">
        <f t="shared" si="7"/>
        <v>6451.300789409281</v>
      </c>
      <c r="J49" s="45">
        <v>5933</v>
      </c>
      <c r="K49" s="128">
        <f t="shared" si="8"/>
        <v>8441.898452484618</v>
      </c>
      <c r="L49" s="45">
        <v>162</v>
      </c>
      <c r="M49" s="128">
        <f t="shared" si="9"/>
        <v>230.5052333225195</v>
      </c>
      <c r="N49" s="45">
        <v>8847</v>
      </c>
      <c r="O49" s="128">
        <f t="shared" si="10"/>
        <v>12588.146908668705</v>
      </c>
      <c r="P49" s="45">
        <v>112</v>
      </c>
      <c r="Q49" s="128">
        <f t="shared" si="11"/>
        <v>159.36164279087768</v>
      </c>
      <c r="R49" s="45">
        <v>157328</v>
      </c>
      <c r="S49" s="128">
        <f t="shared" si="12"/>
        <v>223857.5762232429</v>
      </c>
    </row>
    <row r="50" spans="1:19" ht="13.5" thickBot="1">
      <c r="A50" s="48">
        <v>44</v>
      </c>
      <c r="B50" s="45" t="s">
        <v>446</v>
      </c>
      <c r="C50" s="45" t="s">
        <v>447</v>
      </c>
      <c r="D50" s="45">
        <v>32830</v>
      </c>
      <c r="E50" s="128">
        <f t="shared" si="6"/>
        <v>46712.88154307602</v>
      </c>
      <c r="F50" s="45">
        <v>3725</v>
      </c>
      <c r="G50" s="128">
        <f t="shared" si="6"/>
        <v>5300.197494607316</v>
      </c>
      <c r="H50" s="45">
        <v>660</v>
      </c>
      <c r="I50" s="128">
        <f t="shared" si="7"/>
        <v>939.0953950176721</v>
      </c>
      <c r="J50" s="45">
        <v>625</v>
      </c>
      <c r="K50" s="128">
        <f t="shared" si="8"/>
        <v>889.2948816455228</v>
      </c>
      <c r="L50" s="45">
        <v>188</v>
      </c>
      <c r="M50" s="128">
        <f t="shared" si="9"/>
        <v>267.49990039897324</v>
      </c>
      <c r="N50" s="45">
        <v>38</v>
      </c>
      <c r="O50" s="128">
        <f t="shared" si="10"/>
        <v>54.069128804047786</v>
      </c>
      <c r="P50" s="45">
        <v>0</v>
      </c>
      <c r="Q50" s="128">
        <f t="shared" si="11"/>
        <v>0</v>
      </c>
      <c r="R50" s="45">
        <v>27594</v>
      </c>
      <c r="S50" s="128">
        <f t="shared" si="12"/>
        <v>39262.72474260249</v>
      </c>
    </row>
    <row r="51" spans="1:19" ht="13.5" thickBot="1">
      <c r="A51" s="48">
        <v>45</v>
      </c>
      <c r="B51" s="45" t="s">
        <v>446</v>
      </c>
      <c r="C51" s="45" t="s">
        <v>448</v>
      </c>
      <c r="D51" s="45">
        <v>121834</v>
      </c>
      <c r="E51" s="128">
        <f t="shared" si="6"/>
        <v>173354.164176641</v>
      </c>
      <c r="F51" s="45">
        <v>29211</v>
      </c>
      <c r="G51" s="128">
        <f t="shared" si="6"/>
        <v>41563.50846039579</v>
      </c>
      <c r="H51" s="45">
        <v>3268</v>
      </c>
      <c r="I51" s="128">
        <f t="shared" si="7"/>
        <v>4649.94507714811</v>
      </c>
      <c r="J51" s="45">
        <v>5788</v>
      </c>
      <c r="K51" s="128">
        <f t="shared" si="8"/>
        <v>8235.582039942858</v>
      </c>
      <c r="L51" s="45">
        <v>0</v>
      </c>
      <c r="M51" s="128">
        <f t="shared" si="9"/>
        <v>0</v>
      </c>
      <c r="N51" s="45">
        <v>5313</v>
      </c>
      <c r="O51" s="128">
        <f t="shared" si="10"/>
        <v>7559.71792989226</v>
      </c>
      <c r="P51" s="45">
        <v>761</v>
      </c>
      <c r="Q51" s="128">
        <f t="shared" si="11"/>
        <v>1082.8054478915885</v>
      </c>
      <c r="R51" s="45">
        <v>77493</v>
      </c>
      <c r="S51" s="128">
        <f t="shared" si="12"/>
        <v>110262.6052213704</v>
      </c>
    </row>
    <row r="52" spans="1:19" ht="13.5" thickBot="1">
      <c r="A52" s="48">
        <v>46</v>
      </c>
      <c r="B52" s="45" t="s">
        <v>446</v>
      </c>
      <c r="C52" s="45" t="s">
        <v>449</v>
      </c>
      <c r="D52" s="45">
        <v>304660</v>
      </c>
      <c r="E52" s="128">
        <f t="shared" si="6"/>
        <v>433492.12582739996</v>
      </c>
      <c r="F52" s="45">
        <v>81716</v>
      </c>
      <c r="G52" s="128">
        <f t="shared" si="6"/>
        <v>116271.39287767287</v>
      </c>
      <c r="H52" s="45">
        <v>6340</v>
      </c>
      <c r="I52" s="128">
        <f t="shared" si="7"/>
        <v>9021.007279412184</v>
      </c>
      <c r="J52" s="45">
        <v>2660</v>
      </c>
      <c r="K52" s="128">
        <f t="shared" si="8"/>
        <v>3784.8390162833452</v>
      </c>
      <c r="L52" s="45">
        <v>0</v>
      </c>
      <c r="M52" s="128">
        <f t="shared" si="9"/>
        <v>0</v>
      </c>
      <c r="N52" s="45">
        <v>33716</v>
      </c>
      <c r="O52" s="128">
        <f t="shared" si="10"/>
        <v>47973.54596729671</v>
      </c>
      <c r="P52" s="45">
        <v>3194</v>
      </c>
      <c r="Q52" s="128">
        <f t="shared" si="11"/>
        <v>4544.652563161279</v>
      </c>
      <c r="R52" s="45">
        <v>177034</v>
      </c>
      <c r="S52" s="128">
        <f t="shared" si="12"/>
        <v>251896.68812357358</v>
      </c>
    </row>
    <row r="53" spans="1:19" ht="13.5" thickBot="1">
      <c r="A53" s="48">
        <v>47</v>
      </c>
      <c r="B53" s="45" t="s">
        <v>450</v>
      </c>
      <c r="C53" s="45" t="s">
        <v>451</v>
      </c>
      <c r="D53" s="45">
        <v>175922</v>
      </c>
      <c r="E53" s="128">
        <f t="shared" si="6"/>
        <v>250314.45467014986</v>
      </c>
      <c r="F53" s="45">
        <v>28821</v>
      </c>
      <c r="G53" s="128">
        <f t="shared" si="6"/>
        <v>41008.58845424898</v>
      </c>
      <c r="H53" s="45">
        <v>6779</v>
      </c>
      <c r="I53" s="128">
        <f t="shared" si="7"/>
        <v>9645.64800428</v>
      </c>
      <c r="J53" s="45">
        <v>2107</v>
      </c>
      <c r="K53" s="128">
        <f t="shared" si="8"/>
        <v>2997.9909050033866</v>
      </c>
      <c r="L53" s="45">
        <v>2879</v>
      </c>
      <c r="M53" s="128">
        <f t="shared" si="9"/>
        <v>4096.447942811937</v>
      </c>
      <c r="N53" s="45">
        <v>13238</v>
      </c>
      <c r="O53" s="128">
        <f t="shared" si="10"/>
        <v>18835.97702915749</v>
      </c>
      <c r="P53" s="45">
        <v>2643</v>
      </c>
      <c r="Q53" s="128">
        <f t="shared" si="11"/>
        <v>3760.650195502587</v>
      </c>
      <c r="R53" s="45">
        <v>119455</v>
      </c>
      <c r="S53" s="128">
        <f t="shared" si="12"/>
        <v>169969.15213914547</v>
      </c>
    </row>
    <row r="54" spans="1:19" ht="13.5" thickBot="1">
      <c r="A54" s="48">
        <v>48</v>
      </c>
      <c r="B54" s="45" t="s">
        <v>450</v>
      </c>
      <c r="C54" s="45" t="s">
        <v>452</v>
      </c>
      <c r="D54" s="45">
        <v>56630</v>
      </c>
      <c r="E54" s="128">
        <f t="shared" si="6"/>
        <v>80577.23063613754</v>
      </c>
      <c r="F54" s="45">
        <v>9702</v>
      </c>
      <c r="G54" s="128">
        <f t="shared" si="6"/>
        <v>13804.70230675978</v>
      </c>
      <c r="H54" s="45">
        <v>1609</v>
      </c>
      <c r="I54" s="128">
        <f t="shared" si="7"/>
        <v>2289.400743308234</v>
      </c>
      <c r="J54" s="45">
        <v>395</v>
      </c>
      <c r="K54" s="128">
        <f t="shared" si="8"/>
        <v>562.0343651999705</v>
      </c>
      <c r="L54" s="45">
        <v>762</v>
      </c>
      <c r="M54" s="128">
        <f t="shared" si="9"/>
        <v>1084.2283197022214</v>
      </c>
      <c r="N54" s="45">
        <v>1845</v>
      </c>
      <c r="O54" s="128">
        <f t="shared" si="10"/>
        <v>2625.1984906175835</v>
      </c>
      <c r="P54" s="45">
        <v>1351</v>
      </c>
      <c r="Q54" s="128">
        <f t="shared" si="11"/>
        <v>1922.299816164962</v>
      </c>
      <c r="R54" s="45">
        <v>40966</v>
      </c>
      <c r="S54" s="128">
        <f t="shared" si="12"/>
        <v>58289.36659438478</v>
      </c>
    </row>
    <row r="55" spans="1:19" ht="13.5" thickBot="1">
      <c r="A55" s="48">
        <v>49</v>
      </c>
      <c r="B55" s="45" t="s">
        <v>450</v>
      </c>
      <c r="C55" s="45" t="s">
        <v>453</v>
      </c>
      <c r="D55" s="45">
        <v>54051</v>
      </c>
      <c r="E55" s="128">
        <f t="shared" si="6"/>
        <v>76907.64423651545</v>
      </c>
      <c r="F55" s="45">
        <v>10409</v>
      </c>
      <c r="G55" s="128">
        <f t="shared" si="6"/>
        <v>14810.672676877195</v>
      </c>
      <c r="H55" s="45">
        <v>2399</v>
      </c>
      <c r="I55" s="128">
        <f t="shared" si="7"/>
        <v>3413.469473708175</v>
      </c>
      <c r="J55" s="45">
        <v>2974</v>
      </c>
      <c r="K55" s="128">
        <f t="shared" si="8"/>
        <v>4231.620764822056</v>
      </c>
      <c r="L55" s="45">
        <v>279</v>
      </c>
      <c r="M55" s="128">
        <f t="shared" si="9"/>
        <v>396.98123516656136</v>
      </c>
      <c r="N55" s="45">
        <v>2958</v>
      </c>
      <c r="O55" s="128">
        <f t="shared" si="10"/>
        <v>4208.854815851931</v>
      </c>
      <c r="P55" s="45">
        <v>147</v>
      </c>
      <c r="Q55" s="128">
        <f t="shared" si="11"/>
        <v>209.16215616302696</v>
      </c>
      <c r="R55" s="45">
        <v>34885</v>
      </c>
      <c r="S55" s="128">
        <f t="shared" si="12"/>
        <v>49636.8831139265</v>
      </c>
    </row>
    <row r="56" spans="1:19" ht="13.5" thickBot="1">
      <c r="A56" s="48">
        <v>50</v>
      </c>
      <c r="B56" s="45" t="s">
        <v>450</v>
      </c>
      <c r="C56" s="45" t="s">
        <v>454</v>
      </c>
      <c r="D56" s="45">
        <v>89919</v>
      </c>
      <c r="E56" s="128">
        <f t="shared" si="6"/>
        <v>127943.21034029403</v>
      </c>
      <c r="F56" s="45">
        <v>11099</v>
      </c>
      <c r="G56" s="128">
        <f t="shared" si="6"/>
        <v>15792.454226213853</v>
      </c>
      <c r="H56" s="45">
        <v>3759</v>
      </c>
      <c r="I56" s="128">
        <f t="shared" si="7"/>
        <v>5348.575136168833</v>
      </c>
      <c r="J56" s="45">
        <v>1440</v>
      </c>
      <c r="K56" s="128">
        <f t="shared" si="8"/>
        <v>2048.9354073112845</v>
      </c>
      <c r="L56" s="45">
        <v>244</v>
      </c>
      <c r="M56" s="128">
        <f t="shared" si="9"/>
        <v>347.1807217944121</v>
      </c>
      <c r="N56" s="45">
        <v>18327</v>
      </c>
      <c r="O56" s="128">
        <f t="shared" si="10"/>
        <v>26076.971673467993</v>
      </c>
      <c r="P56" s="45">
        <v>356</v>
      </c>
      <c r="Q56" s="128">
        <f t="shared" si="11"/>
        <v>506.5423645852898</v>
      </c>
      <c r="R56" s="45">
        <v>54694</v>
      </c>
      <c r="S56" s="128">
        <f t="shared" si="12"/>
        <v>77822.55081075236</v>
      </c>
    </row>
    <row r="57" spans="1:19" ht="13.5" thickBot="1">
      <c r="A57" s="48">
        <v>51</v>
      </c>
      <c r="B57" s="45" t="s">
        <v>450</v>
      </c>
      <c r="C57" s="45" t="s">
        <v>455</v>
      </c>
      <c r="D57" s="45">
        <v>77205</v>
      </c>
      <c r="E57" s="128">
        <f t="shared" si="6"/>
        <v>109852.81813990814</v>
      </c>
      <c r="F57" s="45">
        <v>10103</v>
      </c>
      <c r="G57" s="128">
        <f t="shared" si="6"/>
        <v>14375.273902823546</v>
      </c>
      <c r="H57" s="45">
        <v>1713</v>
      </c>
      <c r="I57" s="128">
        <f t="shared" si="7"/>
        <v>2437.379411614049</v>
      </c>
      <c r="J57" s="45">
        <v>1018</v>
      </c>
      <c r="K57" s="128">
        <f t="shared" si="8"/>
        <v>1448.4835032242277</v>
      </c>
      <c r="L57" s="45">
        <v>208</v>
      </c>
      <c r="M57" s="128">
        <f t="shared" si="9"/>
        <v>295.95733661163</v>
      </c>
      <c r="N57" s="45">
        <v>1561</v>
      </c>
      <c r="O57" s="128">
        <f t="shared" si="10"/>
        <v>2221.102896397858</v>
      </c>
      <c r="P57" s="45">
        <v>64</v>
      </c>
      <c r="Q57" s="128">
        <f t="shared" si="11"/>
        <v>91.06379588050153</v>
      </c>
      <c r="R57" s="45">
        <v>62538</v>
      </c>
      <c r="S57" s="128">
        <f t="shared" si="12"/>
        <v>88983.55729335632</v>
      </c>
    </row>
    <row r="58" spans="1:19" ht="13.5" thickBot="1">
      <c r="A58" s="48">
        <v>52</v>
      </c>
      <c r="B58" s="45" t="s">
        <v>450</v>
      </c>
      <c r="C58" s="45" t="s">
        <v>456</v>
      </c>
      <c r="D58" s="45">
        <v>79671</v>
      </c>
      <c r="E58" s="128">
        <f t="shared" si="6"/>
        <v>113361.62002492872</v>
      </c>
      <c r="F58" s="45">
        <v>9829</v>
      </c>
      <c r="G58" s="128">
        <f t="shared" si="6"/>
        <v>13985.40702671015</v>
      </c>
      <c r="H58" s="45">
        <v>1582</v>
      </c>
      <c r="I58" s="128">
        <f t="shared" si="7"/>
        <v>2250.9832044211475</v>
      </c>
      <c r="J58" s="45">
        <v>5161</v>
      </c>
      <c r="K58" s="128">
        <f t="shared" si="8"/>
        <v>7343.441414676069</v>
      </c>
      <c r="L58" s="45">
        <v>273</v>
      </c>
      <c r="M58" s="128">
        <f t="shared" si="9"/>
        <v>388.44400430276437</v>
      </c>
      <c r="N58" s="45">
        <v>2404</v>
      </c>
      <c r="O58" s="128">
        <f t="shared" si="10"/>
        <v>3420.5838327613387</v>
      </c>
      <c r="P58" s="45">
        <v>778</v>
      </c>
      <c r="Q58" s="128">
        <f t="shared" si="11"/>
        <v>1106.9942686723468</v>
      </c>
      <c r="R58" s="45">
        <v>59644</v>
      </c>
      <c r="S58" s="128">
        <f t="shared" si="12"/>
        <v>84865.7662733849</v>
      </c>
    </row>
    <row r="59" spans="1:19" ht="13.5" thickBot="1">
      <c r="A59" s="48">
        <v>53</v>
      </c>
      <c r="B59" s="45" t="s">
        <v>450</v>
      </c>
      <c r="C59" s="45" t="s">
        <v>457</v>
      </c>
      <c r="D59" s="45">
        <v>63504</v>
      </c>
      <c r="E59" s="128">
        <f t="shared" si="6"/>
        <v>90358.05146242765</v>
      </c>
      <c r="F59" s="45">
        <v>5945</v>
      </c>
      <c r="G59" s="128">
        <f t="shared" si="6"/>
        <v>8458.972914212212</v>
      </c>
      <c r="H59" s="45">
        <v>1061</v>
      </c>
      <c r="I59" s="128">
        <f t="shared" si="7"/>
        <v>1509.6669910814396</v>
      </c>
      <c r="J59" s="45">
        <v>2072</v>
      </c>
      <c r="K59" s="128">
        <f t="shared" si="8"/>
        <v>2948.190391631237</v>
      </c>
      <c r="L59" s="45">
        <v>86</v>
      </c>
      <c r="M59" s="128">
        <f t="shared" si="9"/>
        <v>122.36697571442394</v>
      </c>
      <c r="N59" s="45">
        <v>978</v>
      </c>
      <c r="O59" s="128">
        <f t="shared" si="10"/>
        <v>1391.568630798914</v>
      </c>
      <c r="P59" s="45">
        <v>95</v>
      </c>
      <c r="Q59" s="128">
        <f t="shared" si="11"/>
        <v>135.17282201011946</v>
      </c>
      <c r="R59" s="45">
        <v>53267</v>
      </c>
      <c r="S59" s="128">
        <f t="shared" si="12"/>
        <v>75792.1127369793</v>
      </c>
    </row>
    <row r="60" spans="1:19" ht="13.5" thickBot="1">
      <c r="A60" s="48">
        <v>54</v>
      </c>
      <c r="B60" s="45" t="s">
        <v>458</v>
      </c>
      <c r="C60" s="45" t="s">
        <v>459</v>
      </c>
      <c r="D60" s="45">
        <v>142486</v>
      </c>
      <c r="E60" s="128">
        <f t="shared" si="6"/>
        <v>202739.31280983033</v>
      </c>
      <c r="F60" s="45">
        <v>15432</v>
      </c>
      <c r="G60" s="128">
        <f t="shared" si="6"/>
        <v>21957.757781685934</v>
      </c>
      <c r="H60" s="45">
        <v>2806</v>
      </c>
      <c r="I60" s="128">
        <f t="shared" si="7"/>
        <v>3992.578300635739</v>
      </c>
      <c r="J60" s="45">
        <v>1300</v>
      </c>
      <c r="K60" s="128">
        <f t="shared" si="8"/>
        <v>1849.7333538226874</v>
      </c>
      <c r="L60" s="45">
        <v>1380</v>
      </c>
      <c r="M60" s="128">
        <f t="shared" si="9"/>
        <v>1963.5630986733145</v>
      </c>
      <c r="N60" s="45">
        <v>5633</v>
      </c>
      <c r="O60" s="128">
        <f t="shared" si="10"/>
        <v>8015.036909294768</v>
      </c>
      <c r="P60" s="45">
        <v>768</v>
      </c>
      <c r="Q60" s="128">
        <f t="shared" si="11"/>
        <v>1092.7655505660184</v>
      </c>
      <c r="R60" s="45">
        <v>115167</v>
      </c>
      <c r="S60" s="128">
        <f t="shared" si="12"/>
        <v>163867.87781515188</v>
      </c>
    </row>
    <row r="61" spans="1:19" ht="13.5" thickBot="1">
      <c r="A61" s="48">
        <v>55</v>
      </c>
      <c r="B61" s="45" t="s">
        <v>460</v>
      </c>
      <c r="C61" s="45" t="s">
        <v>461</v>
      </c>
      <c r="D61" s="45">
        <v>70024</v>
      </c>
      <c r="E61" s="128">
        <f t="shared" si="6"/>
        <v>99635.17566775375</v>
      </c>
      <c r="F61" s="45">
        <v>10353</v>
      </c>
      <c r="G61" s="128">
        <f t="shared" si="6"/>
        <v>14730.991855481756</v>
      </c>
      <c r="H61" s="45">
        <v>1626</v>
      </c>
      <c r="I61" s="128">
        <f t="shared" si="7"/>
        <v>2313.589564088992</v>
      </c>
      <c r="J61" s="45">
        <v>1887</v>
      </c>
      <c r="K61" s="128">
        <f t="shared" si="8"/>
        <v>2684.9591066641624</v>
      </c>
      <c r="L61" s="45">
        <v>97</v>
      </c>
      <c r="M61" s="128">
        <f t="shared" si="9"/>
        <v>138.01856563138514</v>
      </c>
      <c r="N61" s="45">
        <v>3949</v>
      </c>
      <c r="O61" s="128">
        <f t="shared" si="10"/>
        <v>5618.920780189072</v>
      </c>
      <c r="P61" s="45">
        <v>554</v>
      </c>
      <c r="Q61" s="128">
        <f t="shared" si="11"/>
        <v>788.2709830905915</v>
      </c>
      <c r="R61" s="45">
        <v>51558</v>
      </c>
      <c r="S61" s="128">
        <f t="shared" si="12"/>
        <v>73360.42481260779</v>
      </c>
    </row>
    <row r="62" spans="1:19" ht="13.5" thickBot="1">
      <c r="A62" s="48">
        <v>56</v>
      </c>
      <c r="B62" s="45" t="s">
        <v>460</v>
      </c>
      <c r="C62" s="45" t="s">
        <v>462</v>
      </c>
      <c r="D62" s="45">
        <v>78881</v>
      </c>
      <c r="E62" s="128">
        <f t="shared" si="6"/>
        <v>112237.55129452878</v>
      </c>
      <c r="F62" s="45">
        <v>10802</v>
      </c>
      <c r="G62" s="128">
        <f t="shared" si="6"/>
        <v>15369.8612984559</v>
      </c>
      <c r="H62" s="45">
        <v>2775</v>
      </c>
      <c r="I62" s="128">
        <f t="shared" si="7"/>
        <v>3948.469274506121</v>
      </c>
      <c r="J62" s="45">
        <v>4015</v>
      </c>
      <c r="K62" s="128">
        <f t="shared" si="8"/>
        <v>5712.830319690838</v>
      </c>
      <c r="L62" s="45">
        <v>400</v>
      </c>
      <c r="M62" s="128">
        <f t="shared" si="9"/>
        <v>569.1487242531346</v>
      </c>
      <c r="N62" s="45">
        <v>20871</v>
      </c>
      <c r="O62" s="128">
        <f t="shared" si="10"/>
        <v>29696.75755971793</v>
      </c>
      <c r="P62" s="45">
        <v>627</v>
      </c>
      <c r="Q62" s="128">
        <f t="shared" si="11"/>
        <v>892.1406252667884</v>
      </c>
      <c r="R62" s="45">
        <v>39391</v>
      </c>
      <c r="S62" s="128">
        <f t="shared" si="12"/>
        <v>56048.343492638065</v>
      </c>
    </row>
    <row r="63" spans="1:19" ht="13.5" thickBot="1">
      <c r="A63" s="48">
        <v>57</v>
      </c>
      <c r="B63" s="45" t="s">
        <v>460</v>
      </c>
      <c r="C63" s="45" t="s">
        <v>463</v>
      </c>
      <c r="D63" s="45">
        <v>38855</v>
      </c>
      <c r="E63" s="128">
        <f t="shared" si="6"/>
        <v>55285.684202138866</v>
      </c>
      <c r="F63" s="45">
        <v>7291</v>
      </c>
      <c r="G63" s="128">
        <f t="shared" si="6"/>
        <v>10374.15837132401</v>
      </c>
      <c r="H63" s="45">
        <v>1815</v>
      </c>
      <c r="I63" s="128">
        <f t="shared" si="7"/>
        <v>2582.5123362985983</v>
      </c>
      <c r="J63" s="45">
        <v>763</v>
      </c>
      <c r="K63" s="128">
        <f t="shared" si="8"/>
        <v>1085.6511915128542</v>
      </c>
      <c r="L63" s="45">
        <v>0</v>
      </c>
      <c r="M63" s="128">
        <f t="shared" si="9"/>
        <v>0</v>
      </c>
      <c r="N63" s="45">
        <v>2708</v>
      </c>
      <c r="O63" s="128">
        <f t="shared" si="10"/>
        <v>3853.136863193721</v>
      </c>
      <c r="P63" s="45">
        <v>185</v>
      </c>
      <c r="Q63" s="128">
        <f t="shared" si="11"/>
        <v>263.23128496707477</v>
      </c>
      <c r="R63" s="45">
        <v>26093</v>
      </c>
      <c r="S63" s="128">
        <f t="shared" si="12"/>
        <v>37126.9941548426</v>
      </c>
    </row>
    <row r="64" spans="1:19" ht="13.5" thickBot="1">
      <c r="A64" s="48">
        <v>58</v>
      </c>
      <c r="B64" s="45" t="s">
        <v>460</v>
      </c>
      <c r="C64" s="45" t="s">
        <v>464</v>
      </c>
      <c r="D64" s="45">
        <v>73138</v>
      </c>
      <c r="E64" s="128">
        <f t="shared" si="6"/>
        <v>104065.99848606439</v>
      </c>
      <c r="F64" s="45">
        <v>8356</v>
      </c>
      <c r="G64" s="128">
        <f t="shared" si="6"/>
        <v>11889.516849647982</v>
      </c>
      <c r="H64" s="45">
        <v>2668</v>
      </c>
      <c r="I64" s="128">
        <f t="shared" si="7"/>
        <v>3796.221990768408</v>
      </c>
      <c r="J64" s="45">
        <v>1872</v>
      </c>
      <c r="K64" s="128">
        <f t="shared" si="8"/>
        <v>2663.6160295046698</v>
      </c>
      <c r="L64" s="45">
        <v>55</v>
      </c>
      <c r="M64" s="128">
        <f t="shared" si="9"/>
        <v>78.25794958480601</v>
      </c>
      <c r="N64" s="45">
        <v>4571</v>
      </c>
      <c r="O64" s="128">
        <f t="shared" si="10"/>
        <v>6503.947046402695</v>
      </c>
      <c r="P64" s="45">
        <v>374</v>
      </c>
      <c r="Q64" s="128">
        <f t="shared" si="11"/>
        <v>532.1540571766808</v>
      </c>
      <c r="R64" s="45">
        <v>55242</v>
      </c>
      <c r="S64" s="128">
        <f t="shared" si="12"/>
        <v>78602.28456297916</v>
      </c>
    </row>
    <row r="65" spans="1:19" ht="13.5" thickBot="1">
      <c r="A65" s="48">
        <v>59</v>
      </c>
      <c r="B65" s="45" t="s">
        <v>460</v>
      </c>
      <c r="C65" s="45" t="s">
        <v>465</v>
      </c>
      <c r="D65" s="45">
        <v>90275</v>
      </c>
      <c r="E65" s="128">
        <f t="shared" si="6"/>
        <v>128449.75270487931</v>
      </c>
      <c r="F65" s="45">
        <v>16619</v>
      </c>
      <c r="G65" s="128">
        <f t="shared" si="6"/>
        <v>23646.70662090711</v>
      </c>
      <c r="H65" s="45">
        <v>1279</v>
      </c>
      <c r="I65" s="128">
        <f t="shared" si="7"/>
        <v>1819.853045799398</v>
      </c>
      <c r="J65" s="45">
        <v>3594</v>
      </c>
      <c r="K65" s="128">
        <f t="shared" si="8"/>
        <v>5113.801287414414</v>
      </c>
      <c r="L65" s="45">
        <v>163</v>
      </c>
      <c r="M65" s="128">
        <f t="shared" si="9"/>
        <v>231.92810513315234</v>
      </c>
      <c r="N65" s="45">
        <v>697</v>
      </c>
      <c r="O65" s="128">
        <f t="shared" si="10"/>
        <v>991.741652011087</v>
      </c>
      <c r="P65" s="45">
        <v>867</v>
      </c>
      <c r="Q65" s="128">
        <f t="shared" si="11"/>
        <v>1233.6298598186693</v>
      </c>
      <c r="R65" s="45">
        <v>67056</v>
      </c>
      <c r="S65" s="128">
        <f t="shared" si="12"/>
        <v>95412.09213379548</v>
      </c>
    </row>
    <row r="66" spans="1:19" ht="13.5" thickBot="1">
      <c r="A66" s="48">
        <v>60</v>
      </c>
      <c r="B66" s="45" t="s">
        <v>460</v>
      </c>
      <c r="C66" s="45" t="s">
        <v>466</v>
      </c>
      <c r="D66" s="45">
        <v>44135</v>
      </c>
      <c r="E66" s="128">
        <f t="shared" si="6"/>
        <v>62798.44736228024</v>
      </c>
      <c r="F66" s="45">
        <v>8089</v>
      </c>
      <c r="G66" s="128">
        <f t="shared" si="6"/>
        <v>11509.610076209014</v>
      </c>
      <c r="H66" s="45">
        <v>1808</v>
      </c>
      <c r="I66" s="128">
        <f t="shared" si="7"/>
        <v>2572.5522336241684</v>
      </c>
      <c r="J66" s="45">
        <v>911</v>
      </c>
      <c r="K66" s="128">
        <f t="shared" si="8"/>
        <v>1296.236219486514</v>
      </c>
      <c r="L66" s="45">
        <v>0</v>
      </c>
      <c r="M66" s="128">
        <f t="shared" si="9"/>
        <v>0</v>
      </c>
      <c r="N66" s="45">
        <v>7332</v>
      </c>
      <c r="O66" s="128">
        <f t="shared" si="10"/>
        <v>10432.496115559958</v>
      </c>
      <c r="P66" s="45">
        <v>702</v>
      </c>
      <c r="Q66" s="128">
        <f t="shared" si="11"/>
        <v>998.8560110642512</v>
      </c>
      <c r="R66" s="45">
        <v>25293</v>
      </c>
      <c r="S66" s="128">
        <f t="shared" si="12"/>
        <v>35988.69670633633</v>
      </c>
    </row>
    <row r="67" spans="1:19" ht="13.5" thickBot="1">
      <c r="A67" s="48">
        <v>61</v>
      </c>
      <c r="B67" s="45" t="s">
        <v>460</v>
      </c>
      <c r="C67" s="45" t="s">
        <v>467</v>
      </c>
      <c r="D67" s="45">
        <v>160368</v>
      </c>
      <c r="E67" s="128">
        <f t="shared" si="6"/>
        <v>228183.10652756674</v>
      </c>
      <c r="F67" s="45">
        <v>22979</v>
      </c>
      <c r="G67" s="128">
        <f t="shared" si="6"/>
        <v>32696.17133653195</v>
      </c>
      <c r="H67" s="45">
        <v>3317</v>
      </c>
      <c r="I67" s="128">
        <f t="shared" si="7"/>
        <v>4719.6657958691185</v>
      </c>
      <c r="J67" s="45">
        <v>8200</v>
      </c>
      <c r="K67" s="128">
        <f t="shared" si="8"/>
        <v>11667.548847189259</v>
      </c>
      <c r="L67" s="45">
        <v>170</v>
      </c>
      <c r="M67" s="128">
        <f t="shared" si="9"/>
        <v>241.8882078075822</v>
      </c>
      <c r="N67" s="45">
        <v>4400</v>
      </c>
      <c r="O67" s="128">
        <f t="shared" si="10"/>
        <v>6260.635966784481</v>
      </c>
      <c r="P67" s="45">
        <v>280</v>
      </c>
      <c r="Q67" s="128">
        <f t="shared" si="11"/>
        <v>398.4041069771942</v>
      </c>
      <c r="R67" s="45">
        <v>121022</v>
      </c>
      <c r="S67" s="128">
        <f t="shared" si="12"/>
        <v>172198.79226640714</v>
      </c>
    </row>
    <row r="68" spans="1:19" ht="13.5" thickBot="1">
      <c r="A68" s="48">
        <v>62</v>
      </c>
      <c r="B68" s="45" t="s">
        <v>460</v>
      </c>
      <c r="C68" s="45" t="s">
        <v>468</v>
      </c>
      <c r="D68" s="45">
        <v>85981</v>
      </c>
      <c r="E68" s="128">
        <f t="shared" si="6"/>
        <v>122339.94115002191</v>
      </c>
      <c r="F68" s="45">
        <v>12387</v>
      </c>
      <c r="G68" s="128">
        <f t="shared" si="6"/>
        <v>17625.113118308946</v>
      </c>
      <c r="H68" s="45">
        <v>2108</v>
      </c>
      <c r="I68" s="128">
        <f t="shared" si="7"/>
        <v>2999.4137768140195</v>
      </c>
      <c r="J68" s="45">
        <v>1819</v>
      </c>
      <c r="K68" s="128">
        <f t="shared" si="8"/>
        <v>2588.2038235411296</v>
      </c>
      <c r="L68" s="45">
        <v>160</v>
      </c>
      <c r="M68" s="128">
        <f t="shared" si="9"/>
        <v>227.65948970125385</v>
      </c>
      <c r="N68" s="45">
        <v>4081</v>
      </c>
      <c r="O68" s="128">
        <f t="shared" si="10"/>
        <v>5806.739859192606</v>
      </c>
      <c r="P68" s="45">
        <v>1803</v>
      </c>
      <c r="Q68" s="128">
        <f t="shared" si="11"/>
        <v>2565.437874571004</v>
      </c>
      <c r="R68" s="45">
        <v>63623</v>
      </c>
      <c r="S68" s="128">
        <f t="shared" si="12"/>
        <v>90527.37320789296</v>
      </c>
    </row>
    <row r="69" spans="1:19" ht="13.5" thickBot="1">
      <c r="A69" s="48">
        <v>63</v>
      </c>
      <c r="B69" s="45" t="s">
        <v>460</v>
      </c>
      <c r="C69" s="45" t="s">
        <v>469</v>
      </c>
      <c r="D69" s="45">
        <v>72069</v>
      </c>
      <c r="E69" s="128">
        <f t="shared" si="6"/>
        <v>102544.9485204979</v>
      </c>
      <c r="F69" s="45">
        <v>16131</v>
      </c>
      <c r="G69" s="128">
        <f t="shared" si="6"/>
        <v>22952.345177318286</v>
      </c>
      <c r="H69" s="45">
        <v>3104</v>
      </c>
      <c r="I69" s="128">
        <f t="shared" si="7"/>
        <v>4416.594100204325</v>
      </c>
      <c r="J69" s="45">
        <v>590</v>
      </c>
      <c r="K69" s="128">
        <f t="shared" si="8"/>
        <v>839.4943682733735</v>
      </c>
      <c r="L69" s="45">
        <v>343</v>
      </c>
      <c r="M69" s="128">
        <f t="shared" si="9"/>
        <v>488.04503104706293</v>
      </c>
      <c r="N69" s="45">
        <v>1560</v>
      </c>
      <c r="O69" s="128">
        <f t="shared" si="10"/>
        <v>2219.680024587225</v>
      </c>
      <c r="P69" s="45">
        <v>678</v>
      </c>
      <c r="Q69" s="128">
        <f t="shared" si="11"/>
        <v>964.7070876090631</v>
      </c>
      <c r="R69" s="45">
        <v>49663</v>
      </c>
      <c r="S69" s="128">
        <f t="shared" si="12"/>
        <v>70664.08273145856</v>
      </c>
    </row>
    <row r="70" spans="1:19" ht="13.5" thickBot="1">
      <c r="A70" s="48">
        <v>64</v>
      </c>
      <c r="B70" s="45" t="s">
        <v>470</v>
      </c>
      <c r="C70" s="45" t="s">
        <v>471</v>
      </c>
      <c r="D70" s="100">
        <v>311394.96</v>
      </c>
      <c r="E70" s="128">
        <f t="shared" si="6"/>
        <v>443075.11055713973</v>
      </c>
      <c r="F70" s="100">
        <v>44352.96</v>
      </c>
      <c r="G70" s="128">
        <f t="shared" si="6"/>
        <v>63108.57650212577</v>
      </c>
      <c r="H70" s="100">
        <v>7945</v>
      </c>
      <c r="I70" s="128">
        <f t="shared" si="7"/>
        <v>11304.716535477886</v>
      </c>
      <c r="J70" s="100">
        <v>9537</v>
      </c>
      <c r="K70" s="128">
        <f t="shared" si="8"/>
        <v>13569.92845800536</v>
      </c>
      <c r="L70" s="100">
        <v>1868</v>
      </c>
      <c r="M70" s="128">
        <f t="shared" si="9"/>
        <v>2657.9245422621384</v>
      </c>
      <c r="N70" s="100">
        <v>7547</v>
      </c>
      <c r="O70" s="128">
        <f t="shared" si="10"/>
        <v>10738.413554846016</v>
      </c>
      <c r="P70" s="100">
        <v>2566</v>
      </c>
      <c r="Q70" s="128">
        <f t="shared" si="11"/>
        <v>3651.0890660838586</v>
      </c>
      <c r="R70" s="100">
        <v>237579</v>
      </c>
      <c r="S70" s="128">
        <f t="shared" si="12"/>
        <v>338044.4618983387</v>
      </c>
    </row>
    <row r="71" spans="1:19" ht="13.5" thickBot="1">
      <c r="A71" s="48">
        <v>65</v>
      </c>
      <c r="B71" s="45" t="s">
        <v>472</v>
      </c>
      <c r="C71" s="45" t="s">
        <v>473</v>
      </c>
      <c r="D71" s="45">
        <v>149370</v>
      </c>
      <c r="E71" s="128">
        <f t="shared" si="6"/>
        <v>212534.3623542268</v>
      </c>
      <c r="F71" s="45">
        <v>25568</v>
      </c>
      <c r="G71" s="128">
        <f t="shared" si="6"/>
        <v>36379.98645426036</v>
      </c>
      <c r="H71" s="45">
        <v>6441</v>
      </c>
      <c r="I71" s="128">
        <f aca="true" t="shared" si="13" ref="I71:I89">H71/$E$5</f>
        <v>9164.7173322861</v>
      </c>
      <c r="J71" s="45">
        <v>2181</v>
      </c>
      <c r="K71" s="128">
        <f aca="true" t="shared" si="14" ref="K71:K89">J71/$E$5</f>
        <v>3103.2834189902164</v>
      </c>
      <c r="L71" s="45">
        <v>1183</v>
      </c>
      <c r="M71" s="128">
        <f aca="true" t="shared" si="15" ref="M71:M89">L71/$E$5</f>
        <v>1683.2573519786456</v>
      </c>
      <c r="N71" s="45">
        <v>2908</v>
      </c>
      <c r="O71" s="128">
        <f aca="true" t="shared" si="16" ref="O71:O89">N71/$E$5</f>
        <v>4137.711225320289</v>
      </c>
      <c r="P71" s="45">
        <v>554</v>
      </c>
      <c r="Q71" s="128">
        <f aca="true" t="shared" si="17" ref="Q71:Q89">P71/$E$5</f>
        <v>788.2709830905915</v>
      </c>
      <c r="R71" s="45">
        <v>110535</v>
      </c>
      <c r="S71" s="128">
        <f aca="true" t="shared" si="18" ref="S71:S89">R71/$E$5</f>
        <v>157277.1355883006</v>
      </c>
    </row>
    <row r="72" spans="1:19" ht="13.5" thickBot="1">
      <c r="A72" s="48">
        <v>66</v>
      </c>
      <c r="B72" s="45" t="s">
        <v>472</v>
      </c>
      <c r="C72" s="45" t="s">
        <v>474</v>
      </c>
      <c r="D72" s="45">
        <v>55051</v>
      </c>
      <c r="E72" s="128">
        <f aca="true" t="shared" si="19" ref="E72:G129">D72/$E$5</f>
        <v>78330.51604714828</v>
      </c>
      <c r="F72" s="45">
        <v>8478</v>
      </c>
      <c r="G72" s="128">
        <f t="shared" si="19"/>
        <v>12063.107210545188</v>
      </c>
      <c r="H72" s="45">
        <v>2320</v>
      </c>
      <c r="I72" s="128">
        <f t="shared" si="13"/>
        <v>3301.0626006681805</v>
      </c>
      <c r="J72" s="45">
        <v>1850</v>
      </c>
      <c r="K72" s="128">
        <f t="shared" si="14"/>
        <v>2632.3128496707477</v>
      </c>
      <c r="L72" s="45">
        <v>30</v>
      </c>
      <c r="M72" s="128">
        <f t="shared" si="15"/>
        <v>42.686154318985096</v>
      </c>
      <c r="N72" s="45">
        <v>80</v>
      </c>
      <c r="O72" s="128">
        <f t="shared" si="16"/>
        <v>113.82974485062692</v>
      </c>
      <c r="P72" s="45">
        <v>140</v>
      </c>
      <c r="Q72" s="128">
        <f t="shared" si="17"/>
        <v>199.2020534885971</v>
      </c>
      <c r="R72" s="45">
        <v>42153</v>
      </c>
      <c r="S72" s="128">
        <f t="shared" si="18"/>
        <v>59978.31543360596</v>
      </c>
    </row>
    <row r="73" spans="1:19" ht="13.5" thickBot="1">
      <c r="A73" s="48">
        <v>67</v>
      </c>
      <c r="B73" s="45" t="s">
        <v>472</v>
      </c>
      <c r="C73" s="45" t="s">
        <v>475</v>
      </c>
      <c r="D73" s="45">
        <v>78831</v>
      </c>
      <c r="E73" s="128">
        <f t="shared" si="19"/>
        <v>112166.40770399713</v>
      </c>
      <c r="F73" s="45">
        <v>11244</v>
      </c>
      <c r="G73" s="128">
        <f t="shared" si="19"/>
        <v>15998.770638755614</v>
      </c>
      <c r="H73" s="45">
        <v>1607</v>
      </c>
      <c r="I73" s="128">
        <f t="shared" si="13"/>
        <v>2286.554999686968</v>
      </c>
      <c r="J73" s="45">
        <v>384</v>
      </c>
      <c r="K73" s="128">
        <f t="shared" si="14"/>
        <v>546.3827752830092</v>
      </c>
      <c r="L73" s="45">
        <v>0</v>
      </c>
      <c r="M73" s="128">
        <f t="shared" si="15"/>
        <v>0</v>
      </c>
      <c r="N73" s="45">
        <v>795</v>
      </c>
      <c r="O73" s="128">
        <f t="shared" si="16"/>
        <v>1131.183089453105</v>
      </c>
      <c r="P73" s="45">
        <v>182</v>
      </c>
      <c r="Q73" s="128">
        <f t="shared" si="17"/>
        <v>258.96266953517625</v>
      </c>
      <c r="R73" s="45">
        <v>64619</v>
      </c>
      <c r="S73" s="128">
        <f t="shared" si="18"/>
        <v>91944.55353128327</v>
      </c>
    </row>
    <row r="74" spans="1:19" ht="13.5" thickBot="1">
      <c r="A74" s="48">
        <v>68</v>
      </c>
      <c r="B74" s="45" t="s">
        <v>476</v>
      </c>
      <c r="C74" s="45" t="s">
        <v>477</v>
      </c>
      <c r="D74" s="45">
        <v>153984</v>
      </c>
      <c r="E74" s="128">
        <f t="shared" si="19"/>
        <v>219099.49288848668</v>
      </c>
      <c r="F74" s="45">
        <v>26988</v>
      </c>
      <c r="G74" s="128">
        <f t="shared" si="19"/>
        <v>38400.464425358994</v>
      </c>
      <c r="H74" s="45">
        <v>5048</v>
      </c>
      <c r="I74" s="128">
        <f t="shared" si="13"/>
        <v>7182.6569000745585</v>
      </c>
      <c r="J74" s="45">
        <v>3603</v>
      </c>
      <c r="K74" s="128">
        <f t="shared" si="14"/>
        <v>5126.60713371011</v>
      </c>
      <c r="L74" s="45">
        <v>693</v>
      </c>
      <c r="M74" s="128">
        <f t="shared" si="15"/>
        <v>986.0501647685556</v>
      </c>
      <c r="N74" s="45">
        <v>5837</v>
      </c>
      <c r="O74" s="128">
        <f t="shared" si="16"/>
        <v>8305.302758663867</v>
      </c>
      <c r="P74" s="45">
        <v>407</v>
      </c>
      <c r="Q74" s="128">
        <f t="shared" si="17"/>
        <v>579.1088269275645</v>
      </c>
      <c r="R74" s="45">
        <v>111408</v>
      </c>
      <c r="S74" s="128">
        <f t="shared" si="18"/>
        <v>158519.30267898305</v>
      </c>
    </row>
    <row r="75" spans="1:19" ht="26.25" thickBot="1">
      <c r="A75" s="48">
        <v>69</v>
      </c>
      <c r="B75" s="45" t="s">
        <v>478</v>
      </c>
      <c r="C75" s="45" t="s">
        <v>479</v>
      </c>
      <c r="D75" s="45">
        <v>58124</v>
      </c>
      <c r="E75" s="128">
        <f t="shared" si="19"/>
        <v>82703.00112122299</v>
      </c>
      <c r="F75" s="45">
        <v>16982</v>
      </c>
      <c r="G75" s="128">
        <f t="shared" si="19"/>
        <v>24163.20908816683</v>
      </c>
      <c r="H75" s="45">
        <v>2273</v>
      </c>
      <c r="I75" s="128">
        <f t="shared" si="13"/>
        <v>3234.1876255684374</v>
      </c>
      <c r="J75" s="45">
        <v>709</v>
      </c>
      <c r="K75" s="128">
        <f t="shared" si="14"/>
        <v>1008.8161137386811</v>
      </c>
      <c r="L75" s="45">
        <v>585</v>
      </c>
      <c r="M75" s="128">
        <f t="shared" si="15"/>
        <v>832.3800092202093</v>
      </c>
      <c r="N75" s="45">
        <v>2967</v>
      </c>
      <c r="O75" s="128">
        <f t="shared" si="16"/>
        <v>4221.660662147626</v>
      </c>
      <c r="P75" s="45">
        <v>191</v>
      </c>
      <c r="Q75" s="128">
        <f t="shared" si="17"/>
        <v>271.76851583087176</v>
      </c>
      <c r="R75" s="45">
        <v>34417</v>
      </c>
      <c r="S75" s="128">
        <f t="shared" si="18"/>
        <v>48970.97910655033</v>
      </c>
    </row>
    <row r="76" spans="1:19" ht="13.5" thickBot="1">
      <c r="A76" s="48">
        <v>70</v>
      </c>
      <c r="B76" s="45" t="s">
        <v>478</v>
      </c>
      <c r="C76" s="45" t="s">
        <v>480</v>
      </c>
      <c r="D76" s="45">
        <v>96761</v>
      </c>
      <c r="E76" s="128">
        <f t="shared" si="19"/>
        <v>137678.49926864388</v>
      </c>
      <c r="F76" s="45">
        <v>13294</v>
      </c>
      <c r="G76" s="128">
        <f t="shared" si="19"/>
        <v>18915.65785055293</v>
      </c>
      <c r="H76" s="45">
        <v>2384</v>
      </c>
      <c r="I76" s="128">
        <f t="shared" si="13"/>
        <v>3392.1263965486824</v>
      </c>
      <c r="J76" s="45">
        <v>5050</v>
      </c>
      <c r="K76" s="128">
        <f t="shared" si="14"/>
        <v>7185.502643695824</v>
      </c>
      <c r="L76" s="45">
        <v>306</v>
      </c>
      <c r="M76" s="128">
        <f t="shared" si="15"/>
        <v>435.39877405364797</v>
      </c>
      <c r="N76" s="45">
        <v>5877</v>
      </c>
      <c r="O76" s="128">
        <f t="shared" si="16"/>
        <v>8362.217631089181</v>
      </c>
      <c r="P76" s="45">
        <v>860</v>
      </c>
      <c r="Q76" s="128">
        <f t="shared" si="17"/>
        <v>1223.6697571442394</v>
      </c>
      <c r="R76" s="45">
        <v>68990</v>
      </c>
      <c r="S76" s="128">
        <f t="shared" si="18"/>
        <v>98163.92621555939</v>
      </c>
    </row>
    <row r="77" spans="1:19" ht="13.5" thickBot="1">
      <c r="A77" s="48">
        <v>71</v>
      </c>
      <c r="B77" s="45" t="s">
        <v>478</v>
      </c>
      <c r="C77" s="45" t="s">
        <v>481</v>
      </c>
      <c r="D77" s="45">
        <v>121148</v>
      </c>
      <c r="E77" s="128">
        <f t="shared" si="19"/>
        <v>172378.07411454688</v>
      </c>
      <c r="F77" s="45">
        <v>14797</v>
      </c>
      <c r="G77" s="128">
        <f t="shared" si="19"/>
        <v>21054.23418193408</v>
      </c>
      <c r="H77" s="45">
        <v>2244</v>
      </c>
      <c r="I77" s="128">
        <f t="shared" si="13"/>
        <v>3192.924343060085</v>
      </c>
      <c r="J77" s="45">
        <v>4259</v>
      </c>
      <c r="K77" s="128">
        <f t="shared" si="14"/>
        <v>6060.011041485251</v>
      </c>
      <c r="L77" s="45">
        <v>346</v>
      </c>
      <c r="M77" s="128">
        <f t="shared" si="15"/>
        <v>492.3136464789614</v>
      </c>
      <c r="N77" s="45">
        <v>4100</v>
      </c>
      <c r="O77" s="128">
        <f t="shared" si="16"/>
        <v>5833.774423594629</v>
      </c>
      <c r="P77" s="45">
        <v>619</v>
      </c>
      <c r="Q77" s="128">
        <f t="shared" si="17"/>
        <v>880.7576507817258</v>
      </c>
      <c r="R77" s="45">
        <v>94783</v>
      </c>
      <c r="S77" s="128">
        <f t="shared" si="18"/>
        <v>134864.05882721214</v>
      </c>
    </row>
    <row r="78" spans="1:19" ht="13.5" thickBot="1">
      <c r="A78" s="48">
        <v>72</v>
      </c>
      <c r="B78" s="45" t="s">
        <v>478</v>
      </c>
      <c r="C78" s="45" t="s">
        <v>482</v>
      </c>
      <c r="D78" s="45">
        <v>181318</v>
      </c>
      <c r="E78" s="128">
        <f t="shared" si="19"/>
        <v>257992.27096032465</v>
      </c>
      <c r="F78" s="45">
        <v>28442</v>
      </c>
      <c r="G78" s="128">
        <f t="shared" si="19"/>
        <v>40469.320038019134</v>
      </c>
      <c r="H78" s="45">
        <v>2597</v>
      </c>
      <c r="I78" s="128">
        <f t="shared" si="13"/>
        <v>3695.1980922134762</v>
      </c>
      <c r="J78" s="45">
        <v>4188</v>
      </c>
      <c r="K78" s="128">
        <f t="shared" si="14"/>
        <v>5958.987142930319</v>
      </c>
      <c r="L78" s="45">
        <v>0</v>
      </c>
      <c r="M78" s="128">
        <f t="shared" si="15"/>
        <v>0</v>
      </c>
      <c r="N78" s="45">
        <v>4888</v>
      </c>
      <c r="O78" s="128">
        <f t="shared" si="16"/>
        <v>6954.997410373305</v>
      </c>
      <c r="P78" s="45">
        <v>602</v>
      </c>
      <c r="Q78" s="128">
        <f t="shared" si="17"/>
        <v>856.5688300009675</v>
      </c>
      <c r="R78" s="45">
        <v>140601</v>
      </c>
      <c r="S78" s="128">
        <f t="shared" si="18"/>
        <v>200057.19944678745</v>
      </c>
    </row>
    <row r="79" spans="1:19" ht="13.5" thickBot="1">
      <c r="A79" s="48">
        <v>73</v>
      </c>
      <c r="B79" s="45" t="s">
        <v>478</v>
      </c>
      <c r="C79" s="45" t="s">
        <v>483</v>
      </c>
      <c r="D79" s="45">
        <v>88747</v>
      </c>
      <c r="E79" s="128">
        <f t="shared" si="19"/>
        <v>126275.60457823233</v>
      </c>
      <c r="F79" s="45">
        <v>10581</v>
      </c>
      <c r="G79" s="128">
        <f t="shared" si="19"/>
        <v>15055.406628306044</v>
      </c>
      <c r="H79" s="45">
        <v>718</v>
      </c>
      <c r="I79" s="128">
        <f t="shared" si="13"/>
        <v>1021.6219600343766</v>
      </c>
      <c r="J79" s="45">
        <v>790</v>
      </c>
      <c r="K79" s="128">
        <f t="shared" si="14"/>
        <v>1124.068730399941</v>
      </c>
      <c r="L79" s="45">
        <v>188</v>
      </c>
      <c r="M79" s="128">
        <f t="shared" si="15"/>
        <v>267.49990039897324</v>
      </c>
      <c r="N79" s="45">
        <v>553</v>
      </c>
      <c r="O79" s="128">
        <f t="shared" si="16"/>
        <v>786.8481112799586</v>
      </c>
      <c r="P79" s="45">
        <v>950</v>
      </c>
      <c r="Q79" s="128">
        <f t="shared" si="17"/>
        <v>1351.7282201011947</v>
      </c>
      <c r="R79" s="45">
        <v>74967</v>
      </c>
      <c r="S79" s="128">
        <f t="shared" si="18"/>
        <v>106668.43102771185</v>
      </c>
    </row>
    <row r="80" spans="1:19" ht="13.5" thickBot="1">
      <c r="A80" s="48">
        <v>74</v>
      </c>
      <c r="B80" s="45" t="s">
        <v>478</v>
      </c>
      <c r="C80" s="45" t="s">
        <v>484</v>
      </c>
      <c r="D80" s="45">
        <v>88499</v>
      </c>
      <c r="E80" s="128">
        <f t="shared" si="19"/>
        <v>125922.7323691954</v>
      </c>
      <c r="F80" s="45">
        <v>25917</v>
      </c>
      <c r="G80" s="128">
        <f t="shared" si="19"/>
        <v>36876.56871617123</v>
      </c>
      <c r="H80" s="45">
        <v>1643</v>
      </c>
      <c r="I80" s="128">
        <f t="shared" si="13"/>
        <v>2337.7783848697504</v>
      </c>
      <c r="J80" s="45">
        <v>2812</v>
      </c>
      <c r="K80" s="128">
        <f t="shared" si="14"/>
        <v>4001.1155314995362</v>
      </c>
      <c r="L80" s="45">
        <v>286</v>
      </c>
      <c r="M80" s="128">
        <f t="shared" si="15"/>
        <v>406.94133784099125</v>
      </c>
      <c r="N80" s="45">
        <v>3122</v>
      </c>
      <c r="O80" s="128">
        <f t="shared" si="16"/>
        <v>4442.205792795716</v>
      </c>
      <c r="P80" s="45">
        <v>265</v>
      </c>
      <c r="Q80" s="128">
        <f t="shared" si="17"/>
        <v>377.0610298177017</v>
      </c>
      <c r="R80" s="45">
        <v>54454</v>
      </c>
      <c r="S80" s="128">
        <f t="shared" si="18"/>
        <v>77481.06157620047</v>
      </c>
    </row>
    <row r="81" spans="1:19" ht="13.5" thickBot="1">
      <c r="A81" s="48">
        <v>75</v>
      </c>
      <c r="B81" s="45" t="s">
        <v>485</v>
      </c>
      <c r="C81" s="45" t="s">
        <v>486</v>
      </c>
      <c r="D81" s="45">
        <v>133553</v>
      </c>
      <c r="E81" s="128">
        <f t="shared" si="19"/>
        <v>190028.79892544722</v>
      </c>
      <c r="F81" s="45">
        <v>18386</v>
      </c>
      <c r="G81" s="128">
        <f t="shared" si="19"/>
        <v>26160.92111029533</v>
      </c>
      <c r="H81" s="45">
        <v>2503</v>
      </c>
      <c r="I81" s="128">
        <f t="shared" si="13"/>
        <v>3561.4481420139896</v>
      </c>
      <c r="J81" s="45">
        <v>3800</v>
      </c>
      <c r="K81" s="128">
        <f t="shared" si="14"/>
        <v>5406.912880404779</v>
      </c>
      <c r="L81" s="45">
        <v>753</v>
      </c>
      <c r="M81" s="128">
        <f t="shared" si="15"/>
        <v>1071.4224734065258</v>
      </c>
      <c r="N81" s="45">
        <v>1500</v>
      </c>
      <c r="O81" s="128">
        <f t="shared" si="16"/>
        <v>2134.3077159492545</v>
      </c>
      <c r="P81" s="45">
        <v>155</v>
      </c>
      <c r="Q81" s="128">
        <f t="shared" si="17"/>
        <v>220.54513064808967</v>
      </c>
      <c r="R81" s="45">
        <v>106456</v>
      </c>
      <c r="S81" s="128">
        <f t="shared" si="18"/>
        <v>151473.24147272925</v>
      </c>
    </row>
    <row r="82" spans="1:19" ht="13.5" thickBot="1">
      <c r="A82" s="48">
        <v>76</v>
      </c>
      <c r="B82" s="45" t="s">
        <v>485</v>
      </c>
      <c r="C82" s="45" t="s">
        <v>487</v>
      </c>
      <c r="D82" s="45">
        <v>191260</v>
      </c>
      <c r="E82" s="128">
        <f t="shared" si="19"/>
        <v>272138.4625016363</v>
      </c>
      <c r="F82" s="45">
        <v>23141</v>
      </c>
      <c r="G82" s="128">
        <f t="shared" si="19"/>
        <v>32926.67656985447</v>
      </c>
      <c r="H82" s="45">
        <v>2507</v>
      </c>
      <c r="I82" s="128">
        <f t="shared" si="13"/>
        <v>3567.139629256521</v>
      </c>
      <c r="J82" s="45">
        <v>1856</v>
      </c>
      <c r="K82" s="128">
        <f t="shared" si="14"/>
        <v>2640.8500805345448</v>
      </c>
      <c r="L82" s="45">
        <v>1151</v>
      </c>
      <c r="M82" s="128">
        <f t="shared" si="15"/>
        <v>1637.725454038395</v>
      </c>
      <c r="N82" s="45">
        <v>3932</v>
      </c>
      <c r="O82" s="128">
        <f t="shared" si="16"/>
        <v>5594.731959408313</v>
      </c>
      <c r="P82" s="45">
        <v>652</v>
      </c>
      <c r="Q82" s="128">
        <f t="shared" si="17"/>
        <v>927.7124205326094</v>
      </c>
      <c r="R82" s="45">
        <v>158021</v>
      </c>
      <c r="S82" s="128">
        <f t="shared" si="18"/>
        <v>224843.62638801144</v>
      </c>
    </row>
    <row r="83" spans="1:19" ht="13.5" thickBot="1">
      <c r="A83" s="48">
        <v>77</v>
      </c>
      <c r="B83" s="45" t="s">
        <v>488</v>
      </c>
      <c r="C83" s="45" t="s">
        <v>489</v>
      </c>
      <c r="D83" s="45">
        <v>70365</v>
      </c>
      <c r="E83" s="128">
        <f t="shared" si="19"/>
        <v>100120.37495517953</v>
      </c>
      <c r="F83" s="45">
        <v>7281</v>
      </c>
      <c r="G83" s="128">
        <f t="shared" si="19"/>
        <v>10359.929653217683</v>
      </c>
      <c r="H83" s="45">
        <v>4650</v>
      </c>
      <c r="I83" s="128">
        <f t="shared" si="13"/>
        <v>6616.353919442689</v>
      </c>
      <c r="J83" s="45">
        <v>1811</v>
      </c>
      <c r="K83" s="128">
        <f t="shared" si="14"/>
        <v>2576.820849056067</v>
      </c>
      <c r="L83" s="45">
        <v>390</v>
      </c>
      <c r="M83" s="128">
        <f t="shared" si="15"/>
        <v>554.9200061468063</v>
      </c>
      <c r="N83" s="45">
        <v>559</v>
      </c>
      <c r="O83" s="128">
        <f t="shared" si="16"/>
        <v>795.3853421437556</v>
      </c>
      <c r="P83" s="45">
        <v>423</v>
      </c>
      <c r="Q83" s="128">
        <f t="shared" si="17"/>
        <v>601.8747758976898</v>
      </c>
      <c r="R83" s="45">
        <v>55251</v>
      </c>
      <c r="S83" s="128">
        <f t="shared" si="18"/>
        <v>78615.09040927485</v>
      </c>
    </row>
    <row r="84" spans="1:19" ht="13.5" thickBot="1">
      <c r="A84" s="48">
        <v>78</v>
      </c>
      <c r="B84" s="45" t="s">
        <v>488</v>
      </c>
      <c r="C84" s="45" t="s">
        <v>490</v>
      </c>
      <c r="D84" s="45">
        <v>746652</v>
      </c>
      <c r="E84" s="128">
        <f t="shared" si="19"/>
        <v>1062390.0831526287</v>
      </c>
      <c r="F84" s="45">
        <v>97366</v>
      </c>
      <c r="G84" s="128">
        <f t="shared" si="19"/>
        <v>138539.33671407675</v>
      </c>
      <c r="H84" s="45">
        <v>24818</v>
      </c>
      <c r="I84" s="128">
        <f t="shared" si="13"/>
        <v>35312.832596285734</v>
      </c>
      <c r="J84" s="45">
        <v>15466</v>
      </c>
      <c r="K84" s="128">
        <f t="shared" si="14"/>
        <v>22006.135423247448</v>
      </c>
      <c r="L84" s="45">
        <v>16377</v>
      </c>
      <c r="M84" s="128">
        <f t="shared" si="15"/>
        <v>23302.371642733964</v>
      </c>
      <c r="N84" s="45">
        <v>26794</v>
      </c>
      <c r="O84" s="128">
        <f t="shared" si="16"/>
        <v>38124.42729409622</v>
      </c>
      <c r="P84" s="45">
        <v>7687</v>
      </c>
      <c r="Q84" s="128">
        <f t="shared" si="17"/>
        <v>10937.615608334614</v>
      </c>
      <c r="R84" s="45">
        <v>558144</v>
      </c>
      <c r="S84" s="128">
        <f t="shared" si="18"/>
        <v>794167.3638738539</v>
      </c>
    </row>
    <row r="85" spans="1:19" ht="13.5" thickBot="1">
      <c r="A85" s="48">
        <v>79</v>
      </c>
      <c r="B85" s="45" t="s">
        <v>488</v>
      </c>
      <c r="C85" s="45" t="s">
        <v>491</v>
      </c>
      <c r="D85" s="100">
        <v>10156.71</v>
      </c>
      <c r="E85" s="128">
        <f t="shared" si="19"/>
        <v>14451.696347772635</v>
      </c>
      <c r="F85" s="100">
        <v>0</v>
      </c>
      <c r="G85" s="128">
        <f t="shared" si="19"/>
        <v>0</v>
      </c>
      <c r="H85" s="100">
        <v>0</v>
      </c>
      <c r="I85" s="128">
        <f t="shared" si="13"/>
        <v>0</v>
      </c>
      <c r="J85" s="100">
        <v>800</v>
      </c>
      <c r="K85" s="128">
        <f t="shared" si="14"/>
        <v>1138.2974485062691</v>
      </c>
      <c r="L85" s="100">
        <v>0</v>
      </c>
      <c r="M85" s="128">
        <f t="shared" si="15"/>
        <v>0</v>
      </c>
      <c r="N85" s="100">
        <v>1200</v>
      </c>
      <c r="O85" s="128">
        <f t="shared" si="16"/>
        <v>1707.446172759404</v>
      </c>
      <c r="P85" s="100">
        <v>230</v>
      </c>
      <c r="Q85" s="128">
        <f t="shared" si="17"/>
        <v>327.2605164455524</v>
      </c>
      <c r="R85" s="100">
        <v>7926.71</v>
      </c>
      <c r="S85" s="128">
        <f t="shared" si="18"/>
        <v>11278.692210061412</v>
      </c>
    </row>
    <row r="86" spans="1:19" ht="13.5" thickBot="1">
      <c r="A86" s="48">
        <v>80</v>
      </c>
      <c r="B86" s="45" t="s">
        <v>492</v>
      </c>
      <c r="C86" s="45" t="s">
        <v>493</v>
      </c>
      <c r="D86" s="45">
        <v>1161378</v>
      </c>
      <c r="E86" s="128">
        <f t="shared" si="19"/>
        <v>1652492.0176891424</v>
      </c>
      <c r="F86" s="45">
        <v>193648</v>
      </c>
      <c r="G86" s="128">
        <f t="shared" si="19"/>
        <v>275536.2803854275</v>
      </c>
      <c r="H86" s="45">
        <v>22850</v>
      </c>
      <c r="I86" s="128">
        <f t="shared" si="13"/>
        <v>32512.620872960313</v>
      </c>
      <c r="J86" s="45">
        <v>27590</v>
      </c>
      <c r="K86" s="128">
        <f t="shared" si="14"/>
        <v>39257.03325535996</v>
      </c>
      <c r="L86" s="45">
        <v>15152</v>
      </c>
      <c r="M86" s="128">
        <f t="shared" si="15"/>
        <v>21559.35367470874</v>
      </c>
      <c r="N86" s="45">
        <v>113443</v>
      </c>
      <c r="O86" s="128">
        <f t="shared" si="16"/>
        <v>161414.84681362088</v>
      </c>
      <c r="P86" s="45">
        <v>7482</v>
      </c>
      <c r="Q86" s="128">
        <f t="shared" si="17"/>
        <v>10645.926887154883</v>
      </c>
      <c r="R86" s="45">
        <v>781213</v>
      </c>
      <c r="S86" s="128">
        <f t="shared" si="18"/>
        <v>1111565.95579991</v>
      </c>
    </row>
    <row r="87" spans="1:19" ht="13.5" thickBot="1">
      <c r="A87" s="48">
        <v>81</v>
      </c>
      <c r="B87" s="45" t="s">
        <v>494</v>
      </c>
      <c r="C87" s="45" t="s">
        <v>495</v>
      </c>
      <c r="D87" s="45">
        <v>142897</v>
      </c>
      <c r="E87" s="128">
        <f t="shared" si="19"/>
        <v>203324.11312400043</v>
      </c>
      <c r="F87" s="45">
        <v>15359</v>
      </c>
      <c r="G87" s="128">
        <f t="shared" si="19"/>
        <v>21853.888139509734</v>
      </c>
      <c r="H87" s="45">
        <v>5415</v>
      </c>
      <c r="I87" s="128">
        <f t="shared" si="13"/>
        <v>7704.85085457681</v>
      </c>
      <c r="J87" s="45">
        <v>446</v>
      </c>
      <c r="K87" s="128">
        <f t="shared" si="14"/>
        <v>634.600827542245</v>
      </c>
      <c r="L87" s="45">
        <v>217</v>
      </c>
      <c r="M87" s="128">
        <f t="shared" si="15"/>
        <v>308.76318290732553</v>
      </c>
      <c r="N87" s="45">
        <v>0</v>
      </c>
      <c r="O87" s="128">
        <f t="shared" si="16"/>
        <v>0</v>
      </c>
      <c r="P87" s="45">
        <v>2158</v>
      </c>
      <c r="Q87" s="128">
        <f t="shared" si="17"/>
        <v>3070.557367345661</v>
      </c>
      <c r="R87" s="45">
        <v>119302</v>
      </c>
      <c r="S87" s="128">
        <f t="shared" si="18"/>
        <v>169751.45275211867</v>
      </c>
    </row>
    <row r="88" spans="1:19" ht="13.5" thickBot="1">
      <c r="A88" s="48">
        <v>82</v>
      </c>
      <c r="B88" s="45" t="s">
        <v>496</v>
      </c>
      <c r="C88" s="45" t="s">
        <v>497</v>
      </c>
      <c r="D88" s="45">
        <v>371751</v>
      </c>
      <c r="E88" s="128">
        <f t="shared" si="19"/>
        <v>528954.0184745676</v>
      </c>
      <c r="F88" s="45">
        <v>67885</v>
      </c>
      <c r="G88" s="128">
        <f t="shared" si="19"/>
        <v>96591.65286481011</v>
      </c>
      <c r="H88" s="45">
        <v>17748</v>
      </c>
      <c r="I88" s="128">
        <f t="shared" si="13"/>
        <v>25253.128895111582</v>
      </c>
      <c r="J88" s="45">
        <v>13750</v>
      </c>
      <c r="K88" s="128">
        <f t="shared" si="14"/>
        <v>19564.4873962015</v>
      </c>
      <c r="L88" s="45">
        <v>5297</v>
      </c>
      <c r="M88" s="128">
        <f t="shared" si="15"/>
        <v>7536.951980922135</v>
      </c>
      <c r="N88" s="45">
        <v>2937</v>
      </c>
      <c r="O88" s="128">
        <f t="shared" si="16"/>
        <v>4178.9745078286405</v>
      </c>
      <c r="P88" s="45">
        <v>6353</v>
      </c>
      <c r="Q88" s="128">
        <f t="shared" si="17"/>
        <v>9039.50461295041</v>
      </c>
      <c r="R88" s="45">
        <v>257781</v>
      </c>
      <c r="S88" s="128">
        <f t="shared" si="18"/>
        <v>366789.31821674324</v>
      </c>
    </row>
    <row r="89" spans="1:19" s="52" customFormat="1" ht="12.75">
      <c r="A89" s="49">
        <v>82</v>
      </c>
      <c r="B89" s="50"/>
      <c r="C89" s="50" t="s">
        <v>498</v>
      </c>
      <c r="D89" s="101">
        <f aca="true" t="shared" si="20" ref="D89:R89">SUM(D7:D88)</f>
        <v>18190503.580000002</v>
      </c>
      <c r="E89" s="128">
        <f t="shared" si="19"/>
        <v>25882754.765197698</v>
      </c>
      <c r="F89" s="101">
        <f t="shared" si="20"/>
        <v>3019062.1</v>
      </c>
      <c r="G89" s="128">
        <f t="shared" si="19"/>
        <v>4295738.356639974</v>
      </c>
      <c r="H89" s="101">
        <f t="shared" si="20"/>
        <v>443575.61</v>
      </c>
      <c r="I89" s="128">
        <f t="shared" si="13"/>
        <v>631151.2313532649</v>
      </c>
      <c r="J89" s="101">
        <f t="shared" si="20"/>
        <v>400505.95</v>
      </c>
      <c r="K89" s="128">
        <f t="shared" si="14"/>
        <v>569868.6262457243</v>
      </c>
      <c r="L89" s="101">
        <f t="shared" si="20"/>
        <v>159069</v>
      </c>
      <c r="M89" s="128">
        <f t="shared" si="15"/>
        <v>226334.79604555466</v>
      </c>
      <c r="N89" s="101">
        <f t="shared" si="20"/>
        <v>668246.0700000001</v>
      </c>
      <c r="O89" s="128">
        <f t="shared" si="16"/>
        <v>950828.4955691773</v>
      </c>
      <c r="P89" s="101">
        <f t="shared" si="20"/>
        <v>151528.52000000002</v>
      </c>
      <c r="Q89" s="128">
        <f t="shared" si="17"/>
        <v>215605.659614914</v>
      </c>
      <c r="R89" s="101">
        <f t="shared" si="20"/>
        <v>13348516.330000002</v>
      </c>
      <c r="S89" s="128">
        <f t="shared" si="18"/>
        <v>18993227.599729087</v>
      </c>
    </row>
    <row r="90" spans="1:19" ht="7.5" customHeight="1" thickBot="1">
      <c r="A90" s="199"/>
      <c r="B90" s="200"/>
      <c r="C90" s="200"/>
      <c r="D90" s="200"/>
      <c r="E90" s="201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2"/>
    </row>
    <row r="91" spans="1:19" ht="13.5" thickBot="1">
      <c r="A91" s="48">
        <v>1</v>
      </c>
      <c r="B91" s="45" t="s">
        <v>386</v>
      </c>
      <c r="C91" s="45" t="s">
        <v>637</v>
      </c>
      <c r="D91" s="45">
        <v>41889</v>
      </c>
      <c r="E91" s="128">
        <f t="shared" si="19"/>
        <v>59602.677275598886</v>
      </c>
      <c r="F91" s="45">
        <v>4869</v>
      </c>
      <c r="G91" s="128">
        <f t="shared" si="19"/>
        <v>6927.962845971281</v>
      </c>
      <c r="H91" s="45">
        <v>4487</v>
      </c>
      <c r="I91" s="128">
        <f aca="true" t="shared" si="21" ref="I91:I127">H91/$E$5</f>
        <v>6384.425814309538</v>
      </c>
      <c r="J91" s="45">
        <v>801</v>
      </c>
      <c r="K91" s="128">
        <f aca="true" t="shared" si="22" ref="K91:K127">J91/$E$5</f>
        <v>1139.720320316902</v>
      </c>
      <c r="L91" s="45">
        <v>3677</v>
      </c>
      <c r="M91" s="128">
        <f aca="true" t="shared" si="23" ref="M91:M127">L91/$E$5</f>
        <v>5231.89964769694</v>
      </c>
      <c r="N91" s="45">
        <v>816</v>
      </c>
      <c r="O91" s="128">
        <f aca="true" t="shared" si="24" ref="O91:O127">N91/$E$5</f>
        <v>1161.0633974763946</v>
      </c>
      <c r="P91" s="45">
        <v>1770</v>
      </c>
      <c r="Q91" s="128">
        <f aca="true" t="shared" si="25" ref="Q91:Q127">P91/$E$5</f>
        <v>2518.4831048201204</v>
      </c>
      <c r="R91" s="45">
        <v>25469</v>
      </c>
      <c r="S91" s="128">
        <f aca="true" t="shared" si="26" ref="S91:S127">R91/$E$5</f>
        <v>36239.122145007714</v>
      </c>
    </row>
    <row r="92" spans="1:19" ht="13.5" thickBot="1">
      <c r="A92" s="48">
        <v>2</v>
      </c>
      <c r="B92" s="45" t="s">
        <v>499</v>
      </c>
      <c r="C92" s="45" t="s">
        <v>500</v>
      </c>
      <c r="D92" s="45">
        <v>985163</v>
      </c>
      <c r="E92" s="128">
        <f t="shared" si="19"/>
        <v>1401760.6615784771</v>
      </c>
      <c r="F92" s="45">
        <v>102024</v>
      </c>
      <c r="G92" s="128">
        <f t="shared" si="19"/>
        <v>145167.07360800452</v>
      </c>
      <c r="H92" s="45">
        <v>20826</v>
      </c>
      <c r="I92" s="128">
        <f t="shared" si="21"/>
        <v>29632.728328239453</v>
      </c>
      <c r="J92" s="45">
        <v>4948</v>
      </c>
      <c r="K92" s="128">
        <f t="shared" si="22"/>
        <v>7040.369719011275</v>
      </c>
      <c r="L92" s="45">
        <v>4979</v>
      </c>
      <c r="M92" s="128">
        <f t="shared" si="23"/>
        <v>7084.478745140893</v>
      </c>
      <c r="N92" s="45">
        <v>36145</v>
      </c>
      <c r="O92" s="128">
        <f t="shared" si="24"/>
        <v>51429.70159532387</v>
      </c>
      <c r="P92" s="45">
        <v>4823</v>
      </c>
      <c r="Q92" s="128">
        <f t="shared" si="25"/>
        <v>6862.5107426821705</v>
      </c>
      <c r="R92" s="45">
        <v>811418</v>
      </c>
      <c r="S92" s="128">
        <f t="shared" si="26"/>
        <v>1154543.798840075</v>
      </c>
    </row>
    <row r="93" spans="1:19" ht="13.5" thickBot="1">
      <c r="A93" s="48">
        <v>3</v>
      </c>
      <c r="B93" s="45" t="s">
        <v>388</v>
      </c>
      <c r="C93" s="45" t="s">
        <v>501</v>
      </c>
      <c r="D93" s="45">
        <v>166991</v>
      </c>
      <c r="E93" s="128">
        <f t="shared" si="19"/>
        <v>237606.786529388</v>
      </c>
      <c r="F93" s="45">
        <v>21744</v>
      </c>
      <c r="G93" s="128">
        <f t="shared" si="19"/>
        <v>30938.924650400397</v>
      </c>
      <c r="H93" s="45">
        <v>1331</v>
      </c>
      <c r="I93" s="128">
        <f t="shared" si="21"/>
        <v>1893.8423799523055</v>
      </c>
      <c r="J93" s="45">
        <v>2239</v>
      </c>
      <c r="K93" s="128">
        <f t="shared" si="22"/>
        <v>3185.809984006921</v>
      </c>
      <c r="L93" s="45">
        <v>120</v>
      </c>
      <c r="M93" s="128">
        <f t="shared" si="23"/>
        <v>170.74461727594039</v>
      </c>
      <c r="N93" s="45">
        <v>683</v>
      </c>
      <c r="O93" s="128">
        <f t="shared" si="24"/>
        <v>971.8214466622273</v>
      </c>
      <c r="P93" s="45">
        <v>418</v>
      </c>
      <c r="Q93" s="128">
        <f t="shared" si="25"/>
        <v>594.7604168445257</v>
      </c>
      <c r="R93" s="45">
        <v>140456</v>
      </c>
      <c r="S93" s="128">
        <f t="shared" si="26"/>
        <v>199850.8830342457</v>
      </c>
    </row>
    <row r="94" spans="1:19" ht="13.5" thickBot="1">
      <c r="A94" s="48">
        <v>4</v>
      </c>
      <c r="B94" s="45" t="s">
        <v>392</v>
      </c>
      <c r="C94" s="45" t="s">
        <v>502</v>
      </c>
      <c r="D94" s="45">
        <v>57295</v>
      </c>
      <c r="E94" s="128">
        <f t="shared" si="19"/>
        <v>81523.44039020837</v>
      </c>
      <c r="F94" s="45">
        <v>14498</v>
      </c>
      <c r="G94" s="128">
        <f t="shared" si="19"/>
        <v>20628.795510554864</v>
      </c>
      <c r="H94" s="45">
        <v>1760</v>
      </c>
      <c r="I94" s="128">
        <f t="shared" si="21"/>
        <v>2504.2543867137924</v>
      </c>
      <c r="J94" s="45">
        <v>1364</v>
      </c>
      <c r="K94" s="128">
        <f t="shared" si="22"/>
        <v>1940.797149703189</v>
      </c>
      <c r="L94" s="45">
        <v>1256</v>
      </c>
      <c r="M94" s="128">
        <f t="shared" si="23"/>
        <v>1787.1269941548426</v>
      </c>
      <c r="N94" s="45">
        <v>50</v>
      </c>
      <c r="O94" s="128">
        <f t="shared" si="24"/>
        <v>71.14359053164182</v>
      </c>
      <c r="P94" s="45">
        <v>568</v>
      </c>
      <c r="Q94" s="128">
        <f t="shared" si="25"/>
        <v>808.1911884394511</v>
      </c>
      <c r="R94" s="45">
        <v>37799</v>
      </c>
      <c r="S94" s="128">
        <f t="shared" si="26"/>
        <v>53783.131570110585</v>
      </c>
    </row>
    <row r="95" spans="1:19" ht="13.5" thickBot="1">
      <c r="A95" s="48">
        <v>5</v>
      </c>
      <c r="B95" s="45" t="s">
        <v>394</v>
      </c>
      <c r="C95" s="45" t="s">
        <v>503</v>
      </c>
      <c r="D95" s="45">
        <v>491845</v>
      </c>
      <c r="E95" s="128">
        <f t="shared" si="19"/>
        <v>699832.3857007074</v>
      </c>
      <c r="F95" s="45">
        <v>121407</v>
      </c>
      <c r="G95" s="128">
        <f t="shared" si="19"/>
        <v>172746.5979135008</v>
      </c>
      <c r="H95" s="45">
        <v>11676</v>
      </c>
      <c r="I95" s="128">
        <f t="shared" si="21"/>
        <v>16613.451260948998</v>
      </c>
      <c r="J95" s="45">
        <v>13393</v>
      </c>
      <c r="K95" s="128">
        <f t="shared" si="22"/>
        <v>19056.52215980558</v>
      </c>
      <c r="L95" s="45">
        <v>4155</v>
      </c>
      <c r="M95" s="128">
        <f t="shared" si="23"/>
        <v>5912.032373179436</v>
      </c>
      <c r="N95" s="45">
        <v>9133</v>
      </c>
      <c r="O95" s="128">
        <f t="shared" si="24"/>
        <v>12995.088246509697</v>
      </c>
      <c r="P95" s="45">
        <v>2236</v>
      </c>
      <c r="Q95" s="128">
        <f t="shared" si="25"/>
        <v>3181.5413685750223</v>
      </c>
      <c r="R95" s="45">
        <v>329845</v>
      </c>
      <c r="S95" s="128">
        <f t="shared" si="26"/>
        <v>469327.152378188</v>
      </c>
    </row>
    <row r="96" spans="1:19" ht="13.5" thickBot="1">
      <c r="A96" s="48">
        <v>6</v>
      </c>
      <c r="B96" s="45" t="s">
        <v>394</v>
      </c>
      <c r="C96" s="45" t="s">
        <v>504</v>
      </c>
      <c r="D96" s="45">
        <v>884905</v>
      </c>
      <c r="E96" s="128">
        <f t="shared" si="19"/>
        <v>1259106.37958805</v>
      </c>
      <c r="F96" s="45">
        <v>137671</v>
      </c>
      <c r="G96" s="128">
        <f t="shared" si="19"/>
        <v>195888.18504163323</v>
      </c>
      <c r="H96" s="45">
        <v>7866</v>
      </c>
      <c r="I96" s="128">
        <f t="shared" si="21"/>
        <v>11192.309662437892</v>
      </c>
      <c r="J96" s="45">
        <v>4815</v>
      </c>
      <c r="K96" s="128">
        <f t="shared" si="22"/>
        <v>6851.127768197108</v>
      </c>
      <c r="L96" s="45">
        <v>2010</v>
      </c>
      <c r="M96" s="128">
        <f t="shared" si="23"/>
        <v>2859.9723393720014</v>
      </c>
      <c r="N96" s="45">
        <v>30557</v>
      </c>
      <c r="O96" s="128">
        <f t="shared" si="24"/>
        <v>43478.69391750758</v>
      </c>
      <c r="P96" s="45">
        <v>4494</v>
      </c>
      <c r="Q96" s="128">
        <f t="shared" si="25"/>
        <v>6394.385916983967</v>
      </c>
      <c r="R96" s="45">
        <v>697492</v>
      </c>
      <c r="S96" s="128">
        <f t="shared" si="26"/>
        <v>992441.7049419184</v>
      </c>
    </row>
    <row r="97" spans="1:19" ht="13.5" thickBot="1">
      <c r="A97" s="48">
        <v>7</v>
      </c>
      <c r="B97" s="45" t="s">
        <v>394</v>
      </c>
      <c r="C97" s="45" t="s">
        <v>505</v>
      </c>
      <c r="D97" s="45">
        <v>261305</v>
      </c>
      <c r="E97" s="128">
        <f t="shared" si="19"/>
        <v>371803.51847741334</v>
      </c>
      <c r="F97" s="45">
        <v>23837</v>
      </c>
      <c r="G97" s="128">
        <f t="shared" si="19"/>
        <v>33916.99535005492</v>
      </c>
      <c r="H97" s="45">
        <v>3938</v>
      </c>
      <c r="I97" s="128">
        <f t="shared" si="21"/>
        <v>5603.26919027211</v>
      </c>
      <c r="J97" s="45">
        <v>2842</v>
      </c>
      <c r="K97" s="128">
        <f t="shared" si="22"/>
        <v>4043.8016858185215</v>
      </c>
      <c r="L97" s="45">
        <v>552</v>
      </c>
      <c r="M97" s="128">
        <f t="shared" si="23"/>
        <v>785.4252394693258</v>
      </c>
      <c r="N97" s="45">
        <v>4099</v>
      </c>
      <c r="O97" s="128">
        <f t="shared" si="24"/>
        <v>5832.351551783997</v>
      </c>
      <c r="P97" s="45">
        <v>1040</v>
      </c>
      <c r="Q97" s="128">
        <f t="shared" si="25"/>
        <v>1479.78668305815</v>
      </c>
      <c r="R97" s="45">
        <v>224997</v>
      </c>
      <c r="S97" s="128">
        <f t="shared" si="26"/>
        <v>320141.8887769563</v>
      </c>
    </row>
    <row r="98" spans="1:19" ht="13.5" thickBot="1">
      <c r="A98" s="48">
        <v>8</v>
      </c>
      <c r="B98" s="45" t="s">
        <v>394</v>
      </c>
      <c r="C98" s="45" t="s">
        <v>506</v>
      </c>
      <c r="D98" s="45">
        <v>893726</v>
      </c>
      <c r="E98" s="128">
        <f t="shared" si="19"/>
        <v>1271657.5318296424</v>
      </c>
      <c r="F98" s="45">
        <v>155343</v>
      </c>
      <c r="G98" s="128">
        <f t="shared" si="19"/>
        <v>221033.1756791367</v>
      </c>
      <c r="H98" s="45">
        <v>25456</v>
      </c>
      <c r="I98" s="128">
        <f t="shared" si="21"/>
        <v>36220.62481146948</v>
      </c>
      <c r="J98" s="45">
        <v>11608</v>
      </c>
      <c r="K98" s="128">
        <f t="shared" si="22"/>
        <v>16516.695977825966</v>
      </c>
      <c r="L98" s="45">
        <v>2539</v>
      </c>
      <c r="M98" s="128">
        <f t="shared" si="23"/>
        <v>3612.671527196772</v>
      </c>
      <c r="N98" s="45">
        <v>5422</v>
      </c>
      <c r="O98" s="128">
        <f t="shared" si="24"/>
        <v>7714.810957251239</v>
      </c>
      <c r="P98" s="45">
        <v>695</v>
      </c>
      <c r="Q98" s="128">
        <f t="shared" si="25"/>
        <v>988.8959083898213</v>
      </c>
      <c r="R98" s="45">
        <v>692663</v>
      </c>
      <c r="S98" s="128">
        <f t="shared" si="26"/>
        <v>985570.6569683724</v>
      </c>
    </row>
    <row r="99" spans="1:19" ht="13.5" thickBot="1">
      <c r="A99" s="48">
        <v>9</v>
      </c>
      <c r="B99" s="45" t="s">
        <v>403</v>
      </c>
      <c r="C99" s="45" t="s">
        <v>507</v>
      </c>
      <c r="D99" s="100">
        <v>661593.96</v>
      </c>
      <c r="E99" s="128">
        <f t="shared" si="19"/>
        <v>941363.3957689484</v>
      </c>
      <c r="F99" s="100">
        <v>107995</v>
      </c>
      <c r="G99" s="128">
        <f t="shared" si="19"/>
        <v>153663.04118929317</v>
      </c>
      <c r="H99" s="100">
        <v>10096.74</v>
      </c>
      <c r="I99" s="128">
        <f t="shared" si="21"/>
        <v>14366.366725288985</v>
      </c>
      <c r="J99" s="100">
        <v>3201.72</v>
      </c>
      <c r="K99" s="128">
        <f t="shared" si="22"/>
        <v>4555.637133539365</v>
      </c>
      <c r="L99" s="100">
        <v>6866.8</v>
      </c>
      <c r="M99" s="128">
        <f t="shared" si="23"/>
        <v>9770.576149253562</v>
      </c>
      <c r="N99" s="100">
        <v>40197.67</v>
      </c>
      <c r="O99" s="128">
        <f t="shared" si="24"/>
        <v>57196.13149612125</v>
      </c>
      <c r="P99" s="100">
        <v>3718.12</v>
      </c>
      <c r="Q99" s="128">
        <f t="shared" si="25"/>
        <v>5290.4081365501615</v>
      </c>
      <c r="R99" s="100">
        <v>489517.91</v>
      </c>
      <c r="S99" s="128">
        <f t="shared" si="26"/>
        <v>696521.2349389018</v>
      </c>
    </row>
    <row r="100" spans="1:19" ht="13.5" thickBot="1">
      <c r="A100" s="48">
        <v>10</v>
      </c>
      <c r="B100" s="45" t="s">
        <v>412</v>
      </c>
      <c r="C100" s="45" t="s">
        <v>508</v>
      </c>
      <c r="D100" s="45">
        <v>481324</v>
      </c>
      <c r="E100" s="128">
        <f t="shared" si="19"/>
        <v>684862.3513810394</v>
      </c>
      <c r="F100" s="45">
        <v>63944</v>
      </c>
      <c r="G100" s="128">
        <f t="shared" si="19"/>
        <v>90984.1150591061</v>
      </c>
      <c r="H100" s="45">
        <v>6968</v>
      </c>
      <c r="I100" s="128">
        <f t="shared" si="21"/>
        <v>9914.570776489605</v>
      </c>
      <c r="J100" s="45">
        <v>3886</v>
      </c>
      <c r="K100" s="128">
        <f t="shared" si="22"/>
        <v>5529.279856119203</v>
      </c>
      <c r="L100" s="45">
        <v>3114</v>
      </c>
      <c r="M100" s="128">
        <f t="shared" si="23"/>
        <v>4430.822818310653</v>
      </c>
      <c r="N100" s="45">
        <v>13514</v>
      </c>
      <c r="O100" s="128">
        <f t="shared" si="24"/>
        <v>19228.689648892152</v>
      </c>
      <c r="P100" s="45">
        <v>1901</v>
      </c>
      <c r="Q100" s="128">
        <f t="shared" si="25"/>
        <v>2704.879312013022</v>
      </c>
      <c r="R100" s="45">
        <v>387997</v>
      </c>
      <c r="S100" s="128">
        <f t="shared" si="26"/>
        <v>552069.9939101087</v>
      </c>
    </row>
    <row r="101" spans="1:19" ht="13.5" thickBot="1">
      <c r="A101" s="48">
        <v>11</v>
      </c>
      <c r="B101" s="45" t="s">
        <v>416</v>
      </c>
      <c r="C101" s="45" t="s">
        <v>509</v>
      </c>
      <c r="D101" s="45">
        <v>115851</v>
      </c>
      <c r="E101" s="128">
        <f t="shared" si="19"/>
        <v>164841.12213362474</v>
      </c>
      <c r="F101" s="45">
        <v>10524</v>
      </c>
      <c r="G101" s="128">
        <f t="shared" si="19"/>
        <v>14974.302935099971</v>
      </c>
      <c r="H101" s="45">
        <v>985</v>
      </c>
      <c r="I101" s="128">
        <f t="shared" si="21"/>
        <v>1401.528733473344</v>
      </c>
      <c r="J101" s="45">
        <v>1030</v>
      </c>
      <c r="K101" s="128">
        <f t="shared" si="22"/>
        <v>1465.5579649518215</v>
      </c>
      <c r="L101" s="45">
        <v>866</v>
      </c>
      <c r="M101" s="128">
        <f t="shared" si="23"/>
        <v>1232.2069880080364</v>
      </c>
      <c r="N101" s="45">
        <v>3726</v>
      </c>
      <c r="O101" s="128">
        <f t="shared" si="24"/>
        <v>5301.620366417948</v>
      </c>
      <c r="P101" s="45">
        <v>951</v>
      </c>
      <c r="Q101" s="128">
        <f t="shared" si="25"/>
        <v>1353.1510919118275</v>
      </c>
      <c r="R101" s="45">
        <v>97769</v>
      </c>
      <c r="S101" s="128">
        <f t="shared" si="26"/>
        <v>139112.7540537618</v>
      </c>
    </row>
    <row r="102" spans="1:19" ht="13.5" thickBot="1">
      <c r="A102" s="48">
        <v>12</v>
      </c>
      <c r="B102" s="45" t="s">
        <v>416</v>
      </c>
      <c r="C102" s="45" t="s">
        <v>510</v>
      </c>
      <c r="D102" s="45">
        <v>257788</v>
      </c>
      <c r="E102" s="128">
        <f t="shared" si="19"/>
        <v>366799.2783194177</v>
      </c>
      <c r="F102" s="45">
        <v>28310</v>
      </c>
      <c r="G102" s="128">
        <f t="shared" si="19"/>
        <v>40281.500959015604</v>
      </c>
      <c r="H102" s="45">
        <v>4744</v>
      </c>
      <c r="I102" s="128">
        <f t="shared" si="21"/>
        <v>6750.1038696421765</v>
      </c>
      <c r="J102" s="45">
        <v>2577</v>
      </c>
      <c r="K102" s="128">
        <f t="shared" si="22"/>
        <v>3666.74065600082</v>
      </c>
      <c r="L102" s="45">
        <v>788</v>
      </c>
      <c r="M102" s="128">
        <f t="shared" si="23"/>
        <v>1121.2229867786752</v>
      </c>
      <c r="N102" s="45">
        <v>6324</v>
      </c>
      <c r="O102" s="128">
        <f t="shared" si="24"/>
        <v>8998.241330442059</v>
      </c>
      <c r="P102" s="45">
        <v>2417</v>
      </c>
      <c r="Q102" s="128">
        <f t="shared" si="25"/>
        <v>3439.0811662995657</v>
      </c>
      <c r="R102" s="45">
        <v>212628</v>
      </c>
      <c r="S102" s="128">
        <f t="shared" si="26"/>
        <v>302542.38735123875</v>
      </c>
    </row>
    <row r="103" spans="1:19" ht="13.5" thickBot="1">
      <c r="A103" s="48">
        <v>13</v>
      </c>
      <c r="B103" s="45" t="s">
        <v>416</v>
      </c>
      <c r="C103" s="45" t="s">
        <v>635</v>
      </c>
      <c r="D103" s="45">
        <v>36010</v>
      </c>
      <c r="E103" s="128">
        <f t="shared" si="19"/>
        <v>51237.61390088844</v>
      </c>
      <c r="F103" s="45">
        <v>4527</v>
      </c>
      <c r="G103" s="128">
        <f t="shared" si="19"/>
        <v>6441.340686734851</v>
      </c>
      <c r="H103" s="45">
        <v>2290</v>
      </c>
      <c r="I103" s="128">
        <f t="shared" si="21"/>
        <v>3258.3764463491957</v>
      </c>
      <c r="J103" s="45">
        <v>154</v>
      </c>
      <c r="K103" s="128">
        <f t="shared" si="22"/>
        <v>219.12225883745683</v>
      </c>
      <c r="L103" s="45">
        <v>2161</v>
      </c>
      <c r="M103" s="128">
        <f t="shared" si="23"/>
        <v>3074.8259827775596</v>
      </c>
      <c r="N103" s="45">
        <v>2640</v>
      </c>
      <c r="O103" s="128">
        <f t="shared" si="24"/>
        <v>3756.3815800706884</v>
      </c>
      <c r="P103" s="45">
        <v>236</v>
      </c>
      <c r="Q103" s="128">
        <f t="shared" si="25"/>
        <v>335.7977473093494</v>
      </c>
      <c r="R103" s="45">
        <v>24002</v>
      </c>
      <c r="S103" s="128">
        <f t="shared" si="26"/>
        <v>34151.76919880934</v>
      </c>
    </row>
    <row r="104" spans="1:19" ht="13.5" thickBot="1">
      <c r="A104" s="48">
        <v>14</v>
      </c>
      <c r="B104" s="45" t="s">
        <v>420</v>
      </c>
      <c r="C104" s="45" t="s">
        <v>511</v>
      </c>
      <c r="D104" s="45">
        <v>654991</v>
      </c>
      <c r="E104" s="128">
        <f t="shared" si="19"/>
        <v>931968.2301182122</v>
      </c>
      <c r="F104" s="45">
        <v>74244</v>
      </c>
      <c r="G104" s="128">
        <f t="shared" si="19"/>
        <v>105639.69470862432</v>
      </c>
      <c r="H104" s="45">
        <v>18368</v>
      </c>
      <c r="I104" s="128">
        <f t="shared" si="21"/>
        <v>26135.309417703942</v>
      </c>
      <c r="J104" s="45">
        <v>3410</v>
      </c>
      <c r="K104" s="128">
        <f t="shared" si="22"/>
        <v>4851.992874257972</v>
      </c>
      <c r="L104" s="45">
        <v>4224</v>
      </c>
      <c r="M104" s="128">
        <f t="shared" si="23"/>
        <v>6010.210528113102</v>
      </c>
      <c r="N104" s="45">
        <v>33333</v>
      </c>
      <c r="O104" s="128">
        <f t="shared" si="24"/>
        <v>47428.58606382434</v>
      </c>
      <c r="P104" s="45">
        <v>21183</v>
      </c>
      <c r="Q104" s="128">
        <f t="shared" si="25"/>
        <v>30140.693564635374</v>
      </c>
      <c r="R104" s="45">
        <v>500229</v>
      </c>
      <c r="S104" s="128">
        <f t="shared" si="26"/>
        <v>711761.7429610532</v>
      </c>
    </row>
    <row r="105" spans="1:19" ht="13.5" thickBot="1">
      <c r="A105" s="48">
        <v>15</v>
      </c>
      <c r="B105" s="45" t="s">
        <v>420</v>
      </c>
      <c r="C105" s="45" t="s">
        <v>512</v>
      </c>
      <c r="D105" s="45">
        <v>263831</v>
      </c>
      <c r="E105" s="128">
        <f t="shared" si="19"/>
        <v>375397.6926710719</v>
      </c>
      <c r="F105" s="45">
        <v>36758</v>
      </c>
      <c r="G105" s="128">
        <f t="shared" si="19"/>
        <v>52301.922015241806</v>
      </c>
      <c r="H105" s="45">
        <v>6665</v>
      </c>
      <c r="I105" s="128">
        <f t="shared" si="21"/>
        <v>9483.440617867855</v>
      </c>
      <c r="J105" s="45">
        <v>1406</v>
      </c>
      <c r="K105" s="128">
        <f t="shared" si="22"/>
        <v>2000.5577657497681</v>
      </c>
      <c r="L105" s="45">
        <v>2140</v>
      </c>
      <c r="M105" s="128">
        <f t="shared" si="23"/>
        <v>3044.94567475427</v>
      </c>
      <c r="N105" s="45">
        <v>7863</v>
      </c>
      <c r="O105" s="128">
        <f t="shared" si="24"/>
        <v>11188.041047005994</v>
      </c>
      <c r="P105" s="45">
        <v>421</v>
      </c>
      <c r="Q105" s="128">
        <f t="shared" si="25"/>
        <v>599.0290322764241</v>
      </c>
      <c r="R105" s="45">
        <v>208578</v>
      </c>
      <c r="S105" s="128">
        <f t="shared" si="26"/>
        <v>296779.75651817577</v>
      </c>
    </row>
    <row r="106" spans="1:19" ht="13.5" thickBot="1">
      <c r="A106" s="48">
        <v>16</v>
      </c>
      <c r="B106" s="45" t="s">
        <v>420</v>
      </c>
      <c r="C106" s="45" t="s">
        <v>513</v>
      </c>
      <c r="D106" s="45">
        <v>159127</v>
      </c>
      <c r="E106" s="128">
        <f t="shared" si="19"/>
        <v>226417.32261057137</v>
      </c>
      <c r="F106" s="45">
        <v>28711</v>
      </c>
      <c r="G106" s="128">
        <f t="shared" si="19"/>
        <v>40852.07255507937</v>
      </c>
      <c r="H106" s="45">
        <v>5354</v>
      </c>
      <c r="I106" s="128">
        <f t="shared" si="21"/>
        <v>7618.055674128206</v>
      </c>
      <c r="J106" s="45">
        <v>4660</v>
      </c>
      <c r="K106" s="128">
        <f t="shared" si="22"/>
        <v>6630.582637549018</v>
      </c>
      <c r="L106" s="45">
        <v>1553</v>
      </c>
      <c r="M106" s="128">
        <f t="shared" si="23"/>
        <v>2209.719921912795</v>
      </c>
      <c r="N106" s="45">
        <v>5485</v>
      </c>
      <c r="O106" s="128">
        <f t="shared" si="24"/>
        <v>7804.451881321108</v>
      </c>
      <c r="P106" s="45">
        <v>1496</v>
      </c>
      <c r="Q106" s="128">
        <f t="shared" si="25"/>
        <v>2128.616228706723</v>
      </c>
      <c r="R106" s="45">
        <v>111868</v>
      </c>
      <c r="S106" s="128">
        <f t="shared" si="26"/>
        <v>159173.82371187417</v>
      </c>
    </row>
    <row r="107" spans="1:19" ht="13.5" thickBot="1">
      <c r="A107" s="48">
        <v>17</v>
      </c>
      <c r="B107" s="45" t="s">
        <v>423</v>
      </c>
      <c r="C107" s="45" t="s">
        <v>514</v>
      </c>
      <c r="D107" s="45">
        <v>365226</v>
      </c>
      <c r="E107" s="128">
        <f t="shared" si="19"/>
        <v>519669.77991018834</v>
      </c>
      <c r="F107" s="45">
        <v>40621</v>
      </c>
      <c r="G107" s="128">
        <f t="shared" si="19"/>
        <v>57798.47581971645</v>
      </c>
      <c r="H107" s="45">
        <v>10728</v>
      </c>
      <c r="I107" s="128">
        <f t="shared" si="21"/>
        <v>15264.56878446907</v>
      </c>
      <c r="J107" s="45">
        <v>3658</v>
      </c>
      <c r="K107" s="128">
        <f t="shared" si="22"/>
        <v>5204.865083294916</v>
      </c>
      <c r="L107" s="45">
        <v>1612</v>
      </c>
      <c r="M107" s="128">
        <f t="shared" si="23"/>
        <v>2293.6693587401323</v>
      </c>
      <c r="N107" s="45">
        <v>18561</v>
      </c>
      <c r="O107" s="128">
        <f t="shared" si="24"/>
        <v>26409.92367715608</v>
      </c>
      <c r="P107" s="45">
        <v>3144</v>
      </c>
      <c r="Q107" s="128">
        <f t="shared" si="25"/>
        <v>4473.508972629638</v>
      </c>
      <c r="R107" s="45">
        <v>286902</v>
      </c>
      <c r="S107" s="128">
        <f t="shared" si="26"/>
        <v>408224.76821418206</v>
      </c>
    </row>
    <row r="108" spans="1:19" ht="13.5" thickBot="1">
      <c r="A108" s="48">
        <v>18</v>
      </c>
      <c r="B108" s="45" t="s">
        <v>425</v>
      </c>
      <c r="C108" s="45" t="s">
        <v>515</v>
      </c>
      <c r="D108" s="45">
        <v>901146</v>
      </c>
      <c r="E108" s="128">
        <f t="shared" si="19"/>
        <v>1282215.240664538</v>
      </c>
      <c r="F108" s="45">
        <v>159077</v>
      </c>
      <c r="G108" s="128">
        <f t="shared" si="19"/>
        <v>226346.17902003974</v>
      </c>
      <c r="H108" s="45">
        <v>28422</v>
      </c>
      <c r="I108" s="128">
        <f t="shared" si="21"/>
        <v>40440.86260180648</v>
      </c>
      <c r="J108" s="45">
        <v>9509</v>
      </c>
      <c r="K108" s="128">
        <f t="shared" si="22"/>
        <v>13530.088047307643</v>
      </c>
      <c r="L108" s="45">
        <v>11670</v>
      </c>
      <c r="M108" s="128">
        <f t="shared" si="23"/>
        <v>16604.9140300852</v>
      </c>
      <c r="N108" s="45">
        <v>31739</v>
      </c>
      <c r="O108" s="128">
        <f t="shared" si="24"/>
        <v>45160.528397675596</v>
      </c>
      <c r="P108" s="45">
        <v>9509</v>
      </c>
      <c r="Q108" s="128">
        <f t="shared" si="25"/>
        <v>13530.088047307643</v>
      </c>
      <c r="R108" s="45">
        <v>651220</v>
      </c>
      <c r="S108" s="128">
        <f t="shared" si="26"/>
        <v>926602.5805203158</v>
      </c>
    </row>
    <row r="109" spans="1:19" ht="13.5" thickBot="1">
      <c r="A109" s="48">
        <v>19</v>
      </c>
      <c r="B109" s="45" t="s">
        <v>428</v>
      </c>
      <c r="C109" s="45" t="s">
        <v>516</v>
      </c>
      <c r="D109" s="45">
        <v>526219</v>
      </c>
      <c r="E109" s="128">
        <f t="shared" si="19"/>
        <v>748742.1813194006</v>
      </c>
      <c r="F109" s="45">
        <v>63766</v>
      </c>
      <c r="G109" s="128">
        <f t="shared" si="19"/>
        <v>90730.84387681345</v>
      </c>
      <c r="H109" s="45">
        <v>10662</v>
      </c>
      <c r="I109" s="128">
        <f t="shared" si="21"/>
        <v>15170.659244967303</v>
      </c>
      <c r="J109" s="45">
        <v>3341</v>
      </c>
      <c r="K109" s="128">
        <f t="shared" si="22"/>
        <v>4753.814719324307</v>
      </c>
      <c r="L109" s="45">
        <v>3218</v>
      </c>
      <c r="M109" s="128">
        <f t="shared" si="23"/>
        <v>4578.801486616468</v>
      </c>
      <c r="N109" s="45">
        <v>26098</v>
      </c>
      <c r="O109" s="128">
        <f t="shared" si="24"/>
        <v>37134.108513895764</v>
      </c>
      <c r="P109" s="45">
        <v>6071</v>
      </c>
      <c r="Q109" s="128">
        <f t="shared" si="25"/>
        <v>8638.254762351951</v>
      </c>
      <c r="R109" s="45">
        <v>413063</v>
      </c>
      <c r="S109" s="128">
        <f t="shared" si="26"/>
        <v>587735.6987154314</v>
      </c>
    </row>
    <row r="110" spans="1:19" ht="26.25" thickBot="1">
      <c r="A110" s="48">
        <v>20</v>
      </c>
      <c r="B110" s="45" t="s">
        <v>438</v>
      </c>
      <c r="C110" s="45" t="s">
        <v>636</v>
      </c>
      <c r="D110" s="45">
        <v>14485</v>
      </c>
      <c r="E110" s="128">
        <f t="shared" si="19"/>
        <v>20610.298177016637</v>
      </c>
      <c r="F110" s="45">
        <v>4152</v>
      </c>
      <c r="G110" s="128">
        <f t="shared" si="19"/>
        <v>5907.763757747537</v>
      </c>
      <c r="H110" s="45">
        <v>500</v>
      </c>
      <c r="I110" s="128">
        <f t="shared" si="21"/>
        <v>711.4359053164183</v>
      </c>
      <c r="J110" s="45">
        <v>708</v>
      </c>
      <c r="K110" s="128">
        <f t="shared" si="22"/>
        <v>1007.3932419280483</v>
      </c>
      <c r="L110" s="45">
        <v>120</v>
      </c>
      <c r="M110" s="128">
        <f t="shared" si="23"/>
        <v>170.74461727594039</v>
      </c>
      <c r="N110" s="45">
        <v>880</v>
      </c>
      <c r="O110" s="128">
        <f t="shared" si="24"/>
        <v>1252.1271933568962</v>
      </c>
      <c r="P110" s="45">
        <v>140</v>
      </c>
      <c r="Q110" s="128">
        <f t="shared" si="25"/>
        <v>199.2020534885971</v>
      </c>
      <c r="R110" s="45">
        <v>7985</v>
      </c>
      <c r="S110" s="128">
        <f t="shared" si="26"/>
        <v>11361.6314079032</v>
      </c>
    </row>
    <row r="111" spans="1:19" ht="13.5" thickBot="1">
      <c r="A111" s="48">
        <v>21</v>
      </c>
      <c r="B111" s="45" t="s">
        <v>438</v>
      </c>
      <c r="C111" s="45" t="s">
        <v>517</v>
      </c>
      <c r="D111" s="45">
        <v>507347</v>
      </c>
      <c r="E111" s="128">
        <f t="shared" si="19"/>
        <v>721889.7445091377</v>
      </c>
      <c r="F111" s="45">
        <v>68441</v>
      </c>
      <c r="G111" s="128">
        <f t="shared" si="19"/>
        <v>97382.76959152197</v>
      </c>
      <c r="H111" s="45">
        <v>14997</v>
      </c>
      <c r="I111" s="128">
        <f t="shared" si="21"/>
        <v>21338.80854406065</v>
      </c>
      <c r="J111" s="45">
        <v>3153</v>
      </c>
      <c r="K111" s="128">
        <f t="shared" si="22"/>
        <v>4486.314818925333</v>
      </c>
      <c r="L111" s="45">
        <v>5931</v>
      </c>
      <c r="M111" s="128">
        <f t="shared" si="23"/>
        <v>8439.052708863353</v>
      </c>
      <c r="N111" s="45">
        <v>23637</v>
      </c>
      <c r="O111" s="128">
        <f t="shared" si="24"/>
        <v>33632.42098792836</v>
      </c>
      <c r="P111" s="45">
        <v>1747</v>
      </c>
      <c r="Q111" s="128">
        <f t="shared" si="25"/>
        <v>2485.7570531755655</v>
      </c>
      <c r="R111" s="45">
        <v>389441</v>
      </c>
      <c r="S111" s="128">
        <f t="shared" si="26"/>
        <v>554124.6208046625</v>
      </c>
    </row>
    <row r="112" spans="1:19" ht="13.5" thickBot="1">
      <c r="A112" s="48">
        <v>22</v>
      </c>
      <c r="B112" s="45" t="s">
        <v>442</v>
      </c>
      <c r="C112" s="45" t="s">
        <v>518</v>
      </c>
      <c r="D112" s="45">
        <v>315254</v>
      </c>
      <c r="E112" s="128">
        <f t="shared" si="19"/>
        <v>448566.02978924423</v>
      </c>
      <c r="F112" s="45">
        <v>13484</v>
      </c>
      <c r="G112" s="128">
        <f t="shared" si="19"/>
        <v>19186.003494573168</v>
      </c>
      <c r="H112" s="45">
        <v>1843</v>
      </c>
      <c r="I112" s="128">
        <f t="shared" si="21"/>
        <v>2622.352746996318</v>
      </c>
      <c r="J112" s="45">
        <v>0</v>
      </c>
      <c r="K112" s="128">
        <f t="shared" si="22"/>
        <v>0</v>
      </c>
      <c r="L112" s="45">
        <v>5296</v>
      </c>
      <c r="M112" s="128">
        <f t="shared" si="23"/>
        <v>7535.529109111502</v>
      </c>
      <c r="N112" s="45">
        <v>7966</v>
      </c>
      <c r="O112" s="128">
        <f t="shared" si="24"/>
        <v>11334.596843501176</v>
      </c>
      <c r="P112" s="45">
        <v>8908</v>
      </c>
      <c r="Q112" s="128">
        <f t="shared" si="25"/>
        <v>12674.942089117307</v>
      </c>
      <c r="R112" s="45">
        <v>277757</v>
      </c>
      <c r="S112" s="128">
        <f t="shared" si="26"/>
        <v>395212.60550594475</v>
      </c>
    </row>
    <row r="113" spans="1:19" ht="13.5" thickBot="1">
      <c r="A113" s="48">
        <v>23</v>
      </c>
      <c r="B113" s="45" t="s">
        <v>446</v>
      </c>
      <c r="C113" s="45" t="s">
        <v>519</v>
      </c>
      <c r="D113" s="45">
        <v>313486</v>
      </c>
      <c r="E113" s="128">
        <f t="shared" si="19"/>
        <v>446050.3924280454</v>
      </c>
      <c r="F113" s="45">
        <v>40149</v>
      </c>
      <c r="G113" s="128">
        <f t="shared" si="19"/>
        <v>57126.88032509775</v>
      </c>
      <c r="H113" s="45">
        <v>10369</v>
      </c>
      <c r="I113" s="128">
        <f t="shared" si="21"/>
        <v>14753.757804451881</v>
      </c>
      <c r="J113" s="45">
        <v>1354</v>
      </c>
      <c r="K113" s="128">
        <f t="shared" si="22"/>
        <v>1926.5684315968606</v>
      </c>
      <c r="L113" s="45">
        <v>1259</v>
      </c>
      <c r="M113" s="128">
        <f t="shared" si="23"/>
        <v>1791.395609586741</v>
      </c>
      <c r="N113" s="45">
        <v>14721</v>
      </c>
      <c r="O113" s="128">
        <f t="shared" si="24"/>
        <v>20946.095924325986</v>
      </c>
      <c r="P113" s="45">
        <v>1213</v>
      </c>
      <c r="Q113" s="128">
        <f t="shared" si="25"/>
        <v>1725.9435062976306</v>
      </c>
      <c r="R113" s="45">
        <v>244421</v>
      </c>
      <c r="S113" s="128">
        <f t="shared" si="26"/>
        <v>347779.75082668854</v>
      </c>
    </row>
    <row r="114" spans="1:19" ht="13.5" thickBot="1">
      <c r="A114" s="48">
        <v>24</v>
      </c>
      <c r="B114" s="45" t="s">
        <v>446</v>
      </c>
      <c r="C114" s="45" t="s">
        <v>520</v>
      </c>
      <c r="D114" s="45">
        <v>980319</v>
      </c>
      <c r="E114" s="128">
        <f t="shared" si="19"/>
        <v>1394868.2705277717</v>
      </c>
      <c r="F114" s="45">
        <v>114833</v>
      </c>
      <c r="G114" s="128">
        <f t="shared" si="19"/>
        <v>163392.6386304005</v>
      </c>
      <c r="H114" s="45">
        <v>19351</v>
      </c>
      <c r="I114" s="128">
        <f t="shared" si="21"/>
        <v>27533.99240755602</v>
      </c>
      <c r="J114" s="45">
        <v>0</v>
      </c>
      <c r="K114" s="128">
        <f t="shared" si="22"/>
        <v>0</v>
      </c>
      <c r="L114" s="45">
        <v>30951</v>
      </c>
      <c r="M114" s="128">
        <f t="shared" si="23"/>
        <v>44039.30541089692</v>
      </c>
      <c r="N114" s="45">
        <v>50030</v>
      </c>
      <c r="O114" s="128">
        <f t="shared" si="24"/>
        <v>71186.27668596081</v>
      </c>
      <c r="P114" s="45">
        <v>5268</v>
      </c>
      <c r="Q114" s="128">
        <f t="shared" si="25"/>
        <v>7495.688698413783</v>
      </c>
      <c r="R114" s="45">
        <v>759886</v>
      </c>
      <c r="S114" s="128">
        <f t="shared" si="26"/>
        <v>1081220.3686945436</v>
      </c>
    </row>
    <row r="115" spans="1:19" ht="13.5" thickBot="1">
      <c r="A115" s="48">
        <v>25</v>
      </c>
      <c r="B115" s="45" t="s">
        <v>458</v>
      </c>
      <c r="C115" s="45" t="s">
        <v>521</v>
      </c>
      <c r="D115" s="45">
        <v>276978</v>
      </c>
      <c r="E115" s="128">
        <f t="shared" si="19"/>
        <v>394104.18836546177</v>
      </c>
      <c r="F115" s="45">
        <v>36434</v>
      </c>
      <c r="G115" s="128">
        <f t="shared" si="19"/>
        <v>51840.91154859676</v>
      </c>
      <c r="H115" s="45">
        <v>4734</v>
      </c>
      <c r="I115" s="128">
        <f t="shared" si="21"/>
        <v>6735.875151535848</v>
      </c>
      <c r="J115" s="45">
        <v>2578</v>
      </c>
      <c r="K115" s="128">
        <f t="shared" si="22"/>
        <v>3668.1635278114527</v>
      </c>
      <c r="L115" s="45">
        <v>3124</v>
      </c>
      <c r="M115" s="128">
        <f t="shared" si="23"/>
        <v>4445.051536416981</v>
      </c>
      <c r="N115" s="45">
        <v>13222</v>
      </c>
      <c r="O115" s="128">
        <f t="shared" si="24"/>
        <v>18813.211080187364</v>
      </c>
      <c r="P115" s="45">
        <v>1164</v>
      </c>
      <c r="Q115" s="128">
        <f t="shared" si="25"/>
        <v>1656.2227875766216</v>
      </c>
      <c r="R115" s="45">
        <v>215722</v>
      </c>
      <c r="S115" s="128">
        <f t="shared" si="26"/>
        <v>306944.75273333676</v>
      </c>
    </row>
    <row r="116" spans="1:19" ht="13.5" thickBot="1">
      <c r="A116" s="48">
        <v>26</v>
      </c>
      <c r="B116" s="45" t="s">
        <v>460</v>
      </c>
      <c r="C116" s="45" t="s">
        <v>522</v>
      </c>
      <c r="D116" s="45">
        <v>226443</v>
      </c>
      <c r="E116" s="128">
        <f t="shared" si="19"/>
        <v>322199.36141513137</v>
      </c>
      <c r="F116" s="45">
        <v>24128</v>
      </c>
      <c r="G116" s="128">
        <f t="shared" si="19"/>
        <v>34331.05104694908</v>
      </c>
      <c r="H116" s="45">
        <v>3644</v>
      </c>
      <c r="I116" s="128">
        <f t="shared" si="21"/>
        <v>5184.944877946056</v>
      </c>
      <c r="J116" s="45">
        <v>950</v>
      </c>
      <c r="K116" s="128">
        <f t="shared" si="22"/>
        <v>1351.7282201011947</v>
      </c>
      <c r="L116" s="45">
        <v>1527</v>
      </c>
      <c r="M116" s="128">
        <f t="shared" si="23"/>
        <v>2172.7252548363413</v>
      </c>
      <c r="N116" s="45">
        <v>9102</v>
      </c>
      <c r="O116" s="128">
        <f t="shared" si="24"/>
        <v>12950.979220380077</v>
      </c>
      <c r="P116" s="45">
        <v>2191</v>
      </c>
      <c r="Q116" s="128">
        <f t="shared" si="25"/>
        <v>3117.512137096545</v>
      </c>
      <c r="R116" s="45">
        <v>184901</v>
      </c>
      <c r="S116" s="128">
        <f t="shared" si="26"/>
        <v>263090.4206578221</v>
      </c>
    </row>
    <row r="117" spans="1:19" ht="13.5" thickBot="1">
      <c r="A117" s="48">
        <v>27</v>
      </c>
      <c r="B117" s="45" t="s">
        <v>470</v>
      </c>
      <c r="C117" s="45" t="s">
        <v>523</v>
      </c>
      <c r="D117" s="45">
        <v>374613</v>
      </c>
      <c r="E117" s="128">
        <f t="shared" si="19"/>
        <v>533026.2775965987</v>
      </c>
      <c r="F117" s="45">
        <v>51262</v>
      </c>
      <c r="G117" s="128">
        <f t="shared" si="19"/>
        <v>72939.25475666046</v>
      </c>
      <c r="H117" s="45">
        <v>6803</v>
      </c>
      <c r="I117" s="128">
        <f t="shared" si="21"/>
        <v>9679.796927735186</v>
      </c>
      <c r="J117" s="45">
        <v>1708</v>
      </c>
      <c r="K117" s="128">
        <f t="shared" si="22"/>
        <v>2430.2650525608847</v>
      </c>
      <c r="L117" s="45">
        <v>1648</v>
      </c>
      <c r="M117" s="128">
        <f t="shared" si="23"/>
        <v>2344.8927439229146</v>
      </c>
      <c r="N117" s="45">
        <v>6245</v>
      </c>
      <c r="O117" s="128">
        <f t="shared" si="24"/>
        <v>8885.834457402065</v>
      </c>
      <c r="P117" s="45">
        <v>1683</v>
      </c>
      <c r="Q117" s="128">
        <f t="shared" si="25"/>
        <v>2394.6932572950636</v>
      </c>
      <c r="R117" s="45">
        <v>305264</v>
      </c>
      <c r="S117" s="128">
        <f t="shared" si="26"/>
        <v>434351.5404010222</v>
      </c>
    </row>
    <row r="118" spans="1:19" ht="13.5" thickBot="1">
      <c r="A118" s="48">
        <v>28</v>
      </c>
      <c r="B118" s="45" t="s">
        <v>478</v>
      </c>
      <c r="C118" s="45" t="s">
        <v>524</v>
      </c>
      <c r="D118" s="100">
        <v>240020.9</v>
      </c>
      <c r="E118" s="128">
        <f t="shared" si="19"/>
        <v>341518.972572723</v>
      </c>
      <c r="F118" s="100">
        <v>15736.4</v>
      </c>
      <c r="G118" s="128">
        <f t="shared" si="19"/>
        <v>22390.87996084257</v>
      </c>
      <c r="H118" s="100">
        <v>1925.6</v>
      </c>
      <c r="I118" s="128">
        <f t="shared" si="21"/>
        <v>2739.88195855459</v>
      </c>
      <c r="J118" s="100">
        <v>526.5</v>
      </c>
      <c r="K118" s="128">
        <f t="shared" si="22"/>
        <v>749.1420082981884</v>
      </c>
      <c r="L118" s="100">
        <v>1326.5</v>
      </c>
      <c r="M118" s="128">
        <f t="shared" si="23"/>
        <v>1887.4394568044577</v>
      </c>
      <c r="N118" s="100">
        <v>7855.9</v>
      </c>
      <c r="O118" s="128">
        <f t="shared" si="24"/>
        <v>11177.9386571505</v>
      </c>
      <c r="P118" s="100">
        <v>2011.2</v>
      </c>
      <c r="Q118" s="128">
        <f t="shared" si="25"/>
        <v>2861.6797855447608</v>
      </c>
      <c r="R118" s="100">
        <v>210638.8</v>
      </c>
      <c r="S118" s="128">
        <f t="shared" si="26"/>
        <v>299712.0107455279</v>
      </c>
    </row>
    <row r="119" spans="1:19" ht="13.5" thickBot="1">
      <c r="A119" s="48">
        <v>29</v>
      </c>
      <c r="B119" s="45" t="s">
        <v>478</v>
      </c>
      <c r="C119" s="45" t="s">
        <v>525</v>
      </c>
      <c r="D119" s="45">
        <v>691723</v>
      </c>
      <c r="E119" s="128">
        <f t="shared" si="19"/>
        <v>984233.1574663776</v>
      </c>
      <c r="F119" s="45">
        <v>107660</v>
      </c>
      <c r="G119" s="128">
        <f t="shared" si="19"/>
        <v>153186.37913273118</v>
      </c>
      <c r="H119" s="45">
        <v>10727</v>
      </c>
      <c r="I119" s="128">
        <f t="shared" si="21"/>
        <v>15263.145912658438</v>
      </c>
      <c r="J119" s="45">
        <v>2386</v>
      </c>
      <c r="K119" s="128">
        <f t="shared" si="22"/>
        <v>3394.972140169948</v>
      </c>
      <c r="L119" s="45">
        <v>6053</v>
      </c>
      <c r="M119" s="128">
        <f t="shared" si="23"/>
        <v>8612.64306976056</v>
      </c>
      <c r="N119" s="45">
        <v>29307</v>
      </c>
      <c r="O119" s="128">
        <f t="shared" si="24"/>
        <v>41700.10415421654</v>
      </c>
      <c r="P119" s="45">
        <v>7537</v>
      </c>
      <c r="Q119" s="128">
        <f t="shared" si="25"/>
        <v>10724.184836739689</v>
      </c>
      <c r="R119" s="45">
        <v>528053</v>
      </c>
      <c r="S119" s="128">
        <f t="shared" si="26"/>
        <v>751351.7282201012</v>
      </c>
    </row>
    <row r="120" spans="1:19" ht="13.5" thickBot="1">
      <c r="A120" s="48">
        <v>30</v>
      </c>
      <c r="B120" s="45" t="s">
        <v>478</v>
      </c>
      <c r="C120" s="45" t="s">
        <v>526</v>
      </c>
      <c r="D120" s="45">
        <v>968517</v>
      </c>
      <c r="E120" s="128">
        <f t="shared" si="19"/>
        <v>1378075.5374186828</v>
      </c>
      <c r="F120" s="45">
        <v>135938</v>
      </c>
      <c r="G120" s="128">
        <f t="shared" si="19"/>
        <v>193422.34819380654</v>
      </c>
      <c r="H120" s="45">
        <v>24254</v>
      </c>
      <c r="I120" s="128">
        <f t="shared" si="21"/>
        <v>34510.33289508882</v>
      </c>
      <c r="J120" s="45">
        <v>4058</v>
      </c>
      <c r="K120" s="128">
        <f t="shared" si="22"/>
        <v>5774.013807548051</v>
      </c>
      <c r="L120" s="45">
        <v>5088</v>
      </c>
      <c r="M120" s="128">
        <f t="shared" si="23"/>
        <v>7239.571772499872</v>
      </c>
      <c r="N120" s="45">
        <v>20999</v>
      </c>
      <c r="O120" s="128">
        <f t="shared" si="24"/>
        <v>29878.885151478935</v>
      </c>
      <c r="P120" s="45">
        <v>12410</v>
      </c>
      <c r="Q120" s="128">
        <f t="shared" si="25"/>
        <v>17657.839169953502</v>
      </c>
      <c r="R120" s="45">
        <v>765770</v>
      </c>
      <c r="S120" s="128">
        <f t="shared" si="26"/>
        <v>1089592.5464283072</v>
      </c>
    </row>
    <row r="121" spans="1:19" ht="13.5" thickBot="1">
      <c r="A121" s="48">
        <v>31</v>
      </c>
      <c r="B121" s="45" t="s">
        <v>488</v>
      </c>
      <c r="C121" s="45" t="s">
        <v>527</v>
      </c>
      <c r="D121" s="45">
        <v>348074</v>
      </c>
      <c r="E121" s="128">
        <f t="shared" si="19"/>
        <v>495264.6826142139</v>
      </c>
      <c r="F121" s="45">
        <v>40054</v>
      </c>
      <c r="G121" s="128">
        <f t="shared" si="19"/>
        <v>56991.70750308764</v>
      </c>
      <c r="H121" s="45">
        <v>10822</v>
      </c>
      <c r="I121" s="128">
        <f t="shared" si="21"/>
        <v>15398.318734668557</v>
      </c>
      <c r="J121" s="45">
        <v>2785</v>
      </c>
      <c r="K121" s="128">
        <f t="shared" si="22"/>
        <v>3962.6979926124495</v>
      </c>
      <c r="L121" s="45">
        <v>1975</v>
      </c>
      <c r="M121" s="128">
        <f t="shared" si="23"/>
        <v>2810.171825999852</v>
      </c>
      <c r="N121" s="45">
        <v>6800</v>
      </c>
      <c r="O121" s="128">
        <f t="shared" si="24"/>
        <v>9675.528312303288</v>
      </c>
      <c r="P121" s="45">
        <v>1925</v>
      </c>
      <c r="Q121" s="128">
        <f t="shared" si="25"/>
        <v>2739.0282354682104</v>
      </c>
      <c r="R121" s="45">
        <v>283713</v>
      </c>
      <c r="S121" s="128">
        <f t="shared" si="26"/>
        <v>403687.2300100739</v>
      </c>
    </row>
    <row r="122" spans="1:19" ht="13.5" thickBot="1">
      <c r="A122" s="48">
        <v>32</v>
      </c>
      <c r="B122" s="45" t="s">
        <v>488</v>
      </c>
      <c r="C122" s="45" t="s">
        <v>528</v>
      </c>
      <c r="D122" s="45">
        <v>657830</v>
      </c>
      <c r="E122" s="128">
        <f t="shared" si="19"/>
        <v>936007.7631885988</v>
      </c>
      <c r="F122" s="45">
        <v>54718</v>
      </c>
      <c r="G122" s="128">
        <f t="shared" si="19"/>
        <v>77856.69973420755</v>
      </c>
      <c r="H122" s="45">
        <v>11841</v>
      </c>
      <c r="I122" s="128">
        <f t="shared" si="21"/>
        <v>16848.225109703417</v>
      </c>
      <c r="J122" s="45">
        <v>14889</v>
      </c>
      <c r="K122" s="128">
        <f t="shared" si="22"/>
        <v>21185.138388512303</v>
      </c>
      <c r="L122" s="45">
        <v>268</v>
      </c>
      <c r="M122" s="128">
        <f t="shared" si="23"/>
        <v>381.32964524960016</v>
      </c>
      <c r="N122" s="45">
        <v>13062</v>
      </c>
      <c r="O122" s="128">
        <f t="shared" si="24"/>
        <v>18585.55159048611</v>
      </c>
      <c r="P122" s="45">
        <v>3568</v>
      </c>
      <c r="Q122" s="128">
        <f t="shared" si="25"/>
        <v>5076.80662033796</v>
      </c>
      <c r="R122" s="45">
        <v>559484</v>
      </c>
      <c r="S122" s="128">
        <f t="shared" si="26"/>
        <v>796074.0121001019</v>
      </c>
    </row>
    <row r="123" spans="1:19" ht="13.5" thickBot="1">
      <c r="A123" s="48">
        <v>33</v>
      </c>
      <c r="B123" s="45" t="s">
        <v>492</v>
      </c>
      <c r="C123" s="45" t="s">
        <v>529</v>
      </c>
      <c r="D123" s="45">
        <v>508553</v>
      </c>
      <c r="E123" s="128">
        <f t="shared" si="19"/>
        <v>723605.7279127609</v>
      </c>
      <c r="F123" s="45">
        <v>74934</v>
      </c>
      <c r="G123" s="128">
        <f t="shared" si="19"/>
        <v>106621.47625796097</v>
      </c>
      <c r="H123" s="45">
        <v>14385</v>
      </c>
      <c r="I123" s="128">
        <f t="shared" si="21"/>
        <v>20468.010995953355</v>
      </c>
      <c r="J123" s="45">
        <v>5284</v>
      </c>
      <c r="K123" s="128">
        <f t="shared" si="22"/>
        <v>7518.454647383908</v>
      </c>
      <c r="L123" s="45">
        <v>2731</v>
      </c>
      <c r="M123" s="128">
        <f t="shared" si="23"/>
        <v>3885.8629148382765</v>
      </c>
      <c r="N123" s="45">
        <v>12275</v>
      </c>
      <c r="O123" s="128">
        <f t="shared" si="24"/>
        <v>17465.751475518067</v>
      </c>
      <c r="P123" s="45">
        <v>4789</v>
      </c>
      <c r="Q123" s="128">
        <f t="shared" si="25"/>
        <v>6814.133101120654</v>
      </c>
      <c r="R123" s="45">
        <v>394155</v>
      </c>
      <c r="S123" s="128">
        <f t="shared" si="26"/>
        <v>560832.0385199856</v>
      </c>
    </row>
    <row r="124" spans="1:19" ht="13.5" thickBot="1">
      <c r="A124" s="48">
        <v>34</v>
      </c>
      <c r="B124" s="45" t="s">
        <v>494</v>
      </c>
      <c r="C124" s="45" t="s">
        <v>530</v>
      </c>
      <c r="D124" s="45">
        <v>338814</v>
      </c>
      <c r="E124" s="128">
        <f t="shared" si="19"/>
        <v>482088.88964775385</v>
      </c>
      <c r="F124" s="45">
        <v>39743</v>
      </c>
      <c r="G124" s="128">
        <f t="shared" si="19"/>
        <v>56549.19436998082</v>
      </c>
      <c r="H124" s="45">
        <v>5468</v>
      </c>
      <c r="I124" s="128">
        <f t="shared" si="21"/>
        <v>7780.26306054035</v>
      </c>
      <c r="J124" s="45">
        <v>2858</v>
      </c>
      <c r="K124" s="128">
        <f t="shared" si="22"/>
        <v>4066.5676347886465</v>
      </c>
      <c r="L124" s="45">
        <v>1138</v>
      </c>
      <c r="M124" s="128">
        <f t="shared" si="23"/>
        <v>1619.228120500168</v>
      </c>
      <c r="N124" s="45">
        <v>15935</v>
      </c>
      <c r="O124" s="128">
        <f t="shared" si="24"/>
        <v>22673.46230243425</v>
      </c>
      <c r="P124" s="45">
        <v>1031</v>
      </c>
      <c r="Q124" s="128">
        <f t="shared" si="25"/>
        <v>1466.9808367624544</v>
      </c>
      <c r="R124" s="45">
        <v>272641</v>
      </c>
      <c r="S124" s="128">
        <f t="shared" si="26"/>
        <v>387933.1933227472</v>
      </c>
    </row>
    <row r="125" spans="1:19" ht="13.5" thickBot="1">
      <c r="A125" s="48">
        <v>35</v>
      </c>
      <c r="B125" s="45" t="s">
        <v>496</v>
      </c>
      <c r="C125" s="45" t="s">
        <v>531</v>
      </c>
      <c r="D125" s="45">
        <v>850989</v>
      </c>
      <c r="E125" s="128">
        <f t="shared" si="19"/>
        <v>1210848.259258627</v>
      </c>
      <c r="F125" s="45">
        <v>96538</v>
      </c>
      <c r="G125" s="128">
        <f t="shared" si="19"/>
        <v>137361.19885487278</v>
      </c>
      <c r="H125" s="45">
        <v>12372</v>
      </c>
      <c r="I125" s="128">
        <f t="shared" si="21"/>
        <v>17603.77004114945</v>
      </c>
      <c r="J125" s="45">
        <v>5503</v>
      </c>
      <c r="K125" s="128">
        <f t="shared" si="22"/>
        <v>7830.063573912499</v>
      </c>
      <c r="L125" s="45">
        <v>4659</v>
      </c>
      <c r="M125" s="128">
        <f t="shared" si="23"/>
        <v>6629.159765738385</v>
      </c>
      <c r="N125" s="45">
        <v>28622</v>
      </c>
      <c r="O125" s="128">
        <f t="shared" si="24"/>
        <v>40725.43696393305</v>
      </c>
      <c r="P125" s="45">
        <v>4961</v>
      </c>
      <c r="Q125" s="128">
        <f t="shared" si="25"/>
        <v>7058.867052549502</v>
      </c>
      <c r="R125" s="45">
        <v>698334</v>
      </c>
      <c r="S125" s="128">
        <f t="shared" si="26"/>
        <v>993639.7630064712</v>
      </c>
    </row>
    <row r="126" spans="1:19" ht="13.5" thickBot="1">
      <c r="A126" s="48">
        <v>36</v>
      </c>
      <c r="B126" s="45" t="s">
        <v>532</v>
      </c>
      <c r="C126" s="45" t="s">
        <v>533</v>
      </c>
      <c r="D126" s="45">
        <v>294841</v>
      </c>
      <c r="E126" s="128">
        <f t="shared" si="19"/>
        <v>419520.94751879614</v>
      </c>
      <c r="F126" s="45">
        <v>37075</v>
      </c>
      <c r="G126" s="128">
        <f t="shared" si="19"/>
        <v>52752.97237921241</v>
      </c>
      <c r="H126" s="45">
        <v>4139</v>
      </c>
      <c r="I126" s="128">
        <f t="shared" si="21"/>
        <v>5889.266424209311</v>
      </c>
      <c r="J126" s="45">
        <v>1720</v>
      </c>
      <c r="K126" s="128">
        <f t="shared" si="22"/>
        <v>2447.3395142884788</v>
      </c>
      <c r="L126" s="45">
        <v>2163</v>
      </c>
      <c r="M126" s="128">
        <f t="shared" si="23"/>
        <v>3077.6717263988253</v>
      </c>
      <c r="N126" s="45">
        <v>22498</v>
      </c>
      <c r="O126" s="128">
        <f t="shared" si="24"/>
        <v>32011.769995617557</v>
      </c>
      <c r="P126" s="45">
        <v>1497</v>
      </c>
      <c r="Q126" s="128">
        <f t="shared" si="25"/>
        <v>2130.039100517356</v>
      </c>
      <c r="R126" s="45">
        <v>225749</v>
      </c>
      <c r="S126" s="128">
        <f t="shared" si="26"/>
        <v>321211.8883785522</v>
      </c>
    </row>
    <row r="127" spans="1:19" s="52" customFormat="1" ht="12.75">
      <c r="A127" s="102">
        <v>36</v>
      </c>
      <c r="B127" s="101"/>
      <c r="C127" s="101" t="s">
        <v>534</v>
      </c>
      <c r="D127" s="101">
        <f aca="true" t="shared" si="27" ref="D127:R127">SUM(D91:D126)</f>
        <v>16114512.860000001</v>
      </c>
      <c r="E127" s="128">
        <f t="shared" si="19"/>
        <v>22928886.09057433</v>
      </c>
      <c r="F127" s="101">
        <f t="shared" si="27"/>
        <v>2155149.4</v>
      </c>
      <c r="G127" s="128">
        <f t="shared" si="19"/>
        <v>3066501.328962271</v>
      </c>
      <c r="H127" s="101">
        <f t="shared" si="27"/>
        <v>340797.33999999997</v>
      </c>
      <c r="I127" s="128">
        <f t="shared" si="21"/>
        <v>484910.92822465434</v>
      </c>
      <c r="J127" s="101">
        <f t="shared" si="27"/>
        <v>129303.22</v>
      </c>
      <c r="K127" s="128">
        <f t="shared" si="22"/>
        <v>183981.906762056</v>
      </c>
      <c r="L127" s="101">
        <f t="shared" si="27"/>
        <v>132758.3</v>
      </c>
      <c r="M127" s="128">
        <f t="shared" si="23"/>
        <v>188898.04269753728</v>
      </c>
      <c r="N127" s="101">
        <f t="shared" si="27"/>
        <v>559542.5700000001</v>
      </c>
      <c r="O127" s="128">
        <f t="shared" si="24"/>
        <v>796157.3497020508</v>
      </c>
      <c r="P127" s="101">
        <f t="shared" si="27"/>
        <v>129134.31999999999</v>
      </c>
      <c r="Q127" s="128">
        <f t="shared" si="25"/>
        <v>183741.5837132401</v>
      </c>
      <c r="R127" s="101">
        <f t="shared" si="27"/>
        <v>12667827.71</v>
      </c>
      <c r="S127" s="128">
        <f t="shared" si="26"/>
        <v>18024694.95051252</v>
      </c>
    </row>
    <row r="128" spans="1:19" ht="7.5" customHeight="1" thickBot="1">
      <c r="A128" s="203"/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4"/>
    </row>
    <row r="129" spans="1:19" s="52" customFormat="1" ht="12.75">
      <c r="A129" s="102">
        <f>(A89+A127)</f>
        <v>118</v>
      </c>
      <c r="B129" s="101"/>
      <c r="C129" s="101" t="s">
        <v>535</v>
      </c>
      <c r="D129" s="101">
        <f aca="true" t="shared" si="28" ref="D129:R129">(D89+D127)</f>
        <v>34305016.440000005</v>
      </c>
      <c r="E129" s="128">
        <f t="shared" si="19"/>
        <v>48811640.85577203</v>
      </c>
      <c r="F129" s="101">
        <f t="shared" si="28"/>
        <v>5174211.5</v>
      </c>
      <c r="G129" s="128">
        <f t="shared" si="19"/>
        <v>7362239.685602245</v>
      </c>
      <c r="H129" s="101">
        <f t="shared" si="28"/>
        <v>784372.95</v>
      </c>
      <c r="I129" s="128">
        <f>H129/$E$5</f>
        <v>1116062.1595779192</v>
      </c>
      <c r="J129" s="101">
        <f t="shared" si="28"/>
        <v>529809.17</v>
      </c>
      <c r="K129" s="128">
        <f>J129/$E$5</f>
        <v>753850.5330077803</v>
      </c>
      <c r="L129" s="101">
        <f t="shared" si="28"/>
        <v>291827.3</v>
      </c>
      <c r="M129" s="128">
        <f>L129/$E$5</f>
        <v>415232.83874309197</v>
      </c>
      <c r="N129" s="101">
        <f t="shared" si="28"/>
        <v>1227788.6400000001</v>
      </c>
      <c r="O129" s="128">
        <f>N129/$E$5</f>
        <v>1746985.845271228</v>
      </c>
      <c r="P129" s="101">
        <f t="shared" si="28"/>
        <v>280662.84</v>
      </c>
      <c r="Q129" s="128">
        <f>P129/$E$5</f>
        <v>399347.24332815415</v>
      </c>
      <c r="R129" s="101">
        <f t="shared" si="28"/>
        <v>26016344.040000003</v>
      </c>
      <c r="S129" s="128">
        <f>R129/$E$5</f>
        <v>37017922.55024161</v>
      </c>
    </row>
  </sheetData>
  <sheetProtection password="CE88" sheet="1" objects="1" scenarios="1"/>
  <mergeCells count="14">
    <mergeCell ref="P3:Q3"/>
    <mergeCell ref="F3:G3"/>
    <mergeCell ref="D2:E3"/>
    <mergeCell ref="F2:P2"/>
    <mergeCell ref="A90:S90"/>
    <mergeCell ref="A128:S128"/>
    <mergeCell ref="N3:O3"/>
    <mergeCell ref="L3:M3"/>
    <mergeCell ref="J3:K3"/>
    <mergeCell ref="H3:I3"/>
    <mergeCell ref="A1:A3"/>
    <mergeCell ref="B1:B3"/>
    <mergeCell ref="C1:C3"/>
    <mergeCell ref="R2:S3"/>
  </mergeCells>
  <printOptions/>
  <pageMargins left="0.35433070866141736" right="0.15748031496062992" top="0.7874015748031497" bottom="0.984251968503937" header="0.31496062992125984" footer="0.31496062992125984"/>
  <pageSetup horizontalDpi="300" verticalDpi="300" orientation="landscape" paperSize="9" scale="95" r:id="rId1"/>
  <headerFooter alignWithMargins="0">
    <oddHeader>&amp;C&amp;"Arial,Bold"&amp;12 7.1. Institūcijas vajadzībām izlietoto līdzekļu kopapjoms 2007. gadā (Ls)&amp;X4</oddHeader>
    <oddFooter>&amp;L
&amp;8SPP Statistiskās informācijas un analīzes daļa&amp;R
&amp;P+78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S129"/>
  <sheetViews>
    <sheetView showGridLines="0" workbookViewId="0" topLeftCell="D1">
      <selection activeCell="N28" sqref="N28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9.8515625" style="0" customWidth="1"/>
    <col min="5" max="5" width="9.8515625" style="137" customWidth="1"/>
    <col min="6" max="6" width="10.421875" style="0" customWidth="1"/>
    <col min="7" max="7" width="10.421875" style="137" customWidth="1"/>
    <col min="8" max="8" width="9.57421875" style="0" customWidth="1"/>
    <col min="9" max="9" width="9.57421875" style="137" customWidth="1"/>
    <col min="10" max="10" width="13.7109375" style="0" customWidth="1"/>
    <col min="11" max="11" width="13.7109375" style="137" customWidth="1"/>
    <col min="12" max="12" width="9.57421875" style="0" customWidth="1"/>
    <col min="13" max="13" width="9.57421875" style="137" customWidth="1"/>
    <col min="14" max="14" width="11.421875" style="0" bestFit="1" customWidth="1"/>
    <col min="15" max="15" width="11.421875" style="137" customWidth="1"/>
    <col min="16" max="16" width="10.57421875" style="0" customWidth="1"/>
    <col min="17" max="17" width="10.57421875" style="137" customWidth="1"/>
    <col min="18" max="18" width="10.421875" style="0" customWidth="1"/>
    <col min="19" max="19" width="10.140625" style="137" bestFit="1" customWidth="1"/>
  </cols>
  <sheetData>
    <row r="1" spans="1:19" s="15" customFormat="1" ht="26.25" customHeight="1">
      <c r="A1" s="144" t="s">
        <v>0</v>
      </c>
      <c r="B1" s="157" t="s">
        <v>1</v>
      </c>
      <c r="C1" s="157" t="s">
        <v>2</v>
      </c>
      <c r="D1" s="18" t="s">
        <v>167</v>
      </c>
      <c r="E1" s="134"/>
      <c r="F1" s="18" t="s">
        <v>166</v>
      </c>
      <c r="G1" s="134"/>
      <c r="H1" s="18" t="s">
        <v>165</v>
      </c>
      <c r="I1" s="134"/>
      <c r="J1" s="18" t="s">
        <v>164</v>
      </c>
      <c r="K1" s="134"/>
      <c r="L1" s="18" t="s">
        <v>163</v>
      </c>
      <c r="M1" s="134"/>
      <c r="N1" s="18" t="s">
        <v>162</v>
      </c>
      <c r="O1" s="134"/>
      <c r="P1" s="18" t="s">
        <v>161</v>
      </c>
      <c r="Q1" s="134"/>
      <c r="R1" s="18" t="s">
        <v>160</v>
      </c>
      <c r="S1" s="138"/>
    </row>
    <row r="2" spans="1:19" s="15" customFormat="1" ht="12" customHeight="1">
      <c r="A2" s="144"/>
      <c r="B2" s="157"/>
      <c r="C2" s="157"/>
      <c r="D2" s="224" t="s">
        <v>159</v>
      </c>
      <c r="E2" s="225"/>
      <c r="F2" s="146" t="s">
        <v>82</v>
      </c>
      <c r="G2" s="146"/>
      <c r="H2" s="146"/>
      <c r="I2" s="146"/>
      <c r="J2" s="146"/>
      <c r="K2" s="146"/>
      <c r="L2" s="146"/>
      <c r="M2" s="134"/>
      <c r="N2" s="224" t="s">
        <v>158</v>
      </c>
      <c r="O2" s="225"/>
      <c r="P2" s="146" t="s">
        <v>82</v>
      </c>
      <c r="Q2" s="146"/>
      <c r="R2" s="230"/>
      <c r="S2" s="138"/>
    </row>
    <row r="3" spans="1:19" s="15" customFormat="1" ht="107.25" customHeight="1">
      <c r="A3" s="145"/>
      <c r="B3" s="143"/>
      <c r="C3" s="143"/>
      <c r="D3" s="226"/>
      <c r="E3" s="227"/>
      <c r="F3" s="228" t="s">
        <v>157</v>
      </c>
      <c r="G3" s="229"/>
      <c r="H3" s="228" t="s">
        <v>156</v>
      </c>
      <c r="I3" s="229"/>
      <c r="J3" s="222" t="s">
        <v>381</v>
      </c>
      <c r="K3" s="223"/>
      <c r="L3" s="228" t="s">
        <v>155</v>
      </c>
      <c r="M3" s="229"/>
      <c r="N3" s="226"/>
      <c r="O3" s="227"/>
      <c r="P3" s="222" t="s">
        <v>382</v>
      </c>
      <c r="Q3" s="223"/>
      <c r="R3" s="222" t="s">
        <v>383</v>
      </c>
      <c r="S3" s="223"/>
    </row>
    <row r="4" spans="1:19" s="15" customFormat="1" ht="12.75">
      <c r="A4" s="113"/>
      <c r="B4" s="112"/>
      <c r="C4" s="112"/>
      <c r="D4" s="115" t="s">
        <v>643</v>
      </c>
      <c r="E4" s="135" t="s">
        <v>644</v>
      </c>
      <c r="F4" s="115" t="s">
        <v>643</v>
      </c>
      <c r="G4" s="135" t="s">
        <v>644</v>
      </c>
      <c r="H4" s="115" t="s">
        <v>643</v>
      </c>
      <c r="I4" s="135" t="s">
        <v>644</v>
      </c>
      <c r="J4" s="115" t="s">
        <v>643</v>
      </c>
      <c r="K4" s="135" t="s">
        <v>644</v>
      </c>
      <c r="L4" s="115" t="s">
        <v>643</v>
      </c>
      <c r="M4" s="135" t="s">
        <v>644</v>
      </c>
      <c r="N4" s="115" t="s">
        <v>643</v>
      </c>
      <c r="O4" s="135" t="s">
        <v>644</v>
      </c>
      <c r="P4" s="115" t="s">
        <v>643</v>
      </c>
      <c r="Q4" s="135" t="s">
        <v>644</v>
      </c>
      <c r="R4" s="115" t="s">
        <v>643</v>
      </c>
      <c r="S4" s="135" t="s">
        <v>644</v>
      </c>
    </row>
    <row r="5" spans="1:19" s="15" customFormat="1" ht="12.75" hidden="1">
      <c r="A5" s="113"/>
      <c r="B5" s="112"/>
      <c r="C5" s="112"/>
      <c r="D5" s="121"/>
      <c r="E5" s="135">
        <v>0.702804</v>
      </c>
      <c r="F5" s="18"/>
      <c r="G5" s="134"/>
      <c r="H5" s="18"/>
      <c r="I5" s="134"/>
      <c r="J5" s="2"/>
      <c r="K5" s="130"/>
      <c r="L5" s="18"/>
      <c r="M5" s="134"/>
      <c r="N5" s="115"/>
      <c r="O5" s="135"/>
      <c r="P5" s="2"/>
      <c r="Q5" s="130"/>
      <c r="R5" s="2"/>
      <c r="S5" s="130"/>
    </row>
    <row r="6" spans="1:19" s="15" customFormat="1" ht="12.75" customHeight="1" thickBot="1">
      <c r="A6" s="17" t="s">
        <v>20</v>
      </c>
      <c r="B6" s="17" t="s">
        <v>21</v>
      </c>
      <c r="C6" s="17" t="s">
        <v>22</v>
      </c>
      <c r="D6" s="17">
        <v>1</v>
      </c>
      <c r="E6" s="136"/>
      <c r="F6" s="17">
        <v>2</v>
      </c>
      <c r="G6" s="136"/>
      <c r="H6" s="17">
        <v>3</v>
      </c>
      <c r="I6" s="136"/>
      <c r="J6" s="17">
        <v>4</v>
      </c>
      <c r="K6" s="136"/>
      <c r="L6" s="17">
        <v>5</v>
      </c>
      <c r="M6" s="136"/>
      <c r="N6" s="17">
        <v>6</v>
      </c>
      <c r="O6" s="136"/>
      <c r="P6" s="17">
        <v>7</v>
      </c>
      <c r="Q6" s="136"/>
      <c r="R6" s="120">
        <v>8</v>
      </c>
      <c r="S6" s="139"/>
    </row>
    <row r="7" spans="1:19" ht="15" thickBot="1">
      <c r="A7" s="53">
        <v>1</v>
      </c>
      <c r="B7" s="54" t="s">
        <v>386</v>
      </c>
      <c r="C7" s="61" t="s">
        <v>387</v>
      </c>
      <c r="D7" s="104">
        <v>471594</v>
      </c>
      <c r="E7" s="104">
        <f>D7/$E$5</f>
        <v>671017.8086635818</v>
      </c>
      <c r="F7" s="104">
        <v>250537</v>
      </c>
      <c r="G7" s="104">
        <f>F7/$E$5</f>
        <v>356482.034820519</v>
      </c>
      <c r="H7" s="104">
        <v>64824</v>
      </c>
      <c r="I7" s="104">
        <f aca="true" t="shared" si="0" ref="I7:I38">H7/$E$5</f>
        <v>92236.242252463</v>
      </c>
      <c r="J7" s="104">
        <v>78773</v>
      </c>
      <c r="K7" s="104">
        <f aca="true" t="shared" si="1" ref="K7:K38">J7/$E$5</f>
        <v>112083.88113898043</v>
      </c>
      <c r="L7" s="104">
        <v>77460</v>
      </c>
      <c r="M7" s="104">
        <f aca="true" t="shared" si="2" ref="M7:M38">L7/$E$5</f>
        <v>110215.65045161951</v>
      </c>
      <c r="N7" s="104">
        <v>36996</v>
      </c>
      <c r="O7" s="104">
        <f aca="true" t="shared" si="3" ref="O7:O38">N7/$E$5</f>
        <v>52640.56550617242</v>
      </c>
      <c r="P7" s="104">
        <v>36996</v>
      </c>
      <c r="Q7" s="104">
        <f aca="true" t="shared" si="4" ref="Q7:Q38">P7/$E$5</f>
        <v>52640.56550617242</v>
      </c>
      <c r="R7" s="119">
        <v>0</v>
      </c>
      <c r="S7" s="104">
        <f aca="true" t="shared" si="5" ref="S7:S38">R7/$E$5</f>
        <v>0</v>
      </c>
    </row>
    <row r="8" spans="1:19" ht="13.5" thickBot="1">
      <c r="A8" s="55">
        <v>2</v>
      </c>
      <c r="B8" s="56" t="s">
        <v>388</v>
      </c>
      <c r="C8" s="56" t="s">
        <v>389</v>
      </c>
      <c r="D8" s="103">
        <v>70045</v>
      </c>
      <c r="E8" s="104">
        <f aca="true" t="shared" si="6" ref="E8:G71">D8/$E$5</f>
        <v>99665.05597577704</v>
      </c>
      <c r="F8" s="103">
        <v>48688</v>
      </c>
      <c r="G8" s="104">
        <f t="shared" si="6"/>
        <v>69276.78271609155</v>
      </c>
      <c r="H8" s="103">
        <v>11071</v>
      </c>
      <c r="I8" s="104">
        <f t="shared" si="0"/>
        <v>15752.613815516133</v>
      </c>
      <c r="J8" s="103">
        <v>5687</v>
      </c>
      <c r="K8" s="104">
        <f t="shared" si="1"/>
        <v>8091.871987068941</v>
      </c>
      <c r="L8" s="103">
        <v>4599</v>
      </c>
      <c r="M8" s="104">
        <f t="shared" si="2"/>
        <v>6543.787457100415</v>
      </c>
      <c r="N8" s="103">
        <v>2780</v>
      </c>
      <c r="O8" s="104">
        <f t="shared" si="3"/>
        <v>3955.5836335592853</v>
      </c>
      <c r="P8" s="103">
        <v>2780</v>
      </c>
      <c r="Q8" s="104">
        <f t="shared" si="4"/>
        <v>3955.5836335592853</v>
      </c>
      <c r="R8" s="103">
        <v>0</v>
      </c>
      <c r="S8" s="104">
        <f t="shared" si="5"/>
        <v>0</v>
      </c>
    </row>
    <row r="9" spans="1:19" ht="13.5" thickBot="1">
      <c r="A9" s="55">
        <v>3</v>
      </c>
      <c r="B9" s="56" t="s">
        <v>388</v>
      </c>
      <c r="C9" s="56" t="s">
        <v>390</v>
      </c>
      <c r="D9" s="103">
        <v>316403</v>
      </c>
      <c r="E9" s="104">
        <f t="shared" si="6"/>
        <v>450200.90949966136</v>
      </c>
      <c r="F9" s="103">
        <v>178372</v>
      </c>
      <c r="G9" s="104">
        <f t="shared" si="6"/>
        <v>253800.4906062003</v>
      </c>
      <c r="H9" s="103">
        <v>36715</v>
      </c>
      <c r="I9" s="104">
        <f t="shared" si="0"/>
        <v>52240.738527384594</v>
      </c>
      <c r="J9" s="103">
        <v>71498</v>
      </c>
      <c r="K9" s="104">
        <f t="shared" si="1"/>
        <v>101732.48871662654</v>
      </c>
      <c r="L9" s="103">
        <v>29818</v>
      </c>
      <c r="M9" s="104">
        <f t="shared" si="2"/>
        <v>42427.19164944992</v>
      </c>
      <c r="N9" s="103">
        <v>29496</v>
      </c>
      <c r="O9" s="104">
        <f t="shared" si="3"/>
        <v>41969.026926426144</v>
      </c>
      <c r="P9" s="103">
        <v>29496</v>
      </c>
      <c r="Q9" s="104">
        <f t="shared" si="4"/>
        <v>41969.026926426144</v>
      </c>
      <c r="R9" s="103">
        <v>0</v>
      </c>
      <c r="S9" s="104">
        <f t="shared" si="5"/>
        <v>0</v>
      </c>
    </row>
    <row r="10" spans="1:19" ht="13.5" thickBot="1">
      <c r="A10" s="55">
        <v>4</v>
      </c>
      <c r="B10" s="56" t="s">
        <v>388</v>
      </c>
      <c r="C10" s="56" t="s">
        <v>391</v>
      </c>
      <c r="D10" s="103">
        <v>282352</v>
      </c>
      <c r="E10" s="104">
        <f t="shared" si="6"/>
        <v>401750.70147580263</v>
      </c>
      <c r="F10" s="103">
        <v>167651</v>
      </c>
      <c r="G10" s="104">
        <f t="shared" si="6"/>
        <v>238545.88192440566</v>
      </c>
      <c r="H10" s="103">
        <v>37795</v>
      </c>
      <c r="I10" s="104">
        <f t="shared" si="0"/>
        <v>53777.44008286805</v>
      </c>
      <c r="J10" s="103">
        <v>37074</v>
      </c>
      <c r="K10" s="104">
        <f t="shared" si="1"/>
        <v>52751.54950740178</v>
      </c>
      <c r="L10" s="103">
        <v>39832</v>
      </c>
      <c r="M10" s="104">
        <f t="shared" si="2"/>
        <v>56675.82996112714</v>
      </c>
      <c r="N10" s="103">
        <v>360</v>
      </c>
      <c r="O10" s="104">
        <f t="shared" si="3"/>
        <v>512.2338518278211</v>
      </c>
      <c r="P10" s="103">
        <v>360</v>
      </c>
      <c r="Q10" s="104">
        <f t="shared" si="4"/>
        <v>512.2338518278211</v>
      </c>
      <c r="R10" s="103">
        <v>0</v>
      </c>
      <c r="S10" s="104">
        <f t="shared" si="5"/>
        <v>0</v>
      </c>
    </row>
    <row r="11" spans="1:19" ht="13.5" thickBot="1">
      <c r="A11" s="55">
        <v>5</v>
      </c>
      <c r="B11" s="56" t="s">
        <v>392</v>
      </c>
      <c r="C11" s="56" t="s">
        <v>393</v>
      </c>
      <c r="D11" s="103">
        <v>371681</v>
      </c>
      <c r="E11" s="104">
        <f t="shared" si="6"/>
        <v>528854.4174478233</v>
      </c>
      <c r="F11" s="103">
        <v>222551</v>
      </c>
      <c r="G11" s="104">
        <f t="shared" si="6"/>
        <v>316661.5443281484</v>
      </c>
      <c r="H11" s="103">
        <v>55385</v>
      </c>
      <c r="I11" s="104">
        <f t="shared" si="0"/>
        <v>78805.75523189965</v>
      </c>
      <c r="J11" s="103">
        <v>57685</v>
      </c>
      <c r="K11" s="104">
        <f t="shared" si="1"/>
        <v>82078.36039635517</v>
      </c>
      <c r="L11" s="103">
        <v>36060</v>
      </c>
      <c r="M11" s="104">
        <f t="shared" si="2"/>
        <v>51308.75749142008</v>
      </c>
      <c r="N11" s="103">
        <v>2011</v>
      </c>
      <c r="O11" s="104">
        <f t="shared" si="3"/>
        <v>2861.3952111826343</v>
      </c>
      <c r="P11" s="103">
        <v>2011</v>
      </c>
      <c r="Q11" s="104">
        <f t="shared" si="4"/>
        <v>2861.3952111826343</v>
      </c>
      <c r="R11" s="103">
        <v>0</v>
      </c>
      <c r="S11" s="104">
        <f t="shared" si="5"/>
        <v>0</v>
      </c>
    </row>
    <row r="12" spans="1:19" ht="13.5" thickBot="1">
      <c r="A12" s="55">
        <v>6</v>
      </c>
      <c r="B12" s="56" t="s">
        <v>394</v>
      </c>
      <c r="C12" s="56" t="s">
        <v>395</v>
      </c>
      <c r="D12" s="103">
        <v>132078.62</v>
      </c>
      <c r="E12" s="104">
        <f t="shared" si="6"/>
        <v>187930.94518528637</v>
      </c>
      <c r="F12" s="103">
        <v>82108.3</v>
      </c>
      <c r="G12" s="104">
        <f t="shared" si="6"/>
        <v>116829.58548898413</v>
      </c>
      <c r="H12" s="103">
        <v>18302.22</v>
      </c>
      <c r="I12" s="104">
        <f t="shared" si="0"/>
        <v>26041.712910000515</v>
      </c>
      <c r="J12" s="103">
        <v>21518.44</v>
      </c>
      <c r="K12" s="104">
        <f t="shared" si="1"/>
        <v>30617.981684794053</v>
      </c>
      <c r="L12" s="103">
        <v>10149.66</v>
      </c>
      <c r="M12" s="104">
        <f t="shared" si="2"/>
        <v>14441.665101507675</v>
      </c>
      <c r="N12" s="103">
        <v>629.83</v>
      </c>
      <c r="O12" s="104">
        <f t="shared" si="3"/>
        <v>896.1673524908795</v>
      </c>
      <c r="P12" s="103">
        <v>629.83</v>
      </c>
      <c r="Q12" s="104">
        <f t="shared" si="4"/>
        <v>896.1673524908795</v>
      </c>
      <c r="R12" s="103">
        <v>0</v>
      </c>
      <c r="S12" s="104">
        <f t="shared" si="5"/>
        <v>0</v>
      </c>
    </row>
    <row r="13" spans="1:19" ht="13.5" thickBot="1">
      <c r="A13" s="55">
        <v>7</v>
      </c>
      <c r="B13" s="56" t="s">
        <v>394</v>
      </c>
      <c r="C13" s="56" t="s">
        <v>396</v>
      </c>
      <c r="D13" s="103">
        <v>785776</v>
      </c>
      <c r="E13" s="104">
        <f t="shared" si="6"/>
        <v>1118058.5198718277</v>
      </c>
      <c r="F13" s="103">
        <v>504690</v>
      </c>
      <c r="G13" s="104">
        <f t="shared" si="6"/>
        <v>718109.1741082863</v>
      </c>
      <c r="H13" s="103">
        <v>130521</v>
      </c>
      <c r="I13" s="104">
        <f t="shared" si="0"/>
        <v>185714.65159560845</v>
      </c>
      <c r="J13" s="103">
        <v>60200</v>
      </c>
      <c r="K13" s="104">
        <f t="shared" si="1"/>
        <v>85656.88300009676</v>
      </c>
      <c r="L13" s="103">
        <v>90365</v>
      </c>
      <c r="M13" s="104">
        <f t="shared" si="2"/>
        <v>128577.81116783628</v>
      </c>
      <c r="N13" s="103">
        <v>10559</v>
      </c>
      <c r="O13" s="104">
        <f t="shared" si="3"/>
        <v>15024.10344847212</v>
      </c>
      <c r="P13" s="103">
        <v>10559</v>
      </c>
      <c r="Q13" s="104">
        <f t="shared" si="4"/>
        <v>15024.10344847212</v>
      </c>
      <c r="R13" s="103">
        <v>0</v>
      </c>
      <c r="S13" s="104">
        <f t="shared" si="5"/>
        <v>0</v>
      </c>
    </row>
    <row r="14" spans="1:19" ht="13.5" thickBot="1">
      <c r="A14" s="55">
        <v>8</v>
      </c>
      <c r="B14" s="56" t="s">
        <v>394</v>
      </c>
      <c r="C14" s="56" t="s">
        <v>397</v>
      </c>
      <c r="D14" s="103">
        <v>801081</v>
      </c>
      <c r="E14" s="104">
        <f t="shared" si="6"/>
        <v>1139835.5729335633</v>
      </c>
      <c r="F14" s="103">
        <v>596245</v>
      </c>
      <c r="G14" s="104">
        <f t="shared" si="6"/>
        <v>848380.2027307756</v>
      </c>
      <c r="H14" s="103">
        <v>113587</v>
      </c>
      <c r="I14" s="104">
        <f t="shared" si="0"/>
        <v>161619.740354352</v>
      </c>
      <c r="J14" s="103">
        <v>67064</v>
      </c>
      <c r="K14" s="104">
        <f t="shared" si="1"/>
        <v>95423.47510828055</v>
      </c>
      <c r="L14" s="103">
        <v>24185</v>
      </c>
      <c r="M14" s="104">
        <f t="shared" si="2"/>
        <v>34412.15474015515</v>
      </c>
      <c r="N14" s="103">
        <v>10698</v>
      </c>
      <c r="O14" s="104">
        <f t="shared" si="3"/>
        <v>15221.882630150085</v>
      </c>
      <c r="P14" s="103">
        <v>10698</v>
      </c>
      <c r="Q14" s="104">
        <f t="shared" si="4"/>
        <v>15221.882630150085</v>
      </c>
      <c r="R14" s="103">
        <v>0</v>
      </c>
      <c r="S14" s="104">
        <f t="shared" si="5"/>
        <v>0</v>
      </c>
    </row>
    <row r="15" spans="1:19" ht="13.5" thickBot="1">
      <c r="A15" s="55">
        <v>9</v>
      </c>
      <c r="B15" s="56" t="s">
        <v>394</v>
      </c>
      <c r="C15" s="56" t="s">
        <v>398</v>
      </c>
      <c r="D15" s="103">
        <v>299026</v>
      </c>
      <c r="E15" s="104">
        <f t="shared" si="6"/>
        <v>425475.66604629456</v>
      </c>
      <c r="F15" s="103">
        <v>169981</v>
      </c>
      <c r="G15" s="104">
        <f t="shared" si="6"/>
        <v>241861.17324318018</v>
      </c>
      <c r="H15" s="103">
        <v>53942</v>
      </c>
      <c r="I15" s="104">
        <f t="shared" si="0"/>
        <v>76752.55120915646</v>
      </c>
      <c r="J15" s="103">
        <v>28364</v>
      </c>
      <c r="K15" s="104">
        <f t="shared" si="1"/>
        <v>40358.33603678978</v>
      </c>
      <c r="L15" s="103">
        <v>46739</v>
      </c>
      <c r="M15" s="104">
        <f t="shared" si="2"/>
        <v>66503.60555716815</v>
      </c>
      <c r="N15" s="103">
        <v>13242</v>
      </c>
      <c r="O15" s="104">
        <f t="shared" si="3"/>
        <v>18841.66851640002</v>
      </c>
      <c r="P15" s="103">
        <v>13242</v>
      </c>
      <c r="Q15" s="104">
        <f t="shared" si="4"/>
        <v>18841.66851640002</v>
      </c>
      <c r="R15" s="103">
        <v>0</v>
      </c>
      <c r="S15" s="104">
        <f t="shared" si="5"/>
        <v>0</v>
      </c>
    </row>
    <row r="16" spans="1:19" ht="13.5" thickBot="1">
      <c r="A16" s="55">
        <v>10</v>
      </c>
      <c r="B16" s="56" t="s">
        <v>394</v>
      </c>
      <c r="C16" s="56" t="s">
        <v>399</v>
      </c>
      <c r="D16" s="103">
        <v>762996</v>
      </c>
      <c r="E16" s="104">
        <f t="shared" si="6"/>
        <v>1085645.5000256116</v>
      </c>
      <c r="F16" s="103">
        <v>451938</v>
      </c>
      <c r="G16" s="104">
        <f t="shared" si="6"/>
        <v>643049.8403537829</v>
      </c>
      <c r="H16" s="103">
        <v>115528</v>
      </c>
      <c r="I16" s="104">
        <f t="shared" si="0"/>
        <v>164381.53453879032</v>
      </c>
      <c r="J16" s="103">
        <v>115776</v>
      </c>
      <c r="K16" s="104">
        <f t="shared" si="1"/>
        <v>164734.40674782728</v>
      </c>
      <c r="L16" s="103">
        <v>79754</v>
      </c>
      <c r="M16" s="104">
        <f t="shared" si="2"/>
        <v>113479.71838521124</v>
      </c>
      <c r="N16" s="103">
        <v>63449</v>
      </c>
      <c r="O16" s="104">
        <f t="shared" si="3"/>
        <v>90279.79351284284</v>
      </c>
      <c r="P16" s="103">
        <v>63449</v>
      </c>
      <c r="Q16" s="104">
        <f t="shared" si="4"/>
        <v>90279.79351284284</v>
      </c>
      <c r="R16" s="103">
        <v>0</v>
      </c>
      <c r="S16" s="104">
        <f t="shared" si="5"/>
        <v>0</v>
      </c>
    </row>
    <row r="17" spans="1:19" ht="13.5" thickBot="1">
      <c r="A17" s="55">
        <v>11</v>
      </c>
      <c r="B17" s="56" t="s">
        <v>394</v>
      </c>
      <c r="C17" s="56" t="s">
        <v>400</v>
      </c>
      <c r="D17" s="103">
        <v>37000</v>
      </c>
      <c r="E17" s="104">
        <f t="shared" si="6"/>
        <v>52646.25699341495</v>
      </c>
      <c r="F17" s="103">
        <v>25002</v>
      </c>
      <c r="G17" s="104">
        <f t="shared" si="6"/>
        <v>35574.64100944218</v>
      </c>
      <c r="H17" s="103">
        <v>5621</v>
      </c>
      <c r="I17" s="104">
        <f t="shared" si="0"/>
        <v>7997.9624475671735</v>
      </c>
      <c r="J17" s="103">
        <v>3726</v>
      </c>
      <c r="K17" s="104">
        <f t="shared" si="1"/>
        <v>5301.620366417948</v>
      </c>
      <c r="L17" s="103">
        <v>2651</v>
      </c>
      <c r="M17" s="104">
        <f t="shared" si="2"/>
        <v>3772.0331699876497</v>
      </c>
      <c r="N17" s="103">
        <v>220</v>
      </c>
      <c r="O17" s="104">
        <f t="shared" si="3"/>
        <v>313.03179833922405</v>
      </c>
      <c r="P17" s="103">
        <v>220</v>
      </c>
      <c r="Q17" s="104">
        <f t="shared" si="4"/>
        <v>313.03179833922405</v>
      </c>
      <c r="R17" s="103">
        <v>0</v>
      </c>
      <c r="S17" s="104">
        <f t="shared" si="5"/>
        <v>0</v>
      </c>
    </row>
    <row r="18" spans="1:19" ht="13.5" thickBot="1">
      <c r="A18" s="55">
        <v>12</v>
      </c>
      <c r="B18" s="56" t="s">
        <v>401</v>
      </c>
      <c r="C18" s="56" t="s">
        <v>402</v>
      </c>
      <c r="D18" s="103">
        <v>199900</v>
      </c>
      <c r="E18" s="104">
        <f t="shared" si="6"/>
        <v>284432.074945504</v>
      </c>
      <c r="F18" s="103">
        <v>108819</v>
      </c>
      <c r="G18" s="104">
        <f t="shared" si="6"/>
        <v>154835.48756125465</v>
      </c>
      <c r="H18" s="103">
        <v>25184</v>
      </c>
      <c r="I18" s="104">
        <f t="shared" si="0"/>
        <v>35833.60367897736</v>
      </c>
      <c r="J18" s="103">
        <v>43730</v>
      </c>
      <c r="K18" s="104">
        <f t="shared" si="1"/>
        <v>62222.18427897394</v>
      </c>
      <c r="L18" s="103">
        <v>22167</v>
      </c>
      <c r="M18" s="104">
        <f t="shared" si="2"/>
        <v>31540.799426298086</v>
      </c>
      <c r="N18" s="103">
        <v>290611</v>
      </c>
      <c r="O18" s="104">
        <f t="shared" si="3"/>
        <v>413502.19975981925</v>
      </c>
      <c r="P18" s="103">
        <v>290611</v>
      </c>
      <c r="Q18" s="104">
        <f t="shared" si="4"/>
        <v>413502.19975981925</v>
      </c>
      <c r="R18" s="103">
        <v>0</v>
      </c>
      <c r="S18" s="104">
        <f t="shared" si="5"/>
        <v>0</v>
      </c>
    </row>
    <row r="19" spans="1:19" ht="13.5" thickBot="1">
      <c r="A19" s="55">
        <v>13</v>
      </c>
      <c r="B19" s="56" t="s">
        <v>403</v>
      </c>
      <c r="C19" s="56" t="s">
        <v>404</v>
      </c>
      <c r="D19" s="103">
        <v>241021</v>
      </c>
      <c r="E19" s="104">
        <f t="shared" si="6"/>
        <v>342941.98667053686</v>
      </c>
      <c r="F19" s="103">
        <v>147035</v>
      </c>
      <c r="G19" s="104">
        <f t="shared" si="6"/>
        <v>209211.9566763991</v>
      </c>
      <c r="H19" s="103">
        <v>35423</v>
      </c>
      <c r="I19" s="104">
        <f t="shared" si="0"/>
        <v>50402.388148046964</v>
      </c>
      <c r="J19" s="103">
        <v>28334</v>
      </c>
      <c r="K19" s="104">
        <f t="shared" si="1"/>
        <v>40315.64988247079</v>
      </c>
      <c r="L19" s="103">
        <v>30229</v>
      </c>
      <c r="M19" s="104">
        <f t="shared" si="2"/>
        <v>43011.991963620014</v>
      </c>
      <c r="N19" s="103">
        <v>13409</v>
      </c>
      <c r="O19" s="104">
        <f t="shared" si="3"/>
        <v>19079.288108775705</v>
      </c>
      <c r="P19" s="103">
        <v>13409</v>
      </c>
      <c r="Q19" s="104">
        <f t="shared" si="4"/>
        <v>19079.288108775705</v>
      </c>
      <c r="R19" s="103">
        <v>0</v>
      </c>
      <c r="S19" s="104">
        <f t="shared" si="5"/>
        <v>0</v>
      </c>
    </row>
    <row r="20" spans="1:19" ht="13.5" thickBot="1">
      <c r="A20" s="55">
        <v>14</v>
      </c>
      <c r="B20" s="56" t="s">
        <v>403</v>
      </c>
      <c r="C20" s="56" t="s">
        <v>405</v>
      </c>
      <c r="D20" s="103">
        <v>96894</v>
      </c>
      <c r="E20" s="104">
        <f t="shared" si="6"/>
        <v>137867.74121945805</v>
      </c>
      <c r="F20" s="103">
        <v>58172</v>
      </c>
      <c r="G20" s="104">
        <f t="shared" si="6"/>
        <v>82771.29896813337</v>
      </c>
      <c r="H20" s="103">
        <v>13020</v>
      </c>
      <c r="I20" s="104">
        <f t="shared" si="0"/>
        <v>18525.790974439533</v>
      </c>
      <c r="J20" s="103">
        <v>13968</v>
      </c>
      <c r="K20" s="104">
        <f t="shared" si="1"/>
        <v>19874.67345091946</v>
      </c>
      <c r="L20" s="103">
        <v>11734</v>
      </c>
      <c r="M20" s="104">
        <f t="shared" si="2"/>
        <v>16695.977825965703</v>
      </c>
      <c r="N20" s="103">
        <v>49764</v>
      </c>
      <c r="O20" s="104">
        <f t="shared" si="3"/>
        <v>70807.79278433247</v>
      </c>
      <c r="P20" s="103">
        <v>49764</v>
      </c>
      <c r="Q20" s="104">
        <f t="shared" si="4"/>
        <v>70807.79278433247</v>
      </c>
      <c r="R20" s="103">
        <v>0</v>
      </c>
      <c r="S20" s="104">
        <f t="shared" si="5"/>
        <v>0</v>
      </c>
    </row>
    <row r="21" spans="1:19" ht="13.5" thickBot="1">
      <c r="A21" s="55">
        <v>15</v>
      </c>
      <c r="B21" s="56" t="s">
        <v>403</v>
      </c>
      <c r="C21" s="56" t="s">
        <v>406</v>
      </c>
      <c r="D21" s="103">
        <v>39308</v>
      </c>
      <c r="E21" s="104">
        <f t="shared" si="6"/>
        <v>55930.245132355536</v>
      </c>
      <c r="F21" s="103">
        <v>19832</v>
      </c>
      <c r="G21" s="104">
        <f t="shared" si="6"/>
        <v>28218.393748470415</v>
      </c>
      <c r="H21" s="103">
        <v>4778</v>
      </c>
      <c r="I21" s="104">
        <f t="shared" si="0"/>
        <v>6798.481511203693</v>
      </c>
      <c r="J21" s="103">
        <v>3588</v>
      </c>
      <c r="K21" s="104">
        <f t="shared" si="1"/>
        <v>5105.264056550617</v>
      </c>
      <c r="L21" s="103">
        <v>11110</v>
      </c>
      <c r="M21" s="104">
        <f t="shared" si="2"/>
        <v>15808.105816130814</v>
      </c>
      <c r="N21" s="103">
        <v>576</v>
      </c>
      <c r="O21" s="104">
        <f t="shared" si="3"/>
        <v>819.5741629245139</v>
      </c>
      <c r="P21" s="103">
        <v>576</v>
      </c>
      <c r="Q21" s="104">
        <f t="shared" si="4"/>
        <v>819.5741629245139</v>
      </c>
      <c r="R21" s="103">
        <v>0</v>
      </c>
      <c r="S21" s="104">
        <f t="shared" si="5"/>
        <v>0</v>
      </c>
    </row>
    <row r="22" spans="1:19" ht="13.5" thickBot="1">
      <c r="A22" s="55">
        <v>16</v>
      </c>
      <c r="B22" s="56" t="s">
        <v>407</v>
      </c>
      <c r="C22" s="56" t="s">
        <v>408</v>
      </c>
      <c r="D22" s="103">
        <v>98296</v>
      </c>
      <c r="E22" s="104">
        <f t="shared" si="6"/>
        <v>139862.6074979653</v>
      </c>
      <c r="F22" s="103">
        <v>65662</v>
      </c>
      <c r="G22" s="104">
        <f t="shared" si="6"/>
        <v>93428.60882977331</v>
      </c>
      <c r="H22" s="103">
        <v>15127</v>
      </c>
      <c r="I22" s="104">
        <f t="shared" si="0"/>
        <v>21523.78187944292</v>
      </c>
      <c r="J22" s="103">
        <v>10443</v>
      </c>
      <c r="K22" s="104">
        <f t="shared" si="1"/>
        <v>14859.05031843871</v>
      </c>
      <c r="L22" s="103">
        <v>7064</v>
      </c>
      <c r="M22" s="104">
        <f t="shared" si="2"/>
        <v>10051.166470310358</v>
      </c>
      <c r="N22" s="103">
        <v>40224</v>
      </c>
      <c r="O22" s="104">
        <f t="shared" si="3"/>
        <v>57233.59571089521</v>
      </c>
      <c r="P22" s="103">
        <v>40224</v>
      </c>
      <c r="Q22" s="104">
        <f t="shared" si="4"/>
        <v>57233.59571089521</v>
      </c>
      <c r="R22" s="103">
        <v>0</v>
      </c>
      <c r="S22" s="104">
        <f t="shared" si="5"/>
        <v>0</v>
      </c>
    </row>
    <row r="23" spans="1:19" ht="13.5" thickBot="1">
      <c r="A23" s="55">
        <v>17</v>
      </c>
      <c r="B23" s="56" t="s">
        <v>407</v>
      </c>
      <c r="C23" s="56" t="s">
        <v>409</v>
      </c>
      <c r="D23" s="103">
        <v>163232</v>
      </c>
      <c r="E23" s="104">
        <f t="shared" si="6"/>
        <v>232258.21139321916</v>
      </c>
      <c r="F23" s="103">
        <v>98154</v>
      </c>
      <c r="G23" s="104">
        <f t="shared" si="6"/>
        <v>139660.55970085543</v>
      </c>
      <c r="H23" s="103">
        <v>22338</v>
      </c>
      <c r="I23" s="104">
        <f t="shared" si="0"/>
        <v>31784.110505916302</v>
      </c>
      <c r="J23" s="103">
        <v>13020</v>
      </c>
      <c r="K23" s="104">
        <f t="shared" si="1"/>
        <v>18525.790974439533</v>
      </c>
      <c r="L23" s="103">
        <v>29720</v>
      </c>
      <c r="M23" s="104">
        <f t="shared" si="2"/>
        <v>42287.7502120079</v>
      </c>
      <c r="N23" s="103">
        <v>8427</v>
      </c>
      <c r="O23" s="104">
        <f t="shared" si="3"/>
        <v>11990.540748202913</v>
      </c>
      <c r="P23" s="103">
        <v>8427</v>
      </c>
      <c r="Q23" s="104">
        <f t="shared" si="4"/>
        <v>11990.540748202913</v>
      </c>
      <c r="R23" s="103">
        <v>0</v>
      </c>
      <c r="S23" s="104">
        <f t="shared" si="5"/>
        <v>0</v>
      </c>
    </row>
    <row r="24" spans="1:19" ht="13.5" thickBot="1">
      <c r="A24" s="55">
        <v>18</v>
      </c>
      <c r="B24" s="56" t="s">
        <v>410</v>
      </c>
      <c r="C24" s="56" t="s">
        <v>411</v>
      </c>
      <c r="D24" s="103">
        <v>450657</v>
      </c>
      <c r="E24" s="104">
        <f t="shared" si="6"/>
        <v>641227.1415643622</v>
      </c>
      <c r="F24" s="103">
        <v>235667</v>
      </c>
      <c r="G24" s="104">
        <f t="shared" si="6"/>
        <v>335323.9309964087</v>
      </c>
      <c r="H24" s="103">
        <v>53651</v>
      </c>
      <c r="I24" s="104">
        <f t="shared" si="0"/>
        <v>76338.4955122623</v>
      </c>
      <c r="J24" s="103">
        <v>87513</v>
      </c>
      <c r="K24" s="104">
        <f t="shared" si="1"/>
        <v>124519.78076391142</v>
      </c>
      <c r="L24" s="103">
        <v>73826</v>
      </c>
      <c r="M24" s="104">
        <f t="shared" si="2"/>
        <v>105044.93429177979</v>
      </c>
      <c r="N24" s="103">
        <v>18704</v>
      </c>
      <c r="O24" s="104">
        <f t="shared" si="3"/>
        <v>26613.394346076573</v>
      </c>
      <c r="P24" s="103">
        <v>18704</v>
      </c>
      <c r="Q24" s="104">
        <f t="shared" si="4"/>
        <v>26613.394346076573</v>
      </c>
      <c r="R24" s="103">
        <v>0</v>
      </c>
      <c r="S24" s="104">
        <f t="shared" si="5"/>
        <v>0</v>
      </c>
    </row>
    <row r="25" spans="1:19" ht="13.5" thickBot="1">
      <c r="A25" s="55">
        <v>19</v>
      </c>
      <c r="B25" s="56" t="s">
        <v>412</v>
      </c>
      <c r="C25" s="56" t="s">
        <v>413</v>
      </c>
      <c r="D25" s="103">
        <v>133189</v>
      </c>
      <c r="E25" s="104">
        <f t="shared" si="6"/>
        <v>189510.87358637687</v>
      </c>
      <c r="F25" s="103">
        <v>83426</v>
      </c>
      <c r="G25" s="104">
        <f t="shared" si="6"/>
        <v>118704.50367385501</v>
      </c>
      <c r="H25" s="103">
        <v>19280</v>
      </c>
      <c r="I25" s="104">
        <f t="shared" si="0"/>
        <v>27432.968509001086</v>
      </c>
      <c r="J25" s="103">
        <v>18710</v>
      </c>
      <c r="K25" s="104">
        <f t="shared" si="1"/>
        <v>26621.93157694037</v>
      </c>
      <c r="L25" s="103">
        <v>11773</v>
      </c>
      <c r="M25" s="104">
        <f t="shared" si="2"/>
        <v>16751.469826580385</v>
      </c>
      <c r="N25" s="103">
        <v>3978</v>
      </c>
      <c r="O25" s="104">
        <f t="shared" si="3"/>
        <v>5660.1840626974235</v>
      </c>
      <c r="P25" s="103">
        <v>3978</v>
      </c>
      <c r="Q25" s="104">
        <f t="shared" si="4"/>
        <v>5660.1840626974235</v>
      </c>
      <c r="R25" s="103">
        <v>0</v>
      </c>
      <c r="S25" s="104">
        <f t="shared" si="5"/>
        <v>0</v>
      </c>
    </row>
    <row r="26" spans="1:19" ht="13.5" thickBot="1">
      <c r="A26" s="55">
        <v>20</v>
      </c>
      <c r="B26" s="56" t="s">
        <v>412</v>
      </c>
      <c r="C26" s="56" t="s">
        <v>414</v>
      </c>
      <c r="D26" s="103">
        <v>116059</v>
      </c>
      <c r="E26" s="104">
        <f t="shared" si="6"/>
        <v>165137.07947023638</v>
      </c>
      <c r="F26" s="103">
        <v>74929</v>
      </c>
      <c r="G26" s="104">
        <f t="shared" si="6"/>
        <v>106614.36189890781</v>
      </c>
      <c r="H26" s="103">
        <v>18582</v>
      </c>
      <c r="I26" s="104">
        <f t="shared" si="0"/>
        <v>26439.80398517937</v>
      </c>
      <c r="J26" s="103">
        <v>5807</v>
      </c>
      <c r="K26" s="104">
        <f t="shared" si="1"/>
        <v>8262.616604344881</v>
      </c>
      <c r="L26" s="103">
        <v>16741</v>
      </c>
      <c r="M26" s="104">
        <f t="shared" si="2"/>
        <v>23820.296981804317</v>
      </c>
      <c r="N26" s="103">
        <v>7061</v>
      </c>
      <c r="O26" s="104">
        <f t="shared" si="3"/>
        <v>10046.897854878458</v>
      </c>
      <c r="P26" s="103">
        <v>7061</v>
      </c>
      <c r="Q26" s="104">
        <f t="shared" si="4"/>
        <v>10046.897854878458</v>
      </c>
      <c r="R26" s="103">
        <v>0</v>
      </c>
      <c r="S26" s="104">
        <f t="shared" si="5"/>
        <v>0</v>
      </c>
    </row>
    <row r="27" spans="1:19" ht="13.5" thickBot="1">
      <c r="A27" s="55">
        <v>21</v>
      </c>
      <c r="B27" s="56" t="s">
        <v>412</v>
      </c>
      <c r="C27" s="56" t="s">
        <v>415</v>
      </c>
      <c r="D27" s="103">
        <v>54649</v>
      </c>
      <c r="E27" s="104">
        <f t="shared" si="6"/>
        <v>77758.52157927389</v>
      </c>
      <c r="F27" s="103">
        <v>37834</v>
      </c>
      <c r="G27" s="104">
        <f t="shared" si="6"/>
        <v>53832.93208348274</v>
      </c>
      <c r="H27" s="103">
        <v>8889</v>
      </c>
      <c r="I27" s="104">
        <f t="shared" si="0"/>
        <v>12647.907524715283</v>
      </c>
      <c r="J27" s="103">
        <v>2794</v>
      </c>
      <c r="K27" s="104">
        <f t="shared" si="1"/>
        <v>3975.503838908145</v>
      </c>
      <c r="L27" s="103">
        <v>5132</v>
      </c>
      <c r="M27" s="104">
        <f t="shared" si="2"/>
        <v>7302.178132167717</v>
      </c>
      <c r="N27" s="103">
        <v>2663</v>
      </c>
      <c r="O27" s="104">
        <f t="shared" si="3"/>
        <v>3789.1076317152438</v>
      </c>
      <c r="P27" s="103">
        <v>2663</v>
      </c>
      <c r="Q27" s="104">
        <f t="shared" si="4"/>
        <v>3789.1076317152438</v>
      </c>
      <c r="R27" s="103">
        <v>0</v>
      </c>
      <c r="S27" s="104">
        <f t="shared" si="5"/>
        <v>0</v>
      </c>
    </row>
    <row r="28" spans="1:19" ht="13.5" thickBot="1">
      <c r="A28" s="55">
        <v>22</v>
      </c>
      <c r="B28" s="56" t="s">
        <v>416</v>
      </c>
      <c r="C28" s="56" t="s">
        <v>417</v>
      </c>
      <c r="D28" s="103">
        <v>186160</v>
      </c>
      <c r="E28" s="104">
        <f t="shared" si="6"/>
        <v>264881.81626740884</v>
      </c>
      <c r="F28" s="103">
        <v>111833</v>
      </c>
      <c r="G28" s="104">
        <f t="shared" si="6"/>
        <v>159124.023198502</v>
      </c>
      <c r="H28" s="103">
        <v>25754</v>
      </c>
      <c r="I28" s="104">
        <f t="shared" si="0"/>
        <v>36644.64061103807</v>
      </c>
      <c r="J28" s="103">
        <v>14027</v>
      </c>
      <c r="K28" s="104">
        <f t="shared" si="1"/>
        <v>19958.6228877468</v>
      </c>
      <c r="L28" s="103">
        <v>34546</v>
      </c>
      <c r="M28" s="104">
        <f t="shared" si="2"/>
        <v>49154.52957012197</v>
      </c>
      <c r="N28" s="103">
        <v>22204</v>
      </c>
      <c r="O28" s="104">
        <f t="shared" si="3"/>
        <v>31593.445683291502</v>
      </c>
      <c r="P28" s="103">
        <v>22204</v>
      </c>
      <c r="Q28" s="104">
        <f t="shared" si="4"/>
        <v>31593.445683291502</v>
      </c>
      <c r="R28" s="103">
        <v>0</v>
      </c>
      <c r="S28" s="104">
        <f t="shared" si="5"/>
        <v>0</v>
      </c>
    </row>
    <row r="29" spans="1:19" ht="13.5" thickBot="1">
      <c r="A29" s="55">
        <v>23</v>
      </c>
      <c r="B29" s="56" t="s">
        <v>416</v>
      </c>
      <c r="C29" s="56" t="s">
        <v>418</v>
      </c>
      <c r="D29" s="103">
        <v>279933</v>
      </c>
      <c r="E29" s="104">
        <f t="shared" si="6"/>
        <v>398308.7745658818</v>
      </c>
      <c r="F29" s="103">
        <v>154524</v>
      </c>
      <c r="G29" s="104">
        <f t="shared" si="6"/>
        <v>219867.84366622844</v>
      </c>
      <c r="H29" s="103">
        <v>42015</v>
      </c>
      <c r="I29" s="104">
        <f t="shared" si="0"/>
        <v>59781.95912373863</v>
      </c>
      <c r="J29" s="103">
        <v>28194</v>
      </c>
      <c r="K29" s="104">
        <f t="shared" si="1"/>
        <v>40116.44782898219</v>
      </c>
      <c r="L29" s="103">
        <v>55200</v>
      </c>
      <c r="M29" s="104">
        <f t="shared" si="2"/>
        <v>78542.52394693258</v>
      </c>
      <c r="N29" s="103">
        <v>5601</v>
      </c>
      <c r="O29" s="104">
        <f t="shared" si="3"/>
        <v>7969.505011354518</v>
      </c>
      <c r="P29" s="103">
        <v>5601</v>
      </c>
      <c r="Q29" s="104">
        <f t="shared" si="4"/>
        <v>7969.505011354518</v>
      </c>
      <c r="R29" s="103">
        <v>0</v>
      </c>
      <c r="S29" s="104">
        <f t="shared" si="5"/>
        <v>0</v>
      </c>
    </row>
    <row r="30" spans="1:19" ht="13.5" thickBot="1">
      <c r="A30" s="55">
        <v>24</v>
      </c>
      <c r="B30" s="56" t="s">
        <v>416</v>
      </c>
      <c r="C30" s="56" t="s">
        <v>419</v>
      </c>
      <c r="D30" s="103">
        <v>36016</v>
      </c>
      <c r="E30" s="104">
        <f t="shared" si="6"/>
        <v>51246.15113175224</v>
      </c>
      <c r="F30" s="103">
        <v>26287</v>
      </c>
      <c r="G30" s="104">
        <f t="shared" si="6"/>
        <v>37403.031286105375</v>
      </c>
      <c r="H30" s="103">
        <v>6143</v>
      </c>
      <c r="I30" s="104">
        <f t="shared" si="0"/>
        <v>8740.701532717514</v>
      </c>
      <c r="J30" s="103">
        <v>2090</v>
      </c>
      <c r="K30" s="104">
        <f t="shared" si="1"/>
        <v>2973.8020842226283</v>
      </c>
      <c r="L30" s="103">
        <v>1496</v>
      </c>
      <c r="M30" s="104">
        <f t="shared" si="2"/>
        <v>2128.616228706723</v>
      </c>
      <c r="N30" s="103">
        <v>75</v>
      </c>
      <c r="O30" s="104">
        <f t="shared" si="3"/>
        <v>106.71538579746274</v>
      </c>
      <c r="P30" s="103">
        <v>75</v>
      </c>
      <c r="Q30" s="104">
        <f t="shared" si="4"/>
        <v>106.71538579746274</v>
      </c>
      <c r="R30" s="103">
        <v>0</v>
      </c>
      <c r="S30" s="104">
        <f t="shared" si="5"/>
        <v>0</v>
      </c>
    </row>
    <row r="31" spans="1:19" ht="13.5" thickBot="1">
      <c r="A31" s="55">
        <v>25</v>
      </c>
      <c r="B31" s="56" t="s">
        <v>420</v>
      </c>
      <c r="C31" s="56" t="s">
        <v>421</v>
      </c>
      <c r="D31" s="103">
        <v>30828</v>
      </c>
      <c r="E31" s="104">
        <f t="shared" si="6"/>
        <v>43864.292178189084</v>
      </c>
      <c r="F31" s="103">
        <v>18534</v>
      </c>
      <c r="G31" s="104">
        <f t="shared" si="6"/>
        <v>26371.506138268993</v>
      </c>
      <c r="H31" s="103">
        <v>4328</v>
      </c>
      <c r="I31" s="104">
        <f t="shared" si="0"/>
        <v>6158.189196418916</v>
      </c>
      <c r="J31" s="103">
        <v>7560</v>
      </c>
      <c r="K31" s="104">
        <f t="shared" si="1"/>
        <v>10756.910888384244</v>
      </c>
      <c r="L31" s="103">
        <v>406</v>
      </c>
      <c r="M31" s="104">
        <f t="shared" si="2"/>
        <v>577.6859551169316</v>
      </c>
      <c r="N31" s="103">
        <v>11323</v>
      </c>
      <c r="O31" s="104">
        <f t="shared" si="3"/>
        <v>16111.177511795608</v>
      </c>
      <c r="P31" s="103">
        <v>6493</v>
      </c>
      <c r="Q31" s="104">
        <f t="shared" si="4"/>
        <v>9238.706666439008</v>
      </c>
      <c r="R31" s="103">
        <v>4830</v>
      </c>
      <c r="S31" s="104">
        <f t="shared" si="5"/>
        <v>6872.4708453566</v>
      </c>
    </row>
    <row r="32" spans="1:19" ht="13.5" thickBot="1">
      <c r="A32" s="55">
        <v>26</v>
      </c>
      <c r="B32" s="56" t="s">
        <v>420</v>
      </c>
      <c r="C32" s="56" t="s">
        <v>422</v>
      </c>
      <c r="D32" s="103">
        <v>154284</v>
      </c>
      <c r="E32" s="104">
        <f t="shared" si="6"/>
        <v>219526.35443167653</v>
      </c>
      <c r="F32" s="103">
        <v>79318</v>
      </c>
      <c r="G32" s="104">
        <f t="shared" si="6"/>
        <v>112859.34627577533</v>
      </c>
      <c r="H32" s="103">
        <v>23833</v>
      </c>
      <c r="I32" s="104">
        <f t="shared" si="0"/>
        <v>33911.30386281239</v>
      </c>
      <c r="J32" s="103">
        <v>28993</v>
      </c>
      <c r="K32" s="104">
        <f t="shared" si="1"/>
        <v>41253.32240567783</v>
      </c>
      <c r="L32" s="103">
        <v>22140</v>
      </c>
      <c r="M32" s="104">
        <f t="shared" si="2"/>
        <v>31502.381887411</v>
      </c>
      <c r="N32" s="103">
        <v>66801</v>
      </c>
      <c r="O32" s="104">
        <f t="shared" si="3"/>
        <v>95049.25982208412</v>
      </c>
      <c r="P32" s="103">
        <v>66801</v>
      </c>
      <c r="Q32" s="104">
        <f t="shared" si="4"/>
        <v>95049.25982208412</v>
      </c>
      <c r="R32" s="103">
        <v>0</v>
      </c>
      <c r="S32" s="104">
        <f t="shared" si="5"/>
        <v>0</v>
      </c>
    </row>
    <row r="33" spans="1:19" ht="13.5" thickBot="1">
      <c r="A33" s="55">
        <v>27</v>
      </c>
      <c r="B33" s="56" t="s">
        <v>423</v>
      </c>
      <c r="C33" s="56" t="s">
        <v>424</v>
      </c>
      <c r="D33" s="103">
        <v>372639</v>
      </c>
      <c r="E33" s="104">
        <f t="shared" si="6"/>
        <v>530217.5286424096</v>
      </c>
      <c r="F33" s="103">
        <v>192380</v>
      </c>
      <c r="G33" s="104">
        <f t="shared" si="6"/>
        <v>273732.07892954507</v>
      </c>
      <c r="H33" s="103">
        <v>44548</v>
      </c>
      <c r="I33" s="104">
        <f t="shared" si="0"/>
        <v>63386.0934200716</v>
      </c>
      <c r="J33" s="103">
        <v>24146</v>
      </c>
      <c r="K33" s="104">
        <f t="shared" si="1"/>
        <v>34356.66273954047</v>
      </c>
      <c r="L33" s="103">
        <v>111565</v>
      </c>
      <c r="M33" s="104">
        <f t="shared" si="2"/>
        <v>158742.6935532524</v>
      </c>
      <c r="N33" s="103">
        <v>30573</v>
      </c>
      <c r="O33" s="104">
        <f t="shared" si="3"/>
        <v>43501.45986647771</v>
      </c>
      <c r="P33" s="103">
        <v>30573</v>
      </c>
      <c r="Q33" s="104">
        <f t="shared" si="4"/>
        <v>43501.45986647771</v>
      </c>
      <c r="R33" s="103">
        <v>0</v>
      </c>
      <c r="S33" s="104">
        <f t="shared" si="5"/>
        <v>0</v>
      </c>
    </row>
    <row r="34" spans="1:19" ht="13.5" thickBot="1">
      <c r="A34" s="55">
        <v>28</v>
      </c>
      <c r="B34" s="56" t="s">
        <v>425</v>
      </c>
      <c r="C34" s="56" t="s">
        <v>426</v>
      </c>
      <c r="D34" s="103">
        <v>35407</v>
      </c>
      <c r="E34" s="104">
        <f t="shared" si="6"/>
        <v>50379.62219907684</v>
      </c>
      <c r="F34" s="103">
        <v>23627</v>
      </c>
      <c r="G34" s="104">
        <f t="shared" si="6"/>
        <v>33618.19226982203</v>
      </c>
      <c r="H34" s="103">
        <v>5879</v>
      </c>
      <c r="I34" s="104">
        <f t="shared" si="0"/>
        <v>8365.063374710446</v>
      </c>
      <c r="J34" s="103">
        <v>2183</v>
      </c>
      <c r="K34" s="104">
        <f t="shared" si="1"/>
        <v>3106.129162611482</v>
      </c>
      <c r="L34" s="103">
        <v>3718</v>
      </c>
      <c r="M34" s="104">
        <f t="shared" si="2"/>
        <v>5290.237391932886</v>
      </c>
      <c r="N34" s="103">
        <v>0</v>
      </c>
      <c r="O34" s="104">
        <f t="shared" si="3"/>
        <v>0</v>
      </c>
      <c r="P34" s="103">
        <v>0</v>
      </c>
      <c r="Q34" s="104">
        <f t="shared" si="4"/>
        <v>0</v>
      </c>
      <c r="R34" s="103">
        <v>0</v>
      </c>
      <c r="S34" s="104">
        <f t="shared" si="5"/>
        <v>0</v>
      </c>
    </row>
    <row r="35" spans="1:19" ht="13.5" thickBot="1">
      <c r="A35" s="55">
        <v>29</v>
      </c>
      <c r="B35" s="56" t="s">
        <v>425</v>
      </c>
      <c r="C35" s="56" t="s">
        <v>427</v>
      </c>
      <c r="D35" s="103">
        <v>50385</v>
      </c>
      <c r="E35" s="104">
        <f t="shared" si="6"/>
        <v>71691.39617873546</v>
      </c>
      <c r="F35" s="103">
        <v>37309</v>
      </c>
      <c r="G35" s="104">
        <f t="shared" si="6"/>
        <v>53085.9243829005</v>
      </c>
      <c r="H35" s="103">
        <v>8154</v>
      </c>
      <c r="I35" s="104">
        <f t="shared" si="0"/>
        <v>11602.096743900149</v>
      </c>
      <c r="J35" s="103">
        <v>2112</v>
      </c>
      <c r="K35" s="104">
        <f t="shared" si="1"/>
        <v>3005.105264056551</v>
      </c>
      <c r="L35" s="103">
        <v>2810</v>
      </c>
      <c r="M35" s="104">
        <f t="shared" si="2"/>
        <v>3998.2697878782706</v>
      </c>
      <c r="N35" s="103">
        <v>240</v>
      </c>
      <c r="O35" s="104">
        <f t="shared" si="3"/>
        <v>341.48923455188077</v>
      </c>
      <c r="P35" s="103">
        <v>240</v>
      </c>
      <c r="Q35" s="104">
        <f t="shared" si="4"/>
        <v>341.48923455188077</v>
      </c>
      <c r="R35" s="103">
        <v>0</v>
      </c>
      <c r="S35" s="104">
        <f t="shared" si="5"/>
        <v>0</v>
      </c>
    </row>
    <row r="36" spans="1:19" ht="13.5" thickBot="1">
      <c r="A36" s="55">
        <v>30</v>
      </c>
      <c r="B36" s="56" t="s">
        <v>428</v>
      </c>
      <c r="C36" s="56" t="s">
        <v>429</v>
      </c>
      <c r="D36" s="103">
        <v>10054</v>
      </c>
      <c r="E36" s="104">
        <f t="shared" si="6"/>
        <v>14305.553184102539</v>
      </c>
      <c r="F36" s="103">
        <v>5482</v>
      </c>
      <c r="G36" s="104">
        <f t="shared" si="6"/>
        <v>7800.18326588921</v>
      </c>
      <c r="H36" s="103">
        <v>1467</v>
      </c>
      <c r="I36" s="104">
        <f t="shared" si="0"/>
        <v>2087.3529461983712</v>
      </c>
      <c r="J36" s="103">
        <v>3025</v>
      </c>
      <c r="K36" s="104">
        <f t="shared" si="1"/>
        <v>4304.187227164331</v>
      </c>
      <c r="L36" s="103">
        <v>80</v>
      </c>
      <c r="M36" s="104">
        <f t="shared" si="2"/>
        <v>113.82974485062692</v>
      </c>
      <c r="N36" s="103">
        <v>0</v>
      </c>
      <c r="O36" s="104">
        <f t="shared" si="3"/>
        <v>0</v>
      </c>
      <c r="P36" s="103">
        <v>0</v>
      </c>
      <c r="Q36" s="104">
        <f t="shared" si="4"/>
        <v>0</v>
      </c>
      <c r="R36" s="103">
        <v>0</v>
      </c>
      <c r="S36" s="104">
        <f t="shared" si="5"/>
        <v>0</v>
      </c>
    </row>
    <row r="37" spans="1:19" ht="13.5" thickBot="1">
      <c r="A37" s="55">
        <v>31</v>
      </c>
      <c r="B37" s="56" t="s">
        <v>428</v>
      </c>
      <c r="C37" s="56" t="s">
        <v>430</v>
      </c>
      <c r="D37" s="103">
        <v>34001</v>
      </c>
      <c r="E37" s="104">
        <f t="shared" si="6"/>
        <v>48379.064433327076</v>
      </c>
      <c r="F37" s="103">
        <v>21026</v>
      </c>
      <c r="G37" s="104">
        <f t="shared" si="6"/>
        <v>29917.30269036602</v>
      </c>
      <c r="H37" s="103">
        <v>5860</v>
      </c>
      <c r="I37" s="104">
        <f t="shared" si="0"/>
        <v>8338.028810308422</v>
      </c>
      <c r="J37" s="103">
        <v>3844</v>
      </c>
      <c r="K37" s="104">
        <f t="shared" si="1"/>
        <v>5469.519240072624</v>
      </c>
      <c r="L37" s="103">
        <v>3271</v>
      </c>
      <c r="M37" s="104">
        <f t="shared" si="2"/>
        <v>4654.213692580008</v>
      </c>
      <c r="N37" s="103">
        <v>3296</v>
      </c>
      <c r="O37" s="104">
        <f t="shared" si="3"/>
        <v>4689.785487845829</v>
      </c>
      <c r="P37" s="103">
        <v>3296</v>
      </c>
      <c r="Q37" s="104">
        <f t="shared" si="4"/>
        <v>4689.785487845829</v>
      </c>
      <c r="R37" s="103">
        <v>0</v>
      </c>
      <c r="S37" s="104">
        <f t="shared" si="5"/>
        <v>0</v>
      </c>
    </row>
    <row r="38" spans="1:19" ht="13.5" thickBot="1">
      <c r="A38" s="55">
        <v>32</v>
      </c>
      <c r="B38" s="56" t="s">
        <v>428</v>
      </c>
      <c r="C38" s="56" t="s">
        <v>431</v>
      </c>
      <c r="D38" s="103">
        <v>586249</v>
      </c>
      <c r="E38" s="104">
        <f t="shared" si="6"/>
        <v>834157.1761116898</v>
      </c>
      <c r="F38" s="103">
        <v>284879</v>
      </c>
      <c r="G38" s="104">
        <f t="shared" si="6"/>
        <v>405346.2985412718</v>
      </c>
      <c r="H38" s="103">
        <v>72207</v>
      </c>
      <c r="I38" s="104">
        <f t="shared" si="0"/>
        <v>102741.30483036523</v>
      </c>
      <c r="J38" s="103">
        <v>50375</v>
      </c>
      <c r="K38" s="104">
        <f t="shared" si="1"/>
        <v>71677.16746062913</v>
      </c>
      <c r="L38" s="103">
        <v>178788</v>
      </c>
      <c r="M38" s="104">
        <f t="shared" si="2"/>
        <v>254392.40527942358</v>
      </c>
      <c r="N38" s="103">
        <v>21285</v>
      </c>
      <c r="O38" s="104">
        <f t="shared" si="3"/>
        <v>30285.826489319927</v>
      </c>
      <c r="P38" s="103">
        <v>21285</v>
      </c>
      <c r="Q38" s="104">
        <f t="shared" si="4"/>
        <v>30285.826489319927</v>
      </c>
      <c r="R38" s="103">
        <v>0</v>
      </c>
      <c r="S38" s="104">
        <f t="shared" si="5"/>
        <v>0</v>
      </c>
    </row>
    <row r="39" spans="1:19" ht="13.5" thickBot="1">
      <c r="A39" s="55">
        <v>33</v>
      </c>
      <c r="B39" s="56" t="s">
        <v>428</v>
      </c>
      <c r="C39" s="56" t="s">
        <v>432</v>
      </c>
      <c r="D39" s="103">
        <v>99110</v>
      </c>
      <c r="E39" s="104">
        <f t="shared" si="6"/>
        <v>141020.82515182043</v>
      </c>
      <c r="F39" s="103">
        <v>63846</v>
      </c>
      <c r="G39" s="104">
        <f t="shared" si="6"/>
        <v>90844.67362166409</v>
      </c>
      <c r="H39" s="103">
        <v>14918</v>
      </c>
      <c r="I39" s="104">
        <f aca="true" t="shared" si="7" ref="I39:I70">H39/$E$5</f>
        <v>21226.401671020656</v>
      </c>
      <c r="J39" s="103">
        <v>10021</v>
      </c>
      <c r="K39" s="104">
        <f aca="true" t="shared" si="8" ref="K39:K70">J39/$E$5</f>
        <v>14258.598414351654</v>
      </c>
      <c r="L39" s="103">
        <v>10325</v>
      </c>
      <c r="M39" s="104">
        <f aca="true" t="shared" si="9" ref="M39:M70">L39/$E$5</f>
        <v>14691.151444784036</v>
      </c>
      <c r="N39" s="103">
        <v>12956</v>
      </c>
      <c r="O39" s="104">
        <f aca="true" t="shared" si="10" ref="O39:O70">N39/$E$5</f>
        <v>18434.72717855903</v>
      </c>
      <c r="P39" s="103">
        <v>12956</v>
      </c>
      <c r="Q39" s="104">
        <f aca="true" t="shared" si="11" ref="Q39:Q70">P39/$E$5</f>
        <v>18434.72717855903</v>
      </c>
      <c r="R39" s="103">
        <v>0</v>
      </c>
      <c r="S39" s="104">
        <f aca="true" t="shared" si="12" ref="S39:S70">R39/$E$5</f>
        <v>0</v>
      </c>
    </row>
    <row r="40" spans="1:19" ht="13.5" thickBot="1">
      <c r="A40" s="55">
        <v>34</v>
      </c>
      <c r="B40" s="56" t="s">
        <v>428</v>
      </c>
      <c r="C40" s="56" t="s">
        <v>433</v>
      </c>
      <c r="D40" s="103">
        <v>10311</v>
      </c>
      <c r="E40" s="104">
        <f t="shared" si="6"/>
        <v>14671.231239435177</v>
      </c>
      <c r="F40" s="103">
        <v>6862</v>
      </c>
      <c r="G40" s="104">
        <f t="shared" si="6"/>
        <v>9763.746364562525</v>
      </c>
      <c r="H40" s="103">
        <v>1597</v>
      </c>
      <c r="I40" s="104">
        <f t="shared" si="7"/>
        <v>2272.3262815806397</v>
      </c>
      <c r="J40" s="103">
        <v>1681</v>
      </c>
      <c r="K40" s="104">
        <f t="shared" si="8"/>
        <v>2391.847513673798</v>
      </c>
      <c r="L40" s="103">
        <v>171</v>
      </c>
      <c r="M40" s="104">
        <f t="shared" si="9"/>
        <v>243.31107961821505</v>
      </c>
      <c r="N40" s="103">
        <v>290</v>
      </c>
      <c r="O40" s="104">
        <f t="shared" si="10"/>
        <v>412.63282508352256</v>
      </c>
      <c r="P40" s="103">
        <v>290</v>
      </c>
      <c r="Q40" s="104">
        <f t="shared" si="11"/>
        <v>412.63282508352256</v>
      </c>
      <c r="R40" s="103">
        <v>0</v>
      </c>
      <c r="S40" s="104">
        <f t="shared" si="12"/>
        <v>0</v>
      </c>
    </row>
    <row r="41" spans="1:19" ht="13.5" thickBot="1">
      <c r="A41" s="55">
        <v>35</v>
      </c>
      <c r="B41" s="56" t="s">
        <v>434</v>
      </c>
      <c r="C41" s="56" t="s">
        <v>435</v>
      </c>
      <c r="D41" s="103">
        <v>482490</v>
      </c>
      <c r="E41" s="104">
        <f t="shared" si="6"/>
        <v>686521.4199122373</v>
      </c>
      <c r="F41" s="103">
        <v>318780</v>
      </c>
      <c r="G41" s="104">
        <f t="shared" si="6"/>
        <v>453583.0757935356</v>
      </c>
      <c r="H41" s="103">
        <v>68380</v>
      </c>
      <c r="I41" s="104">
        <f t="shared" si="7"/>
        <v>97295.97441107336</v>
      </c>
      <c r="J41" s="103">
        <v>53450</v>
      </c>
      <c r="K41" s="104">
        <f t="shared" si="8"/>
        <v>76052.49827832512</v>
      </c>
      <c r="L41" s="103">
        <v>41880</v>
      </c>
      <c r="M41" s="104">
        <f t="shared" si="9"/>
        <v>59589.871429303195</v>
      </c>
      <c r="N41" s="103">
        <v>112068</v>
      </c>
      <c r="O41" s="104">
        <f t="shared" si="10"/>
        <v>159458.39807400072</v>
      </c>
      <c r="P41" s="103">
        <v>47270</v>
      </c>
      <c r="Q41" s="104">
        <f t="shared" si="11"/>
        <v>67259.15048861418</v>
      </c>
      <c r="R41" s="103">
        <v>64798</v>
      </c>
      <c r="S41" s="104">
        <f t="shared" si="12"/>
        <v>92199.24758538653</v>
      </c>
    </row>
    <row r="42" spans="1:19" ht="13.5" thickBot="1">
      <c r="A42" s="55">
        <v>36</v>
      </c>
      <c r="B42" s="56" t="s">
        <v>434</v>
      </c>
      <c r="C42" s="56" t="s">
        <v>436</v>
      </c>
      <c r="D42" s="103">
        <v>62860</v>
      </c>
      <c r="E42" s="104">
        <f t="shared" si="6"/>
        <v>89441.7220163801</v>
      </c>
      <c r="F42" s="103">
        <v>22246</v>
      </c>
      <c r="G42" s="104">
        <f t="shared" si="6"/>
        <v>31653.206299338082</v>
      </c>
      <c r="H42" s="103">
        <v>5314</v>
      </c>
      <c r="I42" s="104">
        <f t="shared" si="7"/>
        <v>7561.140801702893</v>
      </c>
      <c r="J42" s="103">
        <v>10200</v>
      </c>
      <c r="K42" s="104">
        <f t="shared" si="8"/>
        <v>14513.292468454933</v>
      </c>
      <c r="L42" s="103">
        <v>25100</v>
      </c>
      <c r="M42" s="104">
        <f t="shared" si="9"/>
        <v>35714.0824468842</v>
      </c>
      <c r="N42" s="103">
        <v>35000</v>
      </c>
      <c r="O42" s="104">
        <f t="shared" si="10"/>
        <v>49800.513372149275</v>
      </c>
      <c r="P42" s="103">
        <v>35000</v>
      </c>
      <c r="Q42" s="104">
        <f t="shared" si="11"/>
        <v>49800.513372149275</v>
      </c>
      <c r="R42" s="103">
        <v>0</v>
      </c>
      <c r="S42" s="104">
        <f t="shared" si="12"/>
        <v>0</v>
      </c>
    </row>
    <row r="43" spans="1:19" ht="13.5" thickBot="1">
      <c r="A43" s="55">
        <v>37</v>
      </c>
      <c r="B43" s="56" t="s">
        <v>434</v>
      </c>
      <c r="C43" s="56" t="s">
        <v>437</v>
      </c>
      <c r="D43" s="103">
        <v>50749</v>
      </c>
      <c r="E43" s="104">
        <f t="shared" si="6"/>
        <v>72209.32151780582</v>
      </c>
      <c r="F43" s="103">
        <v>35313</v>
      </c>
      <c r="G43" s="104">
        <f t="shared" si="6"/>
        <v>50245.87224887736</v>
      </c>
      <c r="H43" s="103">
        <v>8507</v>
      </c>
      <c r="I43" s="104">
        <f t="shared" si="7"/>
        <v>12104.37049305354</v>
      </c>
      <c r="J43" s="103">
        <v>1689</v>
      </c>
      <c r="K43" s="104">
        <f t="shared" si="8"/>
        <v>2403.2304881588607</v>
      </c>
      <c r="L43" s="103">
        <v>5240</v>
      </c>
      <c r="M43" s="104">
        <f t="shared" si="9"/>
        <v>7455.848287716063</v>
      </c>
      <c r="N43" s="103">
        <v>2357</v>
      </c>
      <c r="O43" s="104">
        <f t="shared" si="10"/>
        <v>3353.7088576615956</v>
      </c>
      <c r="P43" s="103">
        <v>2357</v>
      </c>
      <c r="Q43" s="104">
        <f t="shared" si="11"/>
        <v>3353.7088576615956</v>
      </c>
      <c r="R43" s="103">
        <v>0</v>
      </c>
      <c r="S43" s="104">
        <f t="shared" si="12"/>
        <v>0</v>
      </c>
    </row>
    <row r="44" spans="1:19" ht="13.5" thickBot="1">
      <c r="A44" s="55">
        <v>38</v>
      </c>
      <c r="B44" s="56" t="s">
        <v>438</v>
      </c>
      <c r="C44" s="56" t="s">
        <v>439</v>
      </c>
      <c r="D44" s="103">
        <v>82502</v>
      </c>
      <c r="E44" s="104">
        <f t="shared" si="6"/>
        <v>117389.77012083028</v>
      </c>
      <c r="F44" s="103">
        <v>47663</v>
      </c>
      <c r="G44" s="104">
        <f t="shared" si="6"/>
        <v>67818.33911019289</v>
      </c>
      <c r="H44" s="103">
        <v>11117</v>
      </c>
      <c r="I44" s="104">
        <f t="shared" si="7"/>
        <v>15818.065918805243</v>
      </c>
      <c r="J44" s="103">
        <v>6280</v>
      </c>
      <c r="K44" s="104">
        <f t="shared" si="8"/>
        <v>8935.634970774214</v>
      </c>
      <c r="L44" s="103">
        <v>17442</v>
      </c>
      <c r="M44" s="104">
        <f t="shared" si="9"/>
        <v>24817.730121057935</v>
      </c>
      <c r="N44" s="103">
        <v>53</v>
      </c>
      <c r="O44" s="104">
        <f t="shared" si="10"/>
        <v>75.41220596354033</v>
      </c>
      <c r="P44" s="103">
        <v>53</v>
      </c>
      <c r="Q44" s="104">
        <f t="shared" si="11"/>
        <v>75.41220596354033</v>
      </c>
      <c r="R44" s="103">
        <v>0</v>
      </c>
      <c r="S44" s="104">
        <f t="shared" si="12"/>
        <v>0</v>
      </c>
    </row>
    <row r="45" spans="1:19" ht="13.5" thickBot="1">
      <c r="A45" s="55">
        <v>39</v>
      </c>
      <c r="B45" s="56" t="s">
        <v>438</v>
      </c>
      <c r="C45" s="56" t="s">
        <v>440</v>
      </c>
      <c r="D45" s="103">
        <v>103429</v>
      </c>
      <c r="E45" s="104">
        <f t="shared" si="6"/>
        <v>147166.20850194365</v>
      </c>
      <c r="F45" s="103">
        <v>61469</v>
      </c>
      <c r="G45" s="104">
        <f t="shared" si="6"/>
        <v>87462.50732778983</v>
      </c>
      <c r="H45" s="103">
        <v>13901</v>
      </c>
      <c r="I45" s="104">
        <f t="shared" si="7"/>
        <v>19779.34103960706</v>
      </c>
      <c r="J45" s="103">
        <v>24811</v>
      </c>
      <c r="K45" s="104">
        <f t="shared" si="8"/>
        <v>35302.87249361131</v>
      </c>
      <c r="L45" s="103">
        <v>3248</v>
      </c>
      <c r="M45" s="104">
        <f t="shared" si="9"/>
        <v>4621.487640935453</v>
      </c>
      <c r="N45" s="103">
        <v>240</v>
      </c>
      <c r="O45" s="104">
        <f t="shared" si="10"/>
        <v>341.48923455188077</v>
      </c>
      <c r="P45" s="103">
        <v>240</v>
      </c>
      <c r="Q45" s="104">
        <f t="shared" si="11"/>
        <v>341.48923455188077</v>
      </c>
      <c r="R45" s="103">
        <v>0</v>
      </c>
      <c r="S45" s="104">
        <f t="shared" si="12"/>
        <v>0</v>
      </c>
    </row>
    <row r="46" spans="1:19" ht="13.5" thickBot="1">
      <c r="A46" s="55">
        <v>40</v>
      </c>
      <c r="B46" s="56" t="s">
        <v>438</v>
      </c>
      <c r="C46" s="56" t="s">
        <v>441</v>
      </c>
      <c r="D46" s="103">
        <v>33633</v>
      </c>
      <c r="E46" s="104">
        <f t="shared" si="6"/>
        <v>47855.44760701419</v>
      </c>
      <c r="F46" s="103">
        <v>24215</v>
      </c>
      <c r="G46" s="104">
        <f t="shared" si="6"/>
        <v>34454.84089447414</v>
      </c>
      <c r="H46" s="103">
        <v>5344</v>
      </c>
      <c r="I46" s="104">
        <f t="shared" si="7"/>
        <v>7603.826956021879</v>
      </c>
      <c r="J46" s="103">
        <v>2398</v>
      </c>
      <c r="K46" s="104">
        <f t="shared" si="8"/>
        <v>3412.046601897542</v>
      </c>
      <c r="L46" s="103">
        <v>1676</v>
      </c>
      <c r="M46" s="104">
        <f t="shared" si="9"/>
        <v>2384.733154620634</v>
      </c>
      <c r="N46" s="103">
        <v>831</v>
      </c>
      <c r="O46" s="104">
        <f t="shared" si="10"/>
        <v>1182.4064746358872</v>
      </c>
      <c r="P46" s="103">
        <v>831</v>
      </c>
      <c r="Q46" s="104">
        <f t="shared" si="11"/>
        <v>1182.4064746358872</v>
      </c>
      <c r="R46" s="103">
        <v>0</v>
      </c>
      <c r="S46" s="104">
        <f t="shared" si="12"/>
        <v>0</v>
      </c>
    </row>
    <row r="47" spans="1:19" ht="13.5" thickBot="1">
      <c r="A47" s="55">
        <v>41</v>
      </c>
      <c r="B47" s="56" t="s">
        <v>442</v>
      </c>
      <c r="C47" s="56" t="s">
        <v>443</v>
      </c>
      <c r="D47" s="103">
        <v>138395</v>
      </c>
      <c r="E47" s="104">
        <f t="shared" si="6"/>
        <v>196918.3442325314</v>
      </c>
      <c r="F47" s="103">
        <v>78053</v>
      </c>
      <c r="G47" s="104">
        <f t="shared" si="6"/>
        <v>111059.4134353248</v>
      </c>
      <c r="H47" s="103">
        <v>17691</v>
      </c>
      <c r="I47" s="104">
        <f t="shared" si="7"/>
        <v>25172.02520190551</v>
      </c>
      <c r="J47" s="103">
        <v>3882</v>
      </c>
      <c r="K47" s="104">
        <f t="shared" si="8"/>
        <v>5523.588368876672</v>
      </c>
      <c r="L47" s="103">
        <v>38769</v>
      </c>
      <c r="M47" s="104">
        <f t="shared" si="9"/>
        <v>55163.317226424435</v>
      </c>
      <c r="N47" s="103">
        <v>9729</v>
      </c>
      <c r="O47" s="104">
        <f t="shared" si="10"/>
        <v>13843.119845646866</v>
      </c>
      <c r="P47" s="103">
        <v>9729</v>
      </c>
      <c r="Q47" s="104">
        <f t="shared" si="11"/>
        <v>13843.119845646866</v>
      </c>
      <c r="R47" s="103">
        <v>0</v>
      </c>
      <c r="S47" s="104">
        <f t="shared" si="12"/>
        <v>0</v>
      </c>
    </row>
    <row r="48" spans="1:19" ht="13.5" thickBot="1">
      <c r="A48" s="55">
        <v>42</v>
      </c>
      <c r="B48" s="56" t="s">
        <v>442</v>
      </c>
      <c r="C48" s="56" t="s">
        <v>444</v>
      </c>
      <c r="D48" s="103">
        <v>28237</v>
      </c>
      <c r="E48" s="104">
        <f t="shared" si="6"/>
        <v>40177.631316839404</v>
      </c>
      <c r="F48" s="103">
        <v>19860</v>
      </c>
      <c r="G48" s="104">
        <f t="shared" si="6"/>
        <v>28258.234159168132</v>
      </c>
      <c r="H48" s="103">
        <v>4784</v>
      </c>
      <c r="I48" s="104">
        <f t="shared" si="7"/>
        <v>6807.01874206749</v>
      </c>
      <c r="J48" s="103">
        <v>2680</v>
      </c>
      <c r="K48" s="104">
        <f t="shared" si="8"/>
        <v>3813.2964524960016</v>
      </c>
      <c r="L48" s="103">
        <v>913</v>
      </c>
      <c r="M48" s="104">
        <f t="shared" si="9"/>
        <v>1299.0819631077798</v>
      </c>
      <c r="N48" s="103">
        <v>0</v>
      </c>
      <c r="O48" s="104">
        <f t="shared" si="10"/>
        <v>0</v>
      </c>
      <c r="P48" s="103">
        <v>0</v>
      </c>
      <c r="Q48" s="104">
        <f t="shared" si="11"/>
        <v>0</v>
      </c>
      <c r="R48" s="103">
        <v>0</v>
      </c>
      <c r="S48" s="104">
        <f t="shared" si="12"/>
        <v>0</v>
      </c>
    </row>
    <row r="49" spans="1:19" ht="13.5" thickBot="1">
      <c r="A49" s="55">
        <v>43</v>
      </c>
      <c r="B49" s="56" t="s">
        <v>442</v>
      </c>
      <c r="C49" s="56" t="s">
        <v>445</v>
      </c>
      <c r="D49" s="103">
        <v>157328</v>
      </c>
      <c r="E49" s="104">
        <f t="shared" si="6"/>
        <v>223857.5762232429</v>
      </c>
      <c r="F49" s="103">
        <v>89037</v>
      </c>
      <c r="G49" s="104">
        <f t="shared" si="6"/>
        <v>126688.23740331587</v>
      </c>
      <c r="H49" s="103">
        <v>18947</v>
      </c>
      <c r="I49" s="104">
        <f t="shared" si="7"/>
        <v>26959.152196060353</v>
      </c>
      <c r="J49" s="103">
        <v>42297</v>
      </c>
      <c r="K49" s="104">
        <f t="shared" si="8"/>
        <v>60183.20897433709</v>
      </c>
      <c r="L49" s="103">
        <v>7047</v>
      </c>
      <c r="M49" s="104">
        <f t="shared" si="9"/>
        <v>10026.9776495296</v>
      </c>
      <c r="N49" s="103">
        <v>1990</v>
      </c>
      <c r="O49" s="104">
        <f t="shared" si="10"/>
        <v>2831.5149031593446</v>
      </c>
      <c r="P49" s="103">
        <v>1990</v>
      </c>
      <c r="Q49" s="104">
        <f t="shared" si="11"/>
        <v>2831.5149031593446</v>
      </c>
      <c r="R49" s="103">
        <v>0</v>
      </c>
      <c r="S49" s="104">
        <f t="shared" si="12"/>
        <v>0</v>
      </c>
    </row>
    <row r="50" spans="1:19" ht="13.5" thickBot="1">
      <c r="A50" s="55">
        <v>44</v>
      </c>
      <c r="B50" s="56" t="s">
        <v>446</v>
      </c>
      <c r="C50" s="56" t="s">
        <v>447</v>
      </c>
      <c r="D50" s="103">
        <v>27594</v>
      </c>
      <c r="E50" s="104">
        <f t="shared" si="6"/>
        <v>39262.72474260249</v>
      </c>
      <c r="F50" s="103">
        <v>8090</v>
      </c>
      <c r="G50" s="104">
        <f t="shared" si="6"/>
        <v>11511.032948019647</v>
      </c>
      <c r="H50" s="103">
        <v>1867</v>
      </c>
      <c r="I50" s="104">
        <f t="shared" si="7"/>
        <v>2656.5016704515056</v>
      </c>
      <c r="J50" s="103">
        <v>4465</v>
      </c>
      <c r="K50" s="104">
        <f t="shared" si="8"/>
        <v>6353.122634475615</v>
      </c>
      <c r="L50" s="103">
        <v>13172</v>
      </c>
      <c r="M50" s="104">
        <f t="shared" si="9"/>
        <v>18742.06748965572</v>
      </c>
      <c r="N50" s="103">
        <v>7379</v>
      </c>
      <c r="O50" s="104">
        <f t="shared" si="10"/>
        <v>10499.3710906597</v>
      </c>
      <c r="P50" s="103">
        <v>7379</v>
      </c>
      <c r="Q50" s="104">
        <f t="shared" si="11"/>
        <v>10499.3710906597</v>
      </c>
      <c r="R50" s="103">
        <v>0</v>
      </c>
      <c r="S50" s="104">
        <f t="shared" si="12"/>
        <v>0</v>
      </c>
    </row>
    <row r="51" spans="1:19" ht="13.5" thickBot="1">
      <c r="A51" s="55">
        <v>45</v>
      </c>
      <c r="B51" s="56" t="s">
        <v>446</v>
      </c>
      <c r="C51" s="56" t="s">
        <v>448</v>
      </c>
      <c r="D51" s="103">
        <v>77493</v>
      </c>
      <c r="E51" s="104">
        <f t="shared" si="6"/>
        <v>110262.6052213704</v>
      </c>
      <c r="F51" s="103">
        <v>47880</v>
      </c>
      <c r="G51" s="104">
        <f t="shared" si="6"/>
        <v>68127.10229310021</v>
      </c>
      <c r="H51" s="103">
        <v>11279</v>
      </c>
      <c r="I51" s="104">
        <f t="shared" si="7"/>
        <v>16048.571152127763</v>
      </c>
      <c r="J51" s="103">
        <v>1628</v>
      </c>
      <c r="K51" s="104">
        <f t="shared" si="8"/>
        <v>2316.435307710258</v>
      </c>
      <c r="L51" s="103">
        <v>16706</v>
      </c>
      <c r="M51" s="104">
        <f t="shared" si="9"/>
        <v>23770.496468432168</v>
      </c>
      <c r="N51" s="103">
        <v>12801</v>
      </c>
      <c r="O51" s="104">
        <f t="shared" si="10"/>
        <v>18214.18204791094</v>
      </c>
      <c r="P51" s="103">
        <v>12801</v>
      </c>
      <c r="Q51" s="104">
        <f t="shared" si="11"/>
        <v>18214.18204791094</v>
      </c>
      <c r="R51" s="103">
        <v>0</v>
      </c>
      <c r="S51" s="104">
        <f t="shared" si="12"/>
        <v>0</v>
      </c>
    </row>
    <row r="52" spans="1:19" ht="13.5" thickBot="1">
      <c r="A52" s="55">
        <v>46</v>
      </c>
      <c r="B52" s="56" t="s">
        <v>446</v>
      </c>
      <c r="C52" s="56" t="s">
        <v>449</v>
      </c>
      <c r="D52" s="103">
        <v>177034</v>
      </c>
      <c r="E52" s="104">
        <f t="shared" si="6"/>
        <v>251896.68812357358</v>
      </c>
      <c r="F52" s="103">
        <v>126000</v>
      </c>
      <c r="G52" s="104">
        <f t="shared" si="6"/>
        <v>179281.8481397374</v>
      </c>
      <c r="H52" s="103">
        <v>27468</v>
      </c>
      <c r="I52" s="104">
        <f t="shared" si="7"/>
        <v>39083.44289446275</v>
      </c>
      <c r="J52" s="103">
        <v>21999</v>
      </c>
      <c r="K52" s="104">
        <f t="shared" si="8"/>
        <v>31301.75696211177</v>
      </c>
      <c r="L52" s="103">
        <v>1567</v>
      </c>
      <c r="M52" s="104">
        <f t="shared" si="9"/>
        <v>2229.640127261655</v>
      </c>
      <c r="N52" s="103">
        <v>0</v>
      </c>
      <c r="O52" s="104">
        <f t="shared" si="10"/>
        <v>0</v>
      </c>
      <c r="P52" s="103">
        <v>0</v>
      </c>
      <c r="Q52" s="104">
        <f t="shared" si="11"/>
        <v>0</v>
      </c>
      <c r="R52" s="103">
        <v>0</v>
      </c>
      <c r="S52" s="104">
        <f t="shared" si="12"/>
        <v>0</v>
      </c>
    </row>
    <row r="53" spans="1:19" ht="13.5" thickBot="1">
      <c r="A53" s="55">
        <v>47</v>
      </c>
      <c r="B53" s="56" t="s">
        <v>450</v>
      </c>
      <c r="C53" s="56" t="s">
        <v>451</v>
      </c>
      <c r="D53" s="103">
        <v>119455</v>
      </c>
      <c r="E53" s="104">
        <f t="shared" si="6"/>
        <v>169969.15213914547</v>
      </c>
      <c r="F53" s="103">
        <v>82653</v>
      </c>
      <c r="G53" s="104">
        <f t="shared" si="6"/>
        <v>117604.62376423583</v>
      </c>
      <c r="H53" s="103">
        <v>19647</v>
      </c>
      <c r="I53" s="104">
        <f t="shared" si="7"/>
        <v>27955.16246350334</v>
      </c>
      <c r="J53" s="103">
        <v>6770</v>
      </c>
      <c r="K53" s="104">
        <f t="shared" si="8"/>
        <v>9632.842157984303</v>
      </c>
      <c r="L53" s="103">
        <v>10385</v>
      </c>
      <c r="M53" s="104">
        <f t="shared" si="9"/>
        <v>14776.523753422007</v>
      </c>
      <c r="N53" s="103">
        <v>89231</v>
      </c>
      <c r="O53" s="104">
        <f t="shared" si="10"/>
        <v>126964.27453457864</v>
      </c>
      <c r="P53" s="103">
        <v>2381</v>
      </c>
      <c r="Q53" s="104">
        <f t="shared" si="11"/>
        <v>3387.857781116784</v>
      </c>
      <c r="R53" s="103">
        <v>86850</v>
      </c>
      <c r="S53" s="104">
        <f t="shared" si="12"/>
        <v>123576.41675346185</v>
      </c>
    </row>
    <row r="54" spans="1:19" ht="13.5" thickBot="1">
      <c r="A54" s="55">
        <v>48</v>
      </c>
      <c r="B54" s="56" t="s">
        <v>450</v>
      </c>
      <c r="C54" s="56" t="s">
        <v>452</v>
      </c>
      <c r="D54" s="103">
        <v>40966</v>
      </c>
      <c r="E54" s="104">
        <f t="shared" si="6"/>
        <v>58289.36659438478</v>
      </c>
      <c r="F54" s="103">
        <v>26549</v>
      </c>
      <c r="G54" s="104">
        <f t="shared" si="6"/>
        <v>37775.82370049118</v>
      </c>
      <c r="H54" s="103">
        <v>6481</v>
      </c>
      <c r="I54" s="104">
        <f t="shared" si="7"/>
        <v>9221.632204711414</v>
      </c>
      <c r="J54" s="103">
        <v>1494</v>
      </c>
      <c r="K54" s="104">
        <f t="shared" si="8"/>
        <v>2125.770485085458</v>
      </c>
      <c r="L54" s="103">
        <v>6442</v>
      </c>
      <c r="M54" s="104">
        <f t="shared" si="9"/>
        <v>9166.140204096733</v>
      </c>
      <c r="N54" s="103">
        <v>10446</v>
      </c>
      <c r="O54" s="104">
        <f t="shared" si="10"/>
        <v>14863.31893387061</v>
      </c>
      <c r="P54" s="103">
        <v>446</v>
      </c>
      <c r="Q54" s="104">
        <f t="shared" si="11"/>
        <v>634.600827542245</v>
      </c>
      <c r="R54" s="103">
        <v>10000</v>
      </c>
      <c r="S54" s="104">
        <f t="shared" si="12"/>
        <v>14228.718106328364</v>
      </c>
    </row>
    <row r="55" spans="1:19" ht="13.5" thickBot="1">
      <c r="A55" s="55">
        <v>49</v>
      </c>
      <c r="B55" s="56" t="s">
        <v>450</v>
      </c>
      <c r="C55" s="56" t="s">
        <v>453</v>
      </c>
      <c r="D55" s="103">
        <v>34885</v>
      </c>
      <c r="E55" s="104">
        <f t="shared" si="6"/>
        <v>49636.8831139265</v>
      </c>
      <c r="F55" s="103">
        <v>23662</v>
      </c>
      <c r="G55" s="104">
        <f t="shared" si="6"/>
        <v>33667.992783194175</v>
      </c>
      <c r="H55" s="103">
        <v>5573</v>
      </c>
      <c r="I55" s="104">
        <f t="shared" si="7"/>
        <v>7929.664600656798</v>
      </c>
      <c r="J55" s="103">
        <v>1838</v>
      </c>
      <c r="K55" s="104">
        <f t="shared" si="8"/>
        <v>2615.2383879431536</v>
      </c>
      <c r="L55" s="103">
        <v>3812</v>
      </c>
      <c r="M55" s="104">
        <f t="shared" si="9"/>
        <v>5423.987342132373</v>
      </c>
      <c r="N55" s="103">
        <v>854</v>
      </c>
      <c r="O55" s="104">
        <f t="shared" si="10"/>
        <v>1215.1325262804423</v>
      </c>
      <c r="P55" s="103">
        <v>854</v>
      </c>
      <c r="Q55" s="104">
        <f t="shared" si="11"/>
        <v>1215.1325262804423</v>
      </c>
      <c r="R55" s="103">
        <v>0</v>
      </c>
      <c r="S55" s="104">
        <f t="shared" si="12"/>
        <v>0</v>
      </c>
    </row>
    <row r="56" spans="1:19" ht="13.5" thickBot="1">
      <c r="A56" s="55">
        <v>50</v>
      </c>
      <c r="B56" s="56" t="s">
        <v>450</v>
      </c>
      <c r="C56" s="56" t="s">
        <v>454</v>
      </c>
      <c r="D56" s="103">
        <v>54694</v>
      </c>
      <c r="E56" s="104">
        <f t="shared" si="6"/>
        <v>77822.55081075236</v>
      </c>
      <c r="F56" s="103">
        <v>36748</v>
      </c>
      <c r="G56" s="104">
        <f t="shared" si="6"/>
        <v>52287.693297135476</v>
      </c>
      <c r="H56" s="103">
        <v>8798</v>
      </c>
      <c r="I56" s="104">
        <f t="shared" si="7"/>
        <v>12518.426189947695</v>
      </c>
      <c r="J56" s="103">
        <v>5400</v>
      </c>
      <c r="K56" s="104">
        <f t="shared" si="8"/>
        <v>7683.507777417317</v>
      </c>
      <c r="L56" s="103">
        <v>3748</v>
      </c>
      <c r="M56" s="104">
        <f t="shared" si="9"/>
        <v>5332.923546251871</v>
      </c>
      <c r="N56" s="103">
        <v>380</v>
      </c>
      <c r="O56" s="104">
        <f t="shared" si="10"/>
        <v>540.6912880404778</v>
      </c>
      <c r="P56" s="103">
        <v>380</v>
      </c>
      <c r="Q56" s="104">
        <f t="shared" si="11"/>
        <v>540.6912880404778</v>
      </c>
      <c r="R56" s="103">
        <v>0</v>
      </c>
      <c r="S56" s="104">
        <f t="shared" si="12"/>
        <v>0</v>
      </c>
    </row>
    <row r="57" spans="1:19" ht="13.5" thickBot="1">
      <c r="A57" s="55">
        <v>51</v>
      </c>
      <c r="B57" s="56" t="s">
        <v>450</v>
      </c>
      <c r="C57" s="56" t="s">
        <v>455</v>
      </c>
      <c r="D57" s="103">
        <v>62538</v>
      </c>
      <c r="E57" s="104">
        <f t="shared" si="6"/>
        <v>88983.55729335632</v>
      </c>
      <c r="F57" s="103">
        <v>23600</v>
      </c>
      <c r="G57" s="104">
        <f t="shared" si="6"/>
        <v>33579.77473093494</v>
      </c>
      <c r="H57" s="103">
        <v>5491</v>
      </c>
      <c r="I57" s="104">
        <f t="shared" si="7"/>
        <v>7812.989112184905</v>
      </c>
      <c r="J57" s="103">
        <v>5272</v>
      </c>
      <c r="K57" s="104">
        <f t="shared" si="8"/>
        <v>7501.380185656314</v>
      </c>
      <c r="L57" s="103">
        <v>28175</v>
      </c>
      <c r="M57" s="104">
        <f t="shared" si="9"/>
        <v>40089.413264580166</v>
      </c>
      <c r="N57" s="103">
        <v>25000</v>
      </c>
      <c r="O57" s="104">
        <f t="shared" si="10"/>
        <v>35571.79526582091</v>
      </c>
      <c r="P57" s="103">
        <v>4550</v>
      </c>
      <c r="Q57" s="104">
        <f t="shared" si="11"/>
        <v>6474.066738379406</v>
      </c>
      <c r="R57" s="103">
        <v>20450</v>
      </c>
      <c r="S57" s="104">
        <f t="shared" si="12"/>
        <v>29097.728527441508</v>
      </c>
    </row>
    <row r="58" spans="1:19" ht="13.5" thickBot="1">
      <c r="A58" s="55">
        <v>52</v>
      </c>
      <c r="B58" s="56" t="s">
        <v>450</v>
      </c>
      <c r="C58" s="56" t="s">
        <v>456</v>
      </c>
      <c r="D58" s="103">
        <v>59644</v>
      </c>
      <c r="E58" s="104">
        <f t="shared" si="6"/>
        <v>84865.7662733849</v>
      </c>
      <c r="F58" s="103">
        <v>39371</v>
      </c>
      <c r="G58" s="104">
        <f t="shared" si="6"/>
        <v>56019.88605642541</v>
      </c>
      <c r="H58" s="103">
        <v>8964</v>
      </c>
      <c r="I58" s="104">
        <f t="shared" si="7"/>
        <v>12754.622910512746</v>
      </c>
      <c r="J58" s="103">
        <v>2778</v>
      </c>
      <c r="K58" s="104">
        <f t="shared" si="8"/>
        <v>3952.7378899380196</v>
      </c>
      <c r="L58" s="103">
        <v>8531</v>
      </c>
      <c r="M58" s="104">
        <f t="shared" si="9"/>
        <v>12138.519416508729</v>
      </c>
      <c r="N58" s="103">
        <v>8058</v>
      </c>
      <c r="O58" s="104">
        <f t="shared" si="10"/>
        <v>11465.501050079396</v>
      </c>
      <c r="P58" s="103">
        <v>8058</v>
      </c>
      <c r="Q58" s="104">
        <f t="shared" si="11"/>
        <v>11465.501050079396</v>
      </c>
      <c r="R58" s="103">
        <v>0</v>
      </c>
      <c r="S58" s="104">
        <f t="shared" si="12"/>
        <v>0</v>
      </c>
    </row>
    <row r="59" spans="1:19" ht="13.5" thickBot="1">
      <c r="A59" s="55">
        <v>53</v>
      </c>
      <c r="B59" s="56" t="s">
        <v>450</v>
      </c>
      <c r="C59" s="56" t="s">
        <v>457</v>
      </c>
      <c r="D59" s="103">
        <v>53267</v>
      </c>
      <c r="E59" s="104">
        <f t="shared" si="6"/>
        <v>75792.1127369793</v>
      </c>
      <c r="F59" s="103">
        <v>33603</v>
      </c>
      <c r="G59" s="104">
        <f t="shared" si="6"/>
        <v>47812.7614526952</v>
      </c>
      <c r="H59" s="103">
        <v>10026</v>
      </c>
      <c r="I59" s="104">
        <f t="shared" si="7"/>
        <v>14265.712773404819</v>
      </c>
      <c r="J59" s="103">
        <v>4146</v>
      </c>
      <c r="K59" s="104">
        <f t="shared" si="8"/>
        <v>5899.22652688374</v>
      </c>
      <c r="L59" s="103">
        <v>5492</v>
      </c>
      <c r="M59" s="104">
        <f t="shared" si="9"/>
        <v>7814.411983995538</v>
      </c>
      <c r="N59" s="103">
        <v>13497</v>
      </c>
      <c r="O59" s="104">
        <f t="shared" si="10"/>
        <v>19204.500828111395</v>
      </c>
      <c r="P59" s="103">
        <v>13497</v>
      </c>
      <c r="Q59" s="104">
        <f t="shared" si="11"/>
        <v>19204.500828111395</v>
      </c>
      <c r="R59" s="103">
        <v>0</v>
      </c>
      <c r="S59" s="104">
        <f t="shared" si="12"/>
        <v>0</v>
      </c>
    </row>
    <row r="60" spans="1:19" ht="13.5" thickBot="1">
      <c r="A60" s="55">
        <v>54</v>
      </c>
      <c r="B60" s="56" t="s">
        <v>458</v>
      </c>
      <c r="C60" s="56" t="s">
        <v>459</v>
      </c>
      <c r="D60" s="103">
        <v>115167</v>
      </c>
      <c r="E60" s="104">
        <f t="shared" si="6"/>
        <v>163867.87781515188</v>
      </c>
      <c r="F60" s="103">
        <v>76066</v>
      </c>
      <c r="G60" s="104">
        <f t="shared" si="6"/>
        <v>108232.16714759734</v>
      </c>
      <c r="H60" s="103">
        <v>18764</v>
      </c>
      <c r="I60" s="104">
        <f t="shared" si="7"/>
        <v>26698.766654714545</v>
      </c>
      <c r="J60" s="103">
        <v>9084</v>
      </c>
      <c r="K60" s="104">
        <f t="shared" si="8"/>
        <v>12925.367527788687</v>
      </c>
      <c r="L60" s="103">
        <v>11253</v>
      </c>
      <c r="M60" s="104">
        <f t="shared" si="9"/>
        <v>16011.57648505131</v>
      </c>
      <c r="N60" s="103">
        <v>4744</v>
      </c>
      <c r="O60" s="104">
        <f t="shared" si="10"/>
        <v>6750.1038696421765</v>
      </c>
      <c r="P60" s="103">
        <v>4744</v>
      </c>
      <c r="Q60" s="104">
        <f t="shared" si="11"/>
        <v>6750.1038696421765</v>
      </c>
      <c r="R60" s="103">
        <v>0</v>
      </c>
      <c r="S60" s="104">
        <f t="shared" si="12"/>
        <v>0</v>
      </c>
    </row>
    <row r="61" spans="1:19" ht="13.5" thickBot="1">
      <c r="A61" s="55">
        <v>55</v>
      </c>
      <c r="B61" s="56" t="s">
        <v>460</v>
      </c>
      <c r="C61" s="56" t="s">
        <v>461</v>
      </c>
      <c r="D61" s="103">
        <v>51558</v>
      </c>
      <c r="E61" s="104">
        <f t="shared" si="6"/>
        <v>73360.42481260779</v>
      </c>
      <c r="F61" s="103">
        <v>33136</v>
      </c>
      <c r="G61" s="104">
        <f t="shared" si="6"/>
        <v>47148.28031712967</v>
      </c>
      <c r="H61" s="103">
        <v>8178</v>
      </c>
      <c r="I61" s="104">
        <f t="shared" si="7"/>
        <v>11636.245667355337</v>
      </c>
      <c r="J61" s="103">
        <v>6789</v>
      </c>
      <c r="K61" s="104">
        <f t="shared" si="8"/>
        <v>9659.876722386327</v>
      </c>
      <c r="L61" s="103">
        <v>3455</v>
      </c>
      <c r="M61" s="104">
        <f t="shared" si="9"/>
        <v>4916.02210573645</v>
      </c>
      <c r="N61" s="103">
        <v>24472</v>
      </c>
      <c r="O61" s="104">
        <f t="shared" si="10"/>
        <v>34820.51894980678</v>
      </c>
      <c r="P61" s="103">
        <v>24472</v>
      </c>
      <c r="Q61" s="104">
        <f t="shared" si="11"/>
        <v>34820.51894980678</v>
      </c>
      <c r="R61" s="103">
        <v>0</v>
      </c>
      <c r="S61" s="104">
        <f t="shared" si="12"/>
        <v>0</v>
      </c>
    </row>
    <row r="62" spans="1:19" ht="13.5" thickBot="1">
      <c r="A62" s="55">
        <v>56</v>
      </c>
      <c r="B62" s="56" t="s">
        <v>460</v>
      </c>
      <c r="C62" s="56" t="s">
        <v>462</v>
      </c>
      <c r="D62" s="103">
        <v>39391</v>
      </c>
      <c r="E62" s="104">
        <f t="shared" si="6"/>
        <v>56048.343492638065</v>
      </c>
      <c r="F62" s="103">
        <v>27020</v>
      </c>
      <c r="G62" s="104">
        <f t="shared" si="6"/>
        <v>38445.996323299245</v>
      </c>
      <c r="H62" s="103">
        <v>6366</v>
      </c>
      <c r="I62" s="104">
        <f t="shared" si="7"/>
        <v>9058.001946488637</v>
      </c>
      <c r="J62" s="103">
        <v>3773</v>
      </c>
      <c r="K62" s="104">
        <f t="shared" si="8"/>
        <v>5368.495341517692</v>
      </c>
      <c r="L62" s="103">
        <v>2232</v>
      </c>
      <c r="M62" s="104">
        <f t="shared" si="9"/>
        <v>3175.849881332491</v>
      </c>
      <c r="N62" s="103">
        <v>5115</v>
      </c>
      <c r="O62" s="104">
        <f t="shared" si="10"/>
        <v>7277.989311386958</v>
      </c>
      <c r="P62" s="103">
        <v>117</v>
      </c>
      <c r="Q62" s="104">
        <f t="shared" si="11"/>
        <v>166.47600184404186</v>
      </c>
      <c r="R62" s="103">
        <v>4998</v>
      </c>
      <c r="S62" s="104">
        <f t="shared" si="12"/>
        <v>7111.513309542916</v>
      </c>
    </row>
    <row r="63" spans="1:19" ht="13.5" thickBot="1">
      <c r="A63" s="55">
        <v>57</v>
      </c>
      <c r="B63" s="56" t="s">
        <v>460</v>
      </c>
      <c r="C63" s="56" t="s">
        <v>463</v>
      </c>
      <c r="D63" s="103">
        <v>26093</v>
      </c>
      <c r="E63" s="104">
        <f t="shared" si="6"/>
        <v>37126.9941548426</v>
      </c>
      <c r="F63" s="103">
        <v>16619</v>
      </c>
      <c r="G63" s="104">
        <f t="shared" si="6"/>
        <v>23646.70662090711</v>
      </c>
      <c r="H63" s="103">
        <v>4070</v>
      </c>
      <c r="I63" s="104">
        <f t="shared" si="7"/>
        <v>5791.088269275645</v>
      </c>
      <c r="J63" s="103">
        <v>892</v>
      </c>
      <c r="K63" s="104">
        <f t="shared" si="8"/>
        <v>1269.20165508449</v>
      </c>
      <c r="L63" s="103">
        <v>4512</v>
      </c>
      <c r="M63" s="104">
        <f t="shared" si="9"/>
        <v>6419.997609575358</v>
      </c>
      <c r="N63" s="103">
        <v>228</v>
      </c>
      <c r="O63" s="104">
        <f t="shared" si="10"/>
        <v>324.41477282428673</v>
      </c>
      <c r="P63" s="103">
        <v>133</v>
      </c>
      <c r="Q63" s="104">
        <f t="shared" si="11"/>
        <v>189.24195081416727</v>
      </c>
      <c r="R63" s="103">
        <v>95</v>
      </c>
      <c r="S63" s="104">
        <f t="shared" si="12"/>
        <v>135.17282201011946</v>
      </c>
    </row>
    <row r="64" spans="1:19" ht="13.5" thickBot="1">
      <c r="A64" s="55">
        <v>58</v>
      </c>
      <c r="B64" s="56" t="s">
        <v>460</v>
      </c>
      <c r="C64" s="56" t="s">
        <v>464</v>
      </c>
      <c r="D64" s="103">
        <v>55242</v>
      </c>
      <c r="E64" s="104">
        <f t="shared" si="6"/>
        <v>78602.28456297916</v>
      </c>
      <c r="F64" s="103">
        <v>37681</v>
      </c>
      <c r="G64" s="104">
        <f t="shared" si="6"/>
        <v>53615.23269645591</v>
      </c>
      <c r="H64" s="103">
        <v>9191</v>
      </c>
      <c r="I64" s="104">
        <f t="shared" si="7"/>
        <v>13077.6148115264</v>
      </c>
      <c r="J64" s="103">
        <v>5568</v>
      </c>
      <c r="K64" s="104">
        <f t="shared" si="8"/>
        <v>7922.550241603633</v>
      </c>
      <c r="L64" s="103">
        <v>2802</v>
      </c>
      <c r="M64" s="104">
        <f t="shared" si="9"/>
        <v>3986.886813393208</v>
      </c>
      <c r="N64" s="103">
        <v>1996</v>
      </c>
      <c r="O64" s="104">
        <f t="shared" si="10"/>
        <v>2840.0521340231417</v>
      </c>
      <c r="P64" s="103">
        <v>1996</v>
      </c>
      <c r="Q64" s="104">
        <f t="shared" si="11"/>
        <v>2840.0521340231417</v>
      </c>
      <c r="R64" s="103">
        <v>0</v>
      </c>
      <c r="S64" s="104">
        <f t="shared" si="12"/>
        <v>0</v>
      </c>
    </row>
    <row r="65" spans="1:19" ht="13.5" thickBot="1">
      <c r="A65" s="55">
        <v>59</v>
      </c>
      <c r="B65" s="56" t="s">
        <v>460</v>
      </c>
      <c r="C65" s="56" t="s">
        <v>465</v>
      </c>
      <c r="D65" s="103">
        <v>67056</v>
      </c>
      <c r="E65" s="104">
        <f t="shared" si="6"/>
        <v>95412.09213379548</v>
      </c>
      <c r="F65" s="103">
        <v>42960</v>
      </c>
      <c r="G65" s="104">
        <f t="shared" si="6"/>
        <v>61126.57298478665</v>
      </c>
      <c r="H65" s="103">
        <v>13143</v>
      </c>
      <c r="I65" s="104">
        <f t="shared" si="7"/>
        <v>18700.80420714737</v>
      </c>
      <c r="J65" s="103">
        <v>10709</v>
      </c>
      <c r="K65" s="104">
        <f t="shared" si="8"/>
        <v>15237.534220067046</v>
      </c>
      <c r="L65" s="103">
        <v>244</v>
      </c>
      <c r="M65" s="104">
        <f t="shared" si="9"/>
        <v>347.1807217944121</v>
      </c>
      <c r="N65" s="103">
        <v>2605</v>
      </c>
      <c r="O65" s="104">
        <f t="shared" si="10"/>
        <v>3706.581066698539</v>
      </c>
      <c r="P65" s="103">
        <v>2605</v>
      </c>
      <c r="Q65" s="104">
        <f t="shared" si="11"/>
        <v>3706.581066698539</v>
      </c>
      <c r="R65" s="103">
        <v>0</v>
      </c>
      <c r="S65" s="104">
        <f t="shared" si="12"/>
        <v>0</v>
      </c>
    </row>
    <row r="66" spans="1:19" ht="13.5" thickBot="1">
      <c r="A66" s="55">
        <v>60</v>
      </c>
      <c r="B66" s="56" t="s">
        <v>460</v>
      </c>
      <c r="C66" s="56" t="s">
        <v>466</v>
      </c>
      <c r="D66" s="103">
        <v>25293</v>
      </c>
      <c r="E66" s="104">
        <f t="shared" si="6"/>
        <v>35988.69670633633</v>
      </c>
      <c r="F66" s="103">
        <v>14855</v>
      </c>
      <c r="G66" s="104">
        <f t="shared" si="6"/>
        <v>21136.760746950786</v>
      </c>
      <c r="H66" s="103">
        <v>3488</v>
      </c>
      <c r="I66" s="104">
        <f t="shared" si="7"/>
        <v>4962.976875487334</v>
      </c>
      <c r="J66" s="103">
        <v>6794</v>
      </c>
      <c r="K66" s="104">
        <f t="shared" si="8"/>
        <v>9666.991081439492</v>
      </c>
      <c r="L66" s="103">
        <v>156</v>
      </c>
      <c r="M66" s="104">
        <f t="shared" si="9"/>
        <v>221.96800245872248</v>
      </c>
      <c r="N66" s="103">
        <v>1532</v>
      </c>
      <c r="O66" s="104">
        <f t="shared" si="10"/>
        <v>2179.8396138895055</v>
      </c>
      <c r="P66" s="103">
        <v>1532</v>
      </c>
      <c r="Q66" s="104">
        <f t="shared" si="11"/>
        <v>2179.8396138895055</v>
      </c>
      <c r="R66" s="103">
        <v>0</v>
      </c>
      <c r="S66" s="104">
        <f t="shared" si="12"/>
        <v>0</v>
      </c>
    </row>
    <row r="67" spans="1:19" ht="13.5" thickBot="1">
      <c r="A67" s="55">
        <v>61</v>
      </c>
      <c r="B67" s="56" t="s">
        <v>460</v>
      </c>
      <c r="C67" s="56" t="s">
        <v>467</v>
      </c>
      <c r="D67" s="103">
        <v>121022</v>
      </c>
      <c r="E67" s="104">
        <f t="shared" si="6"/>
        <v>172198.79226640714</v>
      </c>
      <c r="F67" s="103">
        <v>89164</v>
      </c>
      <c r="G67" s="104">
        <f t="shared" si="6"/>
        <v>126868.94212326623</v>
      </c>
      <c r="H67" s="103">
        <v>19990</v>
      </c>
      <c r="I67" s="104">
        <f t="shared" si="7"/>
        <v>28443.207494550403</v>
      </c>
      <c r="J67" s="103">
        <v>10255</v>
      </c>
      <c r="K67" s="104">
        <f t="shared" si="8"/>
        <v>14591.550418039738</v>
      </c>
      <c r="L67" s="103">
        <v>1613</v>
      </c>
      <c r="M67" s="104">
        <f t="shared" si="9"/>
        <v>2295.092230550765</v>
      </c>
      <c r="N67" s="103">
        <v>1520</v>
      </c>
      <c r="O67" s="104">
        <f t="shared" si="10"/>
        <v>2162.7651521619114</v>
      </c>
      <c r="P67" s="103">
        <v>1520</v>
      </c>
      <c r="Q67" s="104">
        <f t="shared" si="11"/>
        <v>2162.7651521619114</v>
      </c>
      <c r="R67" s="103">
        <v>0</v>
      </c>
      <c r="S67" s="104">
        <f t="shared" si="12"/>
        <v>0</v>
      </c>
    </row>
    <row r="68" spans="1:19" ht="13.5" thickBot="1">
      <c r="A68" s="55">
        <v>62</v>
      </c>
      <c r="B68" s="56" t="s">
        <v>460</v>
      </c>
      <c r="C68" s="56" t="s">
        <v>468</v>
      </c>
      <c r="D68" s="103">
        <v>63623</v>
      </c>
      <c r="E68" s="104">
        <f t="shared" si="6"/>
        <v>90527.37320789296</v>
      </c>
      <c r="F68" s="103">
        <v>47789</v>
      </c>
      <c r="G68" s="104">
        <f t="shared" si="6"/>
        <v>67997.62095833263</v>
      </c>
      <c r="H68" s="103">
        <v>8988</v>
      </c>
      <c r="I68" s="104">
        <f t="shared" si="7"/>
        <v>12788.771833967934</v>
      </c>
      <c r="J68" s="103">
        <v>6786</v>
      </c>
      <c r="K68" s="104">
        <f t="shared" si="8"/>
        <v>9655.608106954429</v>
      </c>
      <c r="L68" s="103">
        <v>60</v>
      </c>
      <c r="M68" s="104">
        <f t="shared" si="9"/>
        <v>85.37230863797019</v>
      </c>
      <c r="N68" s="103">
        <v>1004</v>
      </c>
      <c r="O68" s="104">
        <f t="shared" si="10"/>
        <v>1428.5632978753679</v>
      </c>
      <c r="P68" s="103">
        <v>1004</v>
      </c>
      <c r="Q68" s="104">
        <f t="shared" si="11"/>
        <v>1428.5632978753679</v>
      </c>
      <c r="R68" s="103">
        <v>0</v>
      </c>
      <c r="S68" s="104">
        <f t="shared" si="12"/>
        <v>0</v>
      </c>
    </row>
    <row r="69" spans="1:19" ht="13.5" thickBot="1">
      <c r="A69" s="55">
        <v>63</v>
      </c>
      <c r="B69" s="56" t="s">
        <v>460</v>
      </c>
      <c r="C69" s="56" t="s">
        <v>469</v>
      </c>
      <c r="D69" s="103">
        <v>49663</v>
      </c>
      <c r="E69" s="104">
        <f t="shared" si="6"/>
        <v>70664.08273145856</v>
      </c>
      <c r="F69" s="103">
        <v>32079</v>
      </c>
      <c r="G69" s="104">
        <f t="shared" si="6"/>
        <v>45644.304813290764</v>
      </c>
      <c r="H69" s="103">
        <v>7497</v>
      </c>
      <c r="I69" s="104">
        <f t="shared" si="7"/>
        <v>10667.269964314375</v>
      </c>
      <c r="J69" s="103">
        <v>1690</v>
      </c>
      <c r="K69" s="104">
        <f t="shared" si="8"/>
        <v>2404.6533599694935</v>
      </c>
      <c r="L69" s="103">
        <v>8397</v>
      </c>
      <c r="M69" s="104">
        <f t="shared" si="9"/>
        <v>11947.854593883929</v>
      </c>
      <c r="N69" s="103">
        <v>230</v>
      </c>
      <c r="O69" s="104">
        <f t="shared" si="10"/>
        <v>327.2605164455524</v>
      </c>
      <c r="P69" s="103">
        <v>230</v>
      </c>
      <c r="Q69" s="104">
        <f t="shared" si="11"/>
        <v>327.2605164455524</v>
      </c>
      <c r="R69" s="103">
        <v>0</v>
      </c>
      <c r="S69" s="104">
        <f t="shared" si="12"/>
        <v>0</v>
      </c>
    </row>
    <row r="70" spans="1:19" ht="13.5" thickBot="1">
      <c r="A70" s="55">
        <v>64</v>
      </c>
      <c r="B70" s="56" t="s">
        <v>470</v>
      </c>
      <c r="C70" s="56" t="s">
        <v>471</v>
      </c>
      <c r="D70" s="103">
        <v>237579</v>
      </c>
      <c r="E70" s="104">
        <f t="shared" si="6"/>
        <v>338044.4618983387</v>
      </c>
      <c r="F70" s="103">
        <v>140694</v>
      </c>
      <c r="G70" s="104">
        <f t="shared" si="6"/>
        <v>200189.5265251763</v>
      </c>
      <c r="H70" s="103">
        <v>32169</v>
      </c>
      <c r="I70" s="104">
        <f t="shared" si="7"/>
        <v>45772.36327624772</v>
      </c>
      <c r="J70" s="103">
        <v>20499</v>
      </c>
      <c r="K70" s="104">
        <f t="shared" si="8"/>
        <v>29167.449246162516</v>
      </c>
      <c r="L70" s="103">
        <v>44217</v>
      </c>
      <c r="M70" s="104">
        <f t="shared" si="9"/>
        <v>62915.12285075213</v>
      </c>
      <c r="N70" s="103">
        <v>54994</v>
      </c>
      <c r="O70" s="104">
        <f t="shared" si="10"/>
        <v>78249.41235394221</v>
      </c>
      <c r="P70" s="103">
        <v>54994</v>
      </c>
      <c r="Q70" s="104">
        <f t="shared" si="11"/>
        <v>78249.41235394221</v>
      </c>
      <c r="R70" s="103">
        <v>0</v>
      </c>
      <c r="S70" s="104">
        <f t="shared" si="12"/>
        <v>0</v>
      </c>
    </row>
    <row r="71" spans="1:19" ht="13.5" thickBot="1">
      <c r="A71" s="55">
        <v>65</v>
      </c>
      <c r="B71" s="56" t="s">
        <v>472</v>
      </c>
      <c r="C71" s="56" t="s">
        <v>473</v>
      </c>
      <c r="D71" s="103">
        <v>110535</v>
      </c>
      <c r="E71" s="104">
        <f t="shared" si="6"/>
        <v>157277.1355883006</v>
      </c>
      <c r="F71" s="103">
        <v>71574</v>
      </c>
      <c r="G71" s="104">
        <f t="shared" si="6"/>
        <v>101840.62697423463</v>
      </c>
      <c r="H71" s="103">
        <v>16262</v>
      </c>
      <c r="I71" s="104">
        <f aca="true" t="shared" si="13" ref="I71:I89">H71/$E$5</f>
        <v>23138.741384511188</v>
      </c>
      <c r="J71" s="103">
        <v>10552</v>
      </c>
      <c r="K71" s="104">
        <f aca="true" t="shared" si="14" ref="K71:K89">J71/$E$5</f>
        <v>15014.143345797691</v>
      </c>
      <c r="L71" s="103">
        <v>12147</v>
      </c>
      <c r="M71" s="104">
        <f aca="true" t="shared" si="15" ref="M71:M89">L71/$E$5</f>
        <v>17283.623883757064</v>
      </c>
      <c r="N71" s="103">
        <v>2337</v>
      </c>
      <c r="O71" s="104">
        <f aca="true" t="shared" si="16" ref="O71:O89">N71/$E$5</f>
        <v>3325.251421448939</v>
      </c>
      <c r="P71" s="103">
        <v>2337</v>
      </c>
      <c r="Q71" s="104">
        <f aca="true" t="shared" si="17" ref="Q71:Q89">P71/$E$5</f>
        <v>3325.251421448939</v>
      </c>
      <c r="R71" s="103">
        <v>0</v>
      </c>
      <c r="S71" s="104">
        <f aca="true" t="shared" si="18" ref="S71:S89">R71/$E$5</f>
        <v>0</v>
      </c>
    </row>
    <row r="72" spans="1:19" ht="13.5" thickBot="1">
      <c r="A72" s="55">
        <v>66</v>
      </c>
      <c r="B72" s="56" t="s">
        <v>472</v>
      </c>
      <c r="C72" s="56" t="s">
        <v>474</v>
      </c>
      <c r="D72" s="103">
        <v>42153</v>
      </c>
      <c r="E72" s="104">
        <f aca="true" t="shared" si="19" ref="E72:G129">D72/$E$5</f>
        <v>59978.31543360596</v>
      </c>
      <c r="F72" s="103">
        <v>31791</v>
      </c>
      <c r="G72" s="104">
        <f t="shared" si="19"/>
        <v>45234.517731828506</v>
      </c>
      <c r="H72" s="103">
        <v>7660</v>
      </c>
      <c r="I72" s="104">
        <f t="shared" si="13"/>
        <v>10899.198069447528</v>
      </c>
      <c r="J72" s="103">
        <v>1708</v>
      </c>
      <c r="K72" s="104">
        <f t="shared" si="14"/>
        <v>2430.2650525608847</v>
      </c>
      <c r="L72" s="103">
        <v>994</v>
      </c>
      <c r="M72" s="104">
        <f t="shared" si="15"/>
        <v>1414.3345797690395</v>
      </c>
      <c r="N72" s="103">
        <v>540</v>
      </c>
      <c r="O72" s="104">
        <f t="shared" si="16"/>
        <v>768.3507777417317</v>
      </c>
      <c r="P72" s="103">
        <v>540</v>
      </c>
      <c r="Q72" s="104">
        <f t="shared" si="17"/>
        <v>768.3507777417317</v>
      </c>
      <c r="R72" s="103">
        <v>0</v>
      </c>
      <c r="S72" s="104">
        <f t="shared" si="18"/>
        <v>0</v>
      </c>
    </row>
    <row r="73" spans="1:19" ht="13.5" thickBot="1">
      <c r="A73" s="55">
        <v>67</v>
      </c>
      <c r="B73" s="56" t="s">
        <v>472</v>
      </c>
      <c r="C73" s="56" t="s">
        <v>475</v>
      </c>
      <c r="D73" s="103">
        <v>64619</v>
      </c>
      <c r="E73" s="104">
        <f t="shared" si="19"/>
        <v>91944.55353128327</v>
      </c>
      <c r="F73" s="103">
        <v>43550</v>
      </c>
      <c r="G73" s="104">
        <f t="shared" si="19"/>
        <v>61966.06735306003</v>
      </c>
      <c r="H73" s="103">
        <v>10127</v>
      </c>
      <c r="I73" s="104">
        <f t="shared" si="13"/>
        <v>14409.422826278735</v>
      </c>
      <c r="J73" s="103">
        <v>2886</v>
      </c>
      <c r="K73" s="104">
        <f t="shared" si="14"/>
        <v>4106.408045486366</v>
      </c>
      <c r="L73" s="103">
        <v>8056</v>
      </c>
      <c r="M73" s="104">
        <f t="shared" si="15"/>
        <v>11462.655306458131</v>
      </c>
      <c r="N73" s="103">
        <v>1240</v>
      </c>
      <c r="O73" s="104">
        <f t="shared" si="16"/>
        <v>1764.3610451847173</v>
      </c>
      <c r="P73" s="103">
        <v>1240</v>
      </c>
      <c r="Q73" s="104">
        <f t="shared" si="17"/>
        <v>1764.3610451847173</v>
      </c>
      <c r="R73" s="103">
        <v>0</v>
      </c>
      <c r="S73" s="104">
        <f t="shared" si="18"/>
        <v>0</v>
      </c>
    </row>
    <row r="74" spans="1:19" ht="13.5" thickBot="1">
      <c r="A74" s="55">
        <v>68</v>
      </c>
      <c r="B74" s="56" t="s">
        <v>476</v>
      </c>
      <c r="C74" s="56" t="s">
        <v>477</v>
      </c>
      <c r="D74" s="103">
        <v>111408</v>
      </c>
      <c r="E74" s="104">
        <f t="shared" si="19"/>
        <v>158519.30267898305</v>
      </c>
      <c r="F74" s="103">
        <v>63765</v>
      </c>
      <c r="G74" s="104">
        <f t="shared" si="19"/>
        <v>90729.42100500282</v>
      </c>
      <c r="H74" s="103">
        <v>15439</v>
      </c>
      <c r="I74" s="104">
        <f t="shared" si="13"/>
        <v>21967.71788436036</v>
      </c>
      <c r="J74" s="103">
        <v>21203</v>
      </c>
      <c r="K74" s="104">
        <f t="shared" si="14"/>
        <v>30169.151000848033</v>
      </c>
      <c r="L74" s="103">
        <v>11001</v>
      </c>
      <c r="M74" s="104">
        <f t="shared" si="15"/>
        <v>15653.012788771834</v>
      </c>
      <c r="N74" s="103">
        <v>33358</v>
      </c>
      <c r="O74" s="104">
        <f t="shared" si="16"/>
        <v>47464.15785909016</v>
      </c>
      <c r="P74" s="103">
        <v>33358</v>
      </c>
      <c r="Q74" s="104">
        <f t="shared" si="17"/>
        <v>47464.15785909016</v>
      </c>
      <c r="R74" s="103">
        <v>0</v>
      </c>
      <c r="S74" s="104">
        <f t="shared" si="18"/>
        <v>0</v>
      </c>
    </row>
    <row r="75" spans="1:19" ht="26.25" thickBot="1">
      <c r="A75" s="55">
        <v>69</v>
      </c>
      <c r="B75" s="56" t="s">
        <v>478</v>
      </c>
      <c r="C75" s="56" t="s">
        <v>479</v>
      </c>
      <c r="D75" s="103">
        <v>34417</v>
      </c>
      <c r="E75" s="104">
        <f t="shared" si="19"/>
        <v>48970.97910655033</v>
      </c>
      <c r="F75" s="103">
        <v>18037</v>
      </c>
      <c r="G75" s="104">
        <f t="shared" si="19"/>
        <v>25664.338848384472</v>
      </c>
      <c r="H75" s="103">
        <v>3927</v>
      </c>
      <c r="I75" s="104">
        <f t="shared" si="13"/>
        <v>5587.617600355149</v>
      </c>
      <c r="J75" s="103">
        <v>614</v>
      </c>
      <c r="K75" s="104">
        <f t="shared" si="14"/>
        <v>873.6432917285616</v>
      </c>
      <c r="L75" s="103">
        <v>11839</v>
      </c>
      <c r="M75" s="104">
        <f t="shared" si="15"/>
        <v>16845.37936608215</v>
      </c>
      <c r="N75" s="103">
        <v>9749</v>
      </c>
      <c r="O75" s="104">
        <f t="shared" si="16"/>
        <v>13871.577281859523</v>
      </c>
      <c r="P75" s="103">
        <v>9749</v>
      </c>
      <c r="Q75" s="104">
        <f t="shared" si="17"/>
        <v>13871.577281859523</v>
      </c>
      <c r="R75" s="103">
        <v>0</v>
      </c>
      <c r="S75" s="104">
        <f t="shared" si="18"/>
        <v>0</v>
      </c>
    </row>
    <row r="76" spans="1:19" ht="13.5" thickBot="1">
      <c r="A76" s="55">
        <v>70</v>
      </c>
      <c r="B76" s="56" t="s">
        <v>478</v>
      </c>
      <c r="C76" s="56" t="s">
        <v>480</v>
      </c>
      <c r="D76" s="103">
        <v>68990</v>
      </c>
      <c r="E76" s="104">
        <f t="shared" si="19"/>
        <v>98163.92621555939</v>
      </c>
      <c r="F76" s="103">
        <v>22194</v>
      </c>
      <c r="G76" s="104">
        <f t="shared" si="19"/>
        <v>31579.216965185173</v>
      </c>
      <c r="H76" s="103">
        <v>5562</v>
      </c>
      <c r="I76" s="104">
        <f t="shared" si="13"/>
        <v>7914.013010739836</v>
      </c>
      <c r="J76" s="103">
        <v>4777</v>
      </c>
      <c r="K76" s="104">
        <f t="shared" si="14"/>
        <v>6797.05863939306</v>
      </c>
      <c r="L76" s="103">
        <v>36457</v>
      </c>
      <c r="M76" s="104">
        <f t="shared" si="15"/>
        <v>51873.63760024132</v>
      </c>
      <c r="N76" s="103">
        <v>60797</v>
      </c>
      <c r="O76" s="104">
        <f t="shared" si="16"/>
        <v>86506.33747104456</v>
      </c>
      <c r="P76" s="103">
        <v>60797</v>
      </c>
      <c r="Q76" s="104">
        <f t="shared" si="17"/>
        <v>86506.33747104456</v>
      </c>
      <c r="R76" s="103">
        <v>0</v>
      </c>
      <c r="S76" s="104">
        <f t="shared" si="18"/>
        <v>0</v>
      </c>
    </row>
    <row r="77" spans="1:19" ht="13.5" thickBot="1">
      <c r="A77" s="55">
        <v>71</v>
      </c>
      <c r="B77" s="56" t="s">
        <v>478</v>
      </c>
      <c r="C77" s="56" t="s">
        <v>481</v>
      </c>
      <c r="D77" s="103">
        <v>94783</v>
      </c>
      <c r="E77" s="104">
        <f t="shared" si="19"/>
        <v>134864.05882721214</v>
      </c>
      <c r="F77" s="103">
        <v>50863</v>
      </c>
      <c r="G77" s="104">
        <f t="shared" si="19"/>
        <v>72371.52890421796</v>
      </c>
      <c r="H77" s="103">
        <v>10902</v>
      </c>
      <c r="I77" s="104">
        <f t="shared" si="13"/>
        <v>15512.148479519183</v>
      </c>
      <c r="J77" s="103">
        <v>14680</v>
      </c>
      <c r="K77" s="104">
        <f t="shared" si="14"/>
        <v>20887.75818009004</v>
      </c>
      <c r="L77" s="103">
        <v>18338</v>
      </c>
      <c r="M77" s="104">
        <f t="shared" si="15"/>
        <v>26092.623263384954</v>
      </c>
      <c r="N77" s="103">
        <v>16691</v>
      </c>
      <c r="O77" s="104">
        <f t="shared" si="16"/>
        <v>23749.153391272674</v>
      </c>
      <c r="P77" s="103">
        <v>16691</v>
      </c>
      <c r="Q77" s="104">
        <f t="shared" si="17"/>
        <v>23749.153391272674</v>
      </c>
      <c r="R77" s="103">
        <v>0</v>
      </c>
      <c r="S77" s="104">
        <f t="shared" si="18"/>
        <v>0</v>
      </c>
    </row>
    <row r="78" spans="1:19" ht="13.5" thickBot="1">
      <c r="A78" s="55">
        <v>72</v>
      </c>
      <c r="B78" s="56" t="s">
        <v>478</v>
      </c>
      <c r="C78" s="56" t="s">
        <v>482</v>
      </c>
      <c r="D78" s="103">
        <v>140601</v>
      </c>
      <c r="E78" s="104">
        <f t="shared" si="19"/>
        <v>200057.19944678745</v>
      </c>
      <c r="F78" s="103">
        <v>62847</v>
      </c>
      <c r="G78" s="104">
        <f t="shared" si="19"/>
        <v>89423.22468284187</v>
      </c>
      <c r="H78" s="103">
        <v>14540</v>
      </c>
      <c r="I78" s="104">
        <f t="shared" si="13"/>
        <v>20688.55612660144</v>
      </c>
      <c r="J78" s="103">
        <v>20537</v>
      </c>
      <c r="K78" s="104">
        <f t="shared" si="14"/>
        <v>29221.518374966563</v>
      </c>
      <c r="L78" s="103">
        <v>42677</v>
      </c>
      <c r="M78" s="104">
        <f t="shared" si="15"/>
        <v>60723.90026237757</v>
      </c>
      <c r="N78" s="103">
        <v>3154</v>
      </c>
      <c r="O78" s="104">
        <f t="shared" si="16"/>
        <v>4487.737690735967</v>
      </c>
      <c r="P78" s="103">
        <v>3154</v>
      </c>
      <c r="Q78" s="104">
        <f t="shared" si="17"/>
        <v>4487.737690735967</v>
      </c>
      <c r="R78" s="103">
        <v>0</v>
      </c>
      <c r="S78" s="104">
        <f t="shared" si="18"/>
        <v>0</v>
      </c>
    </row>
    <row r="79" spans="1:19" ht="13.5" thickBot="1">
      <c r="A79" s="55">
        <v>73</v>
      </c>
      <c r="B79" s="56" t="s">
        <v>478</v>
      </c>
      <c r="C79" s="56" t="s">
        <v>483</v>
      </c>
      <c r="D79" s="103">
        <v>74967</v>
      </c>
      <c r="E79" s="104">
        <f t="shared" si="19"/>
        <v>106668.43102771185</v>
      </c>
      <c r="F79" s="103">
        <v>55085</v>
      </c>
      <c r="G79" s="104">
        <f t="shared" si="19"/>
        <v>78378.8936887098</v>
      </c>
      <c r="H79" s="103">
        <v>12478</v>
      </c>
      <c r="I79" s="104">
        <f t="shared" si="13"/>
        <v>17754.594453076534</v>
      </c>
      <c r="J79" s="103">
        <v>5769</v>
      </c>
      <c r="K79" s="104">
        <f t="shared" si="14"/>
        <v>8208.547475540834</v>
      </c>
      <c r="L79" s="103">
        <v>1635</v>
      </c>
      <c r="M79" s="104">
        <f t="shared" si="15"/>
        <v>2326.3954103846877</v>
      </c>
      <c r="N79" s="103">
        <v>2023</v>
      </c>
      <c r="O79" s="104">
        <f t="shared" si="16"/>
        <v>2878.4696729102284</v>
      </c>
      <c r="P79" s="103">
        <v>2023</v>
      </c>
      <c r="Q79" s="104">
        <f t="shared" si="17"/>
        <v>2878.4696729102284</v>
      </c>
      <c r="R79" s="103">
        <v>0</v>
      </c>
      <c r="S79" s="104">
        <f t="shared" si="18"/>
        <v>0</v>
      </c>
    </row>
    <row r="80" spans="1:19" ht="13.5" thickBot="1">
      <c r="A80" s="55">
        <v>74</v>
      </c>
      <c r="B80" s="56" t="s">
        <v>478</v>
      </c>
      <c r="C80" s="56" t="s">
        <v>484</v>
      </c>
      <c r="D80" s="103">
        <v>54454</v>
      </c>
      <c r="E80" s="104">
        <f t="shared" si="19"/>
        <v>77481.06157620047</v>
      </c>
      <c r="F80" s="103">
        <v>30935</v>
      </c>
      <c r="G80" s="104">
        <f t="shared" si="19"/>
        <v>44016.5394619268</v>
      </c>
      <c r="H80" s="103">
        <v>7393</v>
      </c>
      <c r="I80" s="104">
        <f t="shared" si="13"/>
        <v>10519.29129600856</v>
      </c>
      <c r="J80" s="103">
        <v>7538</v>
      </c>
      <c r="K80" s="104">
        <f t="shared" si="14"/>
        <v>10725.607708550322</v>
      </c>
      <c r="L80" s="103">
        <v>8588</v>
      </c>
      <c r="M80" s="104">
        <f t="shared" si="15"/>
        <v>12219.6231097148</v>
      </c>
      <c r="N80" s="103">
        <v>1666.35</v>
      </c>
      <c r="O80" s="104">
        <f t="shared" si="16"/>
        <v>2371.002441648027</v>
      </c>
      <c r="P80" s="103">
        <v>1666.35</v>
      </c>
      <c r="Q80" s="104">
        <f t="shared" si="17"/>
        <v>2371.002441648027</v>
      </c>
      <c r="R80" s="103">
        <v>0</v>
      </c>
      <c r="S80" s="104">
        <f t="shared" si="18"/>
        <v>0</v>
      </c>
    </row>
    <row r="81" spans="1:19" ht="13.5" thickBot="1">
      <c r="A81" s="55">
        <v>75</v>
      </c>
      <c r="B81" s="56" t="s">
        <v>485</v>
      </c>
      <c r="C81" s="56" t="s">
        <v>486</v>
      </c>
      <c r="D81" s="103">
        <v>106456</v>
      </c>
      <c r="E81" s="104">
        <f t="shared" si="19"/>
        <v>151473.24147272925</v>
      </c>
      <c r="F81" s="103">
        <v>63874</v>
      </c>
      <c r="G81" s="104">
        <f t="shared" si="19"/>
        <v>90884.5140323618</v>
      </c>
      <c r="H81" s="103">
        <v>15280</v>
      </c>
      <c r="I81" s="104">
        <f t="shared" si="13"/>
        <v>21741.481266469742</v>
      </c>
      <c r="J81" s="103">
        <v>3117</v>
      </c>
      <c r="K81" s="104">
        <f t="shared" si="14"/>
        <v>4435.091433742551</v>
      </c>
      <c r="L81" s="103">
        <v>24185</v>
      </c>
      <c r="M81" s="104">
        <f t="shared" si="15"/>
        <v>34412.15474015515</v>
      </c>
      <c r="N81" s="103">
        <v>4932</v>
      </c>
      <c r="O81" s="104">
        <f t="shared" si="16"/>
        <v>7017.60377004115</v>
      </c>
      <c r="P81" s="103">
        <v>4932</v>
      </c>
      <c r="Q81" s="104">
        <f t="shared" si="17"/>
        <v>7017.60377004115</v>
      </c>
      <c r="R81" s="103">
        <v>0</v>
      </c>
      <c r="S81" s="104">
        <f t="shared" si="18"/>
        <v>0</v>
      </c>
    </row>
    <row r="82" spans="1:19" ht="13.5" thickBot="1">
      <c r="A82" s="55">
        <v>76</v>
      </c>
      <c r="B82" s="56" t="s">
        <v>485</v>
      </c>
      <c r="C82" s="56" t="s">
        <v>487</v>
      </c>
      <c r="D82" s="103">
        <v>158021</v>
      </c>
      <c r="E82" s="104">
        <f t="shared" si="19"/>
        <v>224843.62638801144</v>
      </c>
      <c r="F82" s="103">
        <v>67213</v>
      </c>
      <c r="G82" s="104">
        <f t="shared" si="19"/>
        <v>95635.48300806484</v>
      </c>
      <c r="H82" s="103">
        <v>15728</v>
      </c>
      <c r="I82" s="104">
        <f t="shared" si="13"/>
        <v>22378.92783763325</v>
      </c>
      <c r="J82" s="103">
        <v>9706</v>
      </c>
      <c r="K82" s="104">
        <f t="shared" si="14"/>
        <v>13810.393794002312</v>
      </c>
      <c r="L82" s="103">
        <v>65374</v>
      </c>
      <c r="M82" s="104">
        <f t="shared" si="15"/>
        <v>93018.82174831105</v>
      </c>
      <c r="N82" s="103">
        <v>869</v>
      </c>
      <c r="O82" s="104">
        <f t="shared" si="16"/>
        <v>1236.475603439935</v>
      </c>
      <c r="P82" s="103">
        <v>869</v>
      </c>
      <c r="Q82" s="104">
        <f t="shared" si="17"/>
        <v>1236.475603439935</v>
      </c>
      <c r="R82" s="103">
        <v>0</v>
      </c>
      <c r="S82" s="104">
        <f t="shared" si="18"/>
        <v>0</v>
      </c>
    </row>
    <row r="83" spans="1:19" ht="13.5" thickBot="1">
      <c r="A83" s="55">
        <v>77</v>
      </c>
      <c r="B83" s="56" t="s">
        <v>488</v>
      </c>
      <c r="C83" s="56" t="s">
        <v>489</v>
      </c>
      <c r="D83" s="103">
        <v>55251</v>
      </c>
      <c r="E83" s="104">
        <f t="shared" si="19"/>
        <v>78615.09040927485</v>
      </c>
      <c r="F83" s="103">
        <v>36968</v>
      </c>
      <c r="G83" s="104">
        <f t="shared" si="19"/>
        <v>52600.7250954747</v>
      </c>
      <c r="H83" s="103">
        <v>8573</v>
      </c>
      <c r="I83" s="104">
        <f t="shared" si="13"/>
        <v>12198.280032555307</v>
      </c>
      <c r="J83" s="103">
        <v>6318</v>
      </c>
      <c r="K83" s="104">
        <f t="shared" si="14"/>
        <v>8989.70409957826</v>
      </c>
      <c r="L83" s="103">
        <v>3392</v>
      </c>
      <c r="M83" s="104">
        <f t="shared" si="15"/>
        <v>4826.381181666581</v>
      </c>
      <c r="N83" s="103">
        <v>211</v>
      </c>
      <c r="O83" s="104">
        <f t="shared" si="16"/>
        <v>300.2259520435285</v>
      </c>
      <c r="P83" s="103">
        <v>211</v>
      </c>
      <c r="Q83" s="104">
        <f t="shared" si="17"/>
        <v>300.2259520435285</v>
      </c>
      <c r="R83" s="103">
        <v>0</v>
      </c>
      <c r="S83" s="104">
        <f t="shared" si="18"/>
        <v>0</v>
      </c>
    </row>
    <row r="84" spans="1:19" ht="13.5" thickBot="1">
      <c r="A84" s="55">
        <v>78</v>
      </c>
      <c r="B84" s="56" t="s">
        <v>488</v>
      </c>
      <c r="C84" s="56" t="s">
        <v>490</v>
      </c>
      <c r="D84" s="103">
        <v>558144</v>
      </c>
      <c r="E84" s="104">
        <f t="shared" si="19"/>
        <v>794167.3638738539</v>
      </c>
      <c r="F84" s="103">
        <v>292486</v>
      </c>
      <c r="G84" s="104">
        <f t="shared" si="19"/>
        <v>416170.0844047558</v>
      </c>
      <c r="H84" s="103">
        <v>67330</v>
      </c>
      <c r="I84" s="104">
        <f t="shared" si="13"/>
        <v>95801.95900990888</v>
      </c>
      <c r="J84" s="103">
        <v>96674</v>
      </c>
      <c r="K84" s="104">
        <f t="shared" si="14"/>
        <v>137554.70942111884</v>
      </c>
      <c r="L84" s="103">
        <v>101654</v>
      </c>
      <c r="M84" s="104">
        <f t="shared" si="15"/>
        <v>144640.61103807038</v>
      </c>
      <c r="N84" s="103">
        <v>35167</v>
      </c>
      <c r="O84" s="104">
        <f t="shared" si="16"/>
        <v>50038.132964524964</v>
      </c>
      <c r="P84" s="103">
        <v>35167</v>
      </c>
      <c r="Q84" s="104">
        <f t="shared" si="17"/>
        <v>50038.132964524964</v>
      </c>
      <c r="R84" s="103">
        <v>0</v>
      </c>
      <c r="S84" s="104">
        <f t="shared" si="18"/>
        <v>0</v>
      </c>
    </row>
    <row r="85" spans="1:19" ht="13.5" thickBot="1">
      <c r="A85" s="55">
        <v>79</v>
      </c>
      <c r="B85" s="56" t="s">
        <v>488</v>
      </c>
      <c r="C85" s="56" t="s">
        <v>491</v>
      </c>
      <c r="D85" s="103">
        <v>7926.71</v>
      </c>
      <c r="E85" s="104">
        <f t="shared" si="19"/>
        <v>11278.692210061412</v>
      </c>
      <c r="F85" s="103">
        <v>3181.48</v>
      </c>
      <c r="G85" s="104">
        <f t="shared" si="19"/>
        <v>4526.8382080921565</v>
      </c>
      <c r="H85" s="103">
        <v>1296.44</v>
      </c>
      <c r="I85" s="104">
        <f t="shared" si="13"/>
        <v>1844.6679301768347</v>
      </c>
      <c r="J85" s="103">
        <v>2300</v>
      </c>
      <c r="K85" s="104">
        <f t="shared" si="14"/>
        <v>3272.605164455524</v>
      </c>
      <c r="L85" s="103">
        <v>1148.79</v>
      </c>
      <c r="M85" s="104">
        <f t="shared" si="15"/>
        <v>1634.5809073368962</v>
      </c>
      <c r="N85" s="103">
        <v>0</v>
      </c>
      <c r="O85" s="104">
        <f t="shared" si="16"/>
        <v>0</v>
      </c>
      <c r="P85" s="103">
        <v>0</v>
      </c>
      <c r="Q85" s="104">
        <f t="shared" si="17"/>
        <v>0</v>
      </c>
      <c r="R85" s="103">
        <v>0</v>
      </c>
      <c r="S85" s="104">
        <f t="shared" si="18"/>
        <v>0</v>
      </c>
    </row>
    <row r="86" spans="1:19" ht="13.5" thickBot="1">
      <c r="A86" s="55">
        <v>80</v>
      </c>
      <c r="B86" s="56" t="s">
        <v>492</v>
      </c>
      <c r="C86" s="56" t="s">
        <v>493</v>
      </c>
      <c r="D86" s="103">
        <v>781213</v>
      </c>
      <c r="E86" s="104">
        <f t="shared" si="19"/>
        <v>1111565.95579991</v>
      </c>
      <c r="F86" s="103">
        <v>569221</v>
      </c>
      <c r="G86" s="104">
        <f t="shared" si="19"/>
        <v>809928.5149202339</v>
      </c>
      <c r="H86" s="103">
        <v>117027</v>
      </c>
      <c r="I86" s="104">
        <f t="shared" si="13"/>
        <v>166514.41938292896</v>
      </c>
      <c r="J86" s="103">
        <v>63359</v>
      </c>
      <c r="K86" s="104">
        <f t="shared" si="14"/>
        <v>90151.73504988589</v>
      </c>
      <c r="L86" s="103">
        <v>31606</v>
      </c>
      <c r="M86" s="104">
        <f t="shared" si="15"/>
        <v>44971.28644686143</v>
      </c>
      <c r="N86" s="103">
        <v>108920</v>
      </c>
      <c r="O86" s="104">
        <f t="shared" si="16"/>
        <v>154979.19761412856</v>
      </c>
      <c r="P86" s="103">
        <v>108920</v>
      </c>
      <c r="Q86" s="104">
        <f t="shared" si="17"/>
        <v>154979.19761412856</v>
      </c>
      <c r="R86" s="103">
        <v>0</v>
      </c>
      <c r="S86" s="104">
        <f t="shared" si="18"/>
        <v>0</v>
      </c>
    </row>
    <row r="87" spans="1:19" ht="13.5" thickBot="1">
      <c r="A87" s="55">
        <v>81</v>
      </c>
      <c r="B87" s="56" t="s">
        <v>494</v>
      </c>
      <c r="C87" s="56" t="s">
        <v>495</v>
      </c>
      <c r="D87" s="103">
        <v>119302</v>
      </c>
      <c r="E87" s="104">
        <f t="shared" si="19"/>
        <v>169751.45275211867</v>
      </c>
      <c r="F87" s="103">
        <v>75749</v>
      </c>
      <c r="G87" s="104">
        <f t="shared" si="19"/>
        <v>107781.11678362673</v>
      </c>
      <c r="H87" s="103">
        <v>17657</v>
      </c>
      <c r="I87" s="104">
        <f t="shared" si="13"/>
        <v>25123.647560343994</v>
      </c>
      <c r="J87" s="103">
        <v>16408</v>
      </c>
      <c r="K87" s="104">
        <f t="shared" si="14"/>
        <v>23346.48066886358</v>
      </c>
      <c r="L87" s="103">
        <v>9488</v>
      </c>
      <c r="M87" s="104">
        <f t="shared" si="15"/>
        <v>13500.207739284353</v>
      </c>
      <c r="N87" s="103">
        <v>3068</v>
      </c>
      <c r="O87" s="104">
        <f t="shared" si="16"/>
        <v>4365.370715021542</v>
      </c>
      <c r="P87" s="103">
        <v>3068</v>
      </c>
      <c r="Q87" s="104">
        <f t="shared" si="17"/>
        <v>4365.370715021542</v>
      </c>
      <c r="R87" s="103">
        <v>0</v>
      </c>
      <c r="S87" s="104">
        <f t="shared" si="18"/>
        <v>0</v>
      </c>
    </row>
    <row r="88" spans="1:19" ht="13.5" thickBot="1">
      <c r="A88" s="55">
        <v>82</v>
      </c>
      <c r="B88" s="56" t="s">
        <v>496</v>
      </c>
      <c r="C88" s="56" t="s">
        <v>497</v>
      </c>
      <c r="D88" s="103">
        <v>257781</v>
      </c>
      <c r="E88" s="104">
        <f t="shared" si="19"/>
        <v>366789.31821674324</v>
      </c>
      <c r="F88" s="103">
        <v>133798</v>
      </c>
      <c r="G88" s="104">
        <f t="shared" si="19"/>
        <v>190377.40251905227</v>
      </c>
      <c r="H88" s="103">
        <v>32232</v>
      </c>
      <c r="I88" s="104">
        <f t="shared" si="13"/>
        <v>45862.004200317584</v>
      </c>
      <c r="J88" s="103">
        <v>43586</v>
      </c>
      <c r="K88" s="104">
        <f t="shared" si="14"/>
        <v>62017.29073824281</v>
      </c>
      <c r="L88" s="103">
        <v>48165</v>
      </c>
      <c r="M88" s="104">
        <f t="shared" si="15"/>
        <v>68532.62075913057</v>
      </c>
      <c r="N88" s="103">
        <v>377032</v>
      </c>
      <c r="O88" s="104">
        <f t="shared" si="16"/>
        <v>536468.2045065196</v>
      </c>
      <c r="P88" s="103">
        <v>11359</v>
      </c>
      <c r="Q88" s="104">
        <f t="shared" si="17"/>
        <v>16162.40089697839</v>
      </c>
      <c r="R88" s="103">
        <v>365673</v>
      </c>
      <c r="S88" s="104">
        <f t="shared" si="18"/>
        <v>520305.8036095412</v>
      </c>
    </row>
    <row r="89" spans="1:19" s="52" customFormat="1" ht="12.75">
      <c r="A89" s="49">
        <v>82</v>
      </c>
      <c r="B89" s="50"/>
      <c r="C89" s="50" t="s">
        <v>498</v>
      </c>
      <c r="D89" s="101">
        <f aca="true" t="shared" si="20" ref="D89:R89">SUM(D7:D88)</f>
        <v>13348516.330000002</v>
      </c>
      <c r="E89" s="104">
        <f t="shared" si="19"/>
        <v>18993227.599729087</v>
      </c>
      <c r="F89" s="101">
        <f t="shared" si="20"/>
        <v>8049186.78</v>
      </c>
      <c r="G89" s="104">
        <f t="shared" si="19"/>
        <v>11452960.967780491</v>
      </c>
      <c r="H89" s="101">
        <f t="shared" si="20"/>
        <v>1887102.66</v>
      </c>
      <c r="I89" s="104">
        <f t="shared" si="13"/>
        <v>2685105.178684242</v>
      </c>
      <c r="J89" s="101">
        <f t="shared" si="20"/>
        <v>1571571.44</v>
      </c>
      <c r="K89" s="104">
        <f t="shared" si="14"/>
        <v>2236144.7003716542</v>
      </c>
      <c r="L89" s="101">
        <f t="shared" si="20"/>
        <v>1840655.4500000002</v>
      </c>
      <c r="M89" s="104">
        <f t="shared" si="15"/>
        <v>2619016.7528926986</v>
      </c>
      <c r="N89" s="101">
        <f t="shared" si="20"/>
        <v>1870610.1800000002</v>
      </c>
      <c r="O89" s="104">
        <f t="shared" si="16"/>
        <v>2661638.4938048166</v>
      </c>
      <c r="P89" s="101">
        <f t="shared" si="20"/>
        <v>1312916.1800000002</v>
      </c>
      <c r="Q89" s="104">
        <f t="shared" si="17"/>
        <v>1868111.4222457474</v>
      </c>
      <c r="R89" s="101">
        <f t="shared" si="20"/>
        <v>557694</v>
      </c>
      <c r="S89" s="104">
        <f t="shared" si="18"/>
        <v>793527.0715590691</v>
      </c>
    </row>
    <row r="90" spans="1:19" ht="7.5" customHeight="1" thickBot="1">
      <c r="A90" s="219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1"/>
    </row>
    <row r="91" spans="1:19" ht="13.5" thickBot="1">
      <c r="A91" s="55">
        <v>1</v>
      </c>
      <c r="B91" s="56" t="s">
        <v>386</v>
      </c>
      <c r="C91" s="56" t="s">
        <v>637</v>
      </c>
      <c r="D91" s="103">
        <v>25469</v>
      </c>
      <c r="E91" s="104">
        <f t="shared" si="19"/>
        <v>36239.122145007714</v>
      </c>
      <c r="F91" s="103">
        <v>14364</v>
      </c>
      <c r="G91" s="104">
        <f t="shared" si="19"/>
        <v>20438.130687930065</v>
      </c>
      <c r="H91" s="103">
        <v>3412</v>
      </c>
      <c r="I91" s="104">
        <f aca="true" t="shared" si="21" ref="I91:I127">H91/$E$5</f>
        <v>4854.838617879238</v>
      </c>
      <c r="J91" s="103">
        <v>6428</v>
      </c>
      <c r="K91" s="104">
        <f aca="true" t="shared" si="22" ref="K91:K127">J91/$E$5</f>
        <v>9146.219998747873</v>
      </c>
      <c r="L91" s="103">
        <v>1265</v>
      </c>
      <c r="M91" s="104">
        <f aca="true" t="shared" si="23" ref="M91:M127">L91/$E$5</f>
        <v>1799.9328404505382</v>
      </c>
      <c r="N91" s="103">
        <v>5313</v>
      </c>
      <c r="O91" s="104">
        <f aca="true" t="shared" si="24" ref="O91:O127">N91/$E$5</f>
        <v>7559.71792989226</v>
      </c>
      <c r="P91" s="103">
        <v>5313</v>
      </c>
      <c r="Q91" s="104">
        <f aca="true" t="shared" si="25" ref="Q91:Q127">P91/$E$5</f>
        <v>7559.71792989226</v>
      </c>
      <c r="R91" s="103">
        <v>0</v>
      </c>
      <c r="S91" s="104">
        <f aca="true" t="shared" si="26" ref="S91:S127">R91/$E$5</f>
        <v>0</v>
      </c>
    </row>
    <row r="92" spans="1:19" ht="13.5" thickBot="1">
      <c r="A92" s="55">
        <v>2</v>
      </c>
      <c r="B92" s="56" t="s">
        <v>499</v>
      </c>
      <c r="C92" s="56" t="s">
        <v>500</v>
      </c>
      <c r="D92" s="103">
        <v>811418</v>
      </c>
      <c r="E92" s="104">
        <f t="shared" si="19"/>
        <v>1154543.798840075</v>
      </c>
      <c r="F92" s="103">
        <v>490028</v>
      </c>
      <c r="G92" s="104">
        <f t="shared" si="19"/>
        <v>697247.0276207876</v>
      </c>
      <c r="H92" s="103">
        <v>112437</v>
      </c>
      <c r="I92" s="104">
        <f t="shared" si="21"/>
        <v>159983.43777212425</v>
      </c>
      <c r="J92" s="103">
        <v>61035</v>
      </c>
      <c r="K92" s="104">
        <f t="shared" si="22"/>
        <v>86844.98096197518</v>
      </c>
      <c r="L92" s="103">
        <v>147918</v>
      </c>
      <c r="M92" s="104">
        <f t="shared" si="23"/>
        <v>210468.3524851879</v>
      </c>
      <c r="N92" s="103">
        <v>61388</v>
      </c>
      <c r="O92" s="104">
        <f t="shared" si="24"/>
        <v>87347.25471112857</v>
      </c>
      <c r="P92" s="103">
        <v>61388</v>
      </c>
      <c r="Q92" s="104">
        <f t="shared" si="25"/>
        <v>87347.25471112857</v>
      </c>
      <c r="R92" s="103">
        <v>0</v>
      </c>
      <c r="S92" s="104">
        <f t="shared" si="26"/>
        <v>0</v>
      </c>
    </row>
    <row r="93" spans="1:19" ht="13.5" thickBot="1">
      <c r="A93" s="55">
        <v>3</v>
      </c>
      <c r="B93" s="56" t="s">
        <v>388</v>
      </c>
      <c r="C93" s="56" t="s">
        <v>501</v>
      </c>
      <c r="D93" s="103">
        <v>140456</v>
      </c>
      <c r="E93" s="104">
        <f t="shared" si="19"/>
        <v>199850.8830342457</v>
      </c>
      <c r="F93" s="103">
        <v>96118</v>
      </c>
      <c r="G93" s="104">
        <f t="shared" si="19"/>
        <v>136763.59269440698</v>
      </c>
      <c r="H93" s="103">
        <v>21686</v>
      </c>
      <c r="I93" s="104">
        <f t="shared" si="21"/>
        <v>30856.39808538369</v>
      </c>
      <c r="J93" s="103">
        <v>12524</v>
      </c>
      <c r="K93" s="104">
        <f t="shared" si="22"/>
        <v>17820.046556365643</v>
      </c>
      <c r="L93" s="103">
        <v>10128</v>
      </c>
      <c r="M93" s="104">
        <f t="shared" si="23"/>
        <v>14410.845698089368</v>
      </c>
      <c r="N93" s="103">
        <v>6122</v>
      </c>
      <c r="O93" s="104">
        <f t="shared" si="24"/>
        <v>8710.821224694226</v>
      </c>
      <c r="P93" s="103">
        <v>6122</v>
      </c>
      <c r="Q93" s="104">
        <f t="shared" si="25"/>
        <v>8710.821224694226</v>
      </c>
      <c r="R93" s="103">
        <v>0</v>
      </c>
      <c r="S93" s="104">
        <f t="shared" si="26"/>
        <v>0</v>
      </c>
    </row>
    <row r="94" spans="1:19" ht="13.5" thickBot="1">
      <c r="A94" s="55">
        <v>4</v>
      </c>
      <c r="B94" s="56" t="s">
        <v>392</v>
      </c>
      <c r="C94" s="56" t="s">
        <v>502</v>
      </c>
      <c r="D94" s="103">
        <v>37799</v>
      </c>
      <c r="E94" s="104">
        <f t="shared" si="19"/>
        <v>53783.131570110585</v>
      </c>
      <c r="F94" s="103">
        <v>21796</v>
      </c>
      <c r="G94" s="104">
        <f t="shared" si="19"/>
        <v>31012.913984553303</v>
      </c>
      <c r="H94" s="103">
        <v>5205</v>
      </c>
      <c r="I94" s="104">
        <f t="shared" si="21"/>
        <v>7406.047774343914</v>
      </c>
      <c r="J94" s="103">
        <v>8421</v>
      </c>
      <c r="K94" s="104">
        <f t="shared" si="22"/>
        <v>11982.003517339117</v>
      </c>
      <c r="L94" s="103">
        <v>2377</v>
      </c>
      <c r="M94" s="104">
        <f t="shared" si="23"/>
        <v>3382.1662938742525</v>
      </c>
      <c r="N94" s="103">
        <v>0</v>
      </c>
      <c r="O94" s="104">
        <f t="shared" si="24"/>
        <v>0</v>
      </c>
      <c r="P94" s="103">
        <v>0</v>
      </c>
      <c r="Q94" s="104">
        <f t="shared" si="25"/>
        <v>0</v>
      </c>
      <c r="R94" s="103">
        <v>0</v>
      </c>
      <c r="S94" s="104">
        <f t="shared" si="26"/>
        <v>0</v>
      </c>
    </row>
    <row r="95" spans="1:19" ht="13.5" thickBot="1">
      <c r="A95" s="55">
        <v>5</v>
      </c>
      <c r="B95" s="56" t="s">
        <v>394</v>
      </c>
      <c r="C95" s="56" t="s">
        <v>503</v>
      </c>
      <c r="D95" s="103">
        <v>329845</v>
      </c>
      <c r="E95" s="104">
        <f t="shared" si="19"/>
        <v>469327.152378188</v>
      </c>
      <c r="F95" s="103">
        <v>210750</v>
      </c>
      <c r="G95" s="104">
        <f t="shared" si="19"/>
        <v>299870.2340908703</v>
      </c>
      <c r="H95" s="103">
        <v>50769</v>
      </c>
      <c r="I95" s="104">
        <f t="shared" si="21"/>
        <v>72237.77895401847</v>
      </c>
      <c r="J95" s="103">
        <v>51201</v>
      </c>
      <c r="K95" s="104">
        <f t="shared" si="22"/>
        <v>72852.45957621186</v>
      </c>
      <c r="L95" s="103">
        <v>17125</v>
      </c>
      <c r="M95" s="104">
        <f t="shared" si="23"/>
        <v>24366.679757087324</v>
      </c>
      <c r="N95" s="103">
        <v>3500</v>
      </c>
      <c r="O95" s="104">
        <f t="shared" si="24"/>
        <v>4980.051337214928</v>
      </c>
      <c r="P95" s="103">
        <v>3500</v>
      </c>
      <c r="Q95" s="104">
        <f t="shared" si="25"/>
        <v>4980.051337214928</v>
      </c>
      <c r="R95" s="103">
        <v>0</v>
      </c>
      <c r="S95" s="104">
        <f t="shared" si="26"/>
        <v>0</v>
      </c>
    </row>
    <row r="96" spans="1:19" ht="13.5" thickBot="1">
      <c r="A96" s="55">
        <v>6</v>
      </c>
      <c r="B96" s="56" t="s">
        <v>394</v>
      </c>
      <c r="C96" s="56" t="s">
        <v>504</v>
      </c>
      <c r="D96" s="103">
        <v>697492</v>
      </c>
      <c r="E96" s="104">
        <f t="shared" si="19"/>
        <v>992441.7049419184</v>
      </c>
      <c r="F96" s="103">
        <v>455055</v>
      </c>
      <c r="G96" s="104">
        <f t="shared" si="19"/>
        <v>647484.9317875254</v>
      </c>
      <c r="H96" s="103">
        <v>104204</v>
      </c>
      <c r="I96" s="104">
        <f t="shared" si="21"/>
        <v>148268.9341551841</v>
      </c>
      <c r="J96" s="103">
        <v>78428</v>
      </c>
      <c r="K96" s="104">
        <f t="shared" si="22"/>
        <v>111592.9903643121</v>
      </c>
      <c r="L96" s="103">
        <v>59805</v>
      </c>
      <c r="M96" s="104">
        <f t="shared" si="23"/>
        <v>85094.84863489679</v>
      </c>
      <c r="N96" s="103">
        <v>36534</v>
      </c>
      <c r="O96" s="104">
        <f t="shared" si="24"/>
        <v>51983.19872966005</v>
      </c>
      <c r="P96" s="103">
        <v>36534</v>
      </c>
      <c r="Q96" s="104">
        <f t="shared" si="25"/>
        <v>51983.19872966005</v>
      </c>
      <c r="R96" s="103">
        <v>0</v>
      </c>
      <c r="S96" s="104">
        <f t="shared" si="26"/>
        <v>0</v>
      </c>
    </row>
    <row r="97" spans="1:19" ht="13.5" thickBot="1">
      <c r="A97" s="55">
        <v>7</v>
      </c>
      <c r="B97" s="56" t="s">
        <v>394</v>
      </c>
      <c r="C97" s="56" t="s">
        <v>505</v>
      </c>
      <c r="D97" s="103">
        <v>224997</v>
      </c>
      <c r="E97" s="104">
        <f t="shared" si="19"/>
        <v>320141.8887769563</v>
      </c>
      <c r="F97" s="103">
        <v>146400</v>
      </c>
      <c r="G97" s="104">
        <f t="shared" si="19"/>
        <v>208308.43307664726</v>
      </c>
      <c r="H97" s="103">
        <v>38086</v>
      </c>
      <c r="I97" s="104">
        <f t="shared" si="21"/>
        <v>54191.49577976221</v>
      </c>
      <c r="J97" s="103">
        <v>13096</v>
      </c>
      <c r="K97" s="104">
        <f t="shared" si="22"/>
        <v>18633.929232047627</v>
      </c>
      <c r="L97" s="103">
        <v>27415</v>
      </c>
      <c r="M97" s="104">
        <f t="shared" si="23"/>
        <v>39008.03068849921</v>
      </c>
      <c r="N97" s="103">
        <v>2616</v>
      </c>
      <c r="O97" s="104">
        <f t="shared" si="24"/>
        <v>3722.2326566155</v>
      </c>
      <c r="P97" s="103">
        <v>2616</v>
      </c>
      <c r="Q97" s="104">
        <f t="shared" si="25"/>
        <v>3722.2326566155</v>
      </c>
      <c r="R97" s="103">
        <v>0</v>
      </c>
      <c r="S97" s="104">
        <f t="shared" si="26"/>
        <v>0</v>
      </c>
    </row>
    <row r="98" spans="1:19" ht="13.5" thickBot="1">
      <c r="A98" s="55">
        <v>8</v>
      </c>
      <c r="B98" s="56" t="s">
        <v>394</v>
      </c>
      <c r="C98" s="56" t="s">
        <v>506</v>
      </c>
      <c r="D98" s="103">
        <v>692663</v>
      </c>
      <c r="E98" s="104">
        <f t="shared" si="19"/>
        <v>985570.6569683724</v>
      </c>
      <c r="F98" s="103">
        <v>406548</v>
      </c>
      <c r="G98" s="104">
        <f t="shared" si="19"/>
        <v>578465.6888691584</v>
      </c>
      <c r="H98" s="103">
        <v>93704</v>
      </c>
      <c r="I98" s="104">
        <f t="shared" si="21"/>
        <v>133328.7801435393</v>
      </c>
      <c r="J98" s="103">
        <v>77614</v>
      </c>
      <c r="K98" s="104">
        <f t="shared" si="22"/>
        <v>110434.77271045698</v>
      </c>
      <c r="L98" s="103">
        <v>114797</v>
      </c>
      <c r="M98" s="104">
        <f t="shared" si="23"/>
        <v>163341.41524521774</v>
      </c>
      <c r="N98" s="103">
        <v>1258</v>
      </c>
      <c r="O98" s="104">
        <f t="shared" si="24"/>
        <v>1789.9727377761083</v>
      </c>
      <c r="P98" s="103">
        <v>1258</v>
      </c>
      <c r="Q98" s="104">
        <f t="shared" si="25"/>
        <v>1789.9727377761083</v>
      </c>
      <c r="R98" s="103">
        <v>0</v>
      </c>
      <c r="S98" s="104">
        <f t="shared" si="26"/>
        <v>0</v>
      </c>
    </row>
    <row r="99" spans="1:19" ht="13.5" thickBot="1">
      <c r="A99" s="55">
        <v>9</v>
      </c>
      <c r="B99" s="56" t="s">
        <v>403</v>
      </c>
      <c r="C99" s="56" t="s">
        <v>507</v>
      </c>
      <c r="D99" s="103">
        <v>489517.91</v>
      </c>
      <c r="E99" s="104">
        <f t="shared" si="19"/>
        <v>696521.2349389018</v>
      </c>
      <c r="F99" s="103">
        <v>330425.95</v>
      </c>
      <c r="G99" s="104">
        <f t="shared" si="19"/>
        <v>470153.7697565751</v>
      </c>
      <c r="H99" s="103">
        <v>76781.13</v>
      </c>
      <c r="I99" s="104">
        <f t="shared" si="21"/>
        <v>109249.70546553521</v>
      </c>
      <c r="J99" s="103">
        <v>22838.83</v>
      </c>
      <c r="K99" s="104">
        <f t="shared" si="22"/>
        <v>32496.727394835547</v>
      </c>
      <c r="L99" s="103">
        <v>59472</v>
      </c>
      <c r="M99" s="104">
        <f t="shared" si="23"/>
        <v>84621.03232195605</v>
      </c>
      <c r="N99" s="103">
        <v>17158</v>
      </c>
      <c r="O99" s="104">
        <f t="shared" si="24"/>
        <v>24413.63452683821</v>
      </c>
      <c r="P99" s="103">
        <v>17158</v>
      </c>
      <c r="Q99" s="104">
        <f t="shared" si="25"/>
        <v>24413.63452683821</v>
      </c>
      <c r="R99" s="103">
        <v>0</v>
      </c>
      <c r="S99" s="104">
        <f t="shared" si="26"/>
        <v>0</v>
      </c>
    </row>
    <row r="100" spans="1:19" ht="13.5" thickBot="1">
      <c r="A100" s="55">
        <v>10</v>
      </c>
      <c r="B100" s="56" t="s">
        <v>412</v>
      </c>
      <c r="C100" s="56" t="s">
        <v>508</v>
      </c>
      <c r="D100" s="103">
        <v>387997</v>
      </c>
      <c r="E100" s="104">
        <f t="shared" si="19"/>
        <v>552069.9939101087</v>
      </c>
      <c r="F100" s="103">
        <v>231695</v>
      </c>
      <c r="G100" s="104">
        <f t="shared" si="19"/>
        <v>329672.28416457504</v>
      </c>
      <c r="H100" s="103">
        <v>56393</v>
      </c>
      <c r="I100" s="104">
        <f t="shared" si="21"/>
        <v>80240.01001701754</v>
      </c>
      <c r="J100" s="103">
        <v>29266</v>
      </c>
      <c r="K100" s="104">
        <f t="shared" si="22"/>
        <v>41641.76640998059</v>
      </c>
      <c r="L100" s="103">
        <v>70643</v>
      </c>
      <c r="M100" s="104">
        <f t="shared" si="23"/>
        <v>100515.93331853546</v>
      </c>
      <c r="N100" s="103">
        <v>12722</v>
      </c>
      <c r="O100" s="104">
        <f t="shared" si="24"/>
        <v>18101.775174870945</v>
      </c>
      <c r="P100" s="103">
        <v>12687</v>
      </c>
      <c r="Q100" s="104">
        <f t="shared" si="25"/>
        <v>18051.974661498796</v>
      </c>
      <c r="R100" s="103">
        <v>35</v>
      </c>
      <c r="S100" s="104">
        <f t="shared" si="26"/>
        <v>49.800513372149275</v>
      </c>
    </row>
    <row r="101" spans="1:19" ht="13.5" thickBot="1">
      <c r="A101" s="55">
        <v>11</v>
      </c>
      <c r="B101" s="56" t="s">
        <v>416</v>
      </c>
      <c r="C101" s="56" t="s">
        <v>509</v>
      </c>
      <c r="D101" s="103">
        <v>97769</v>
      </c>
      <c r="E101" s="104">
        <f t="shared" si="19"/>
        <v>139112.7540537618</v>
      </c>
      <c r="F101" s="103">
        <v>62211</v>
      </c>
      <c r="G101" s="104">
        <f t="shared" si="19"/>
        <v>88518.2782112794</v>
      </c>
      <c r="H101" s="103">
        <v>16560</v>
      </c>
      <c r="I101" s="104">
        <f t="shared" si="21"/>
        <v>23562.757184079772</v>
      </c>
      <c r="J101" s="103">
        <v>6428</v>
      </c>
      <c r="K101" s="104">
        <f t="shared" si="22"/>
        <v>9146.219998747873</v>
      </c>
      <c r="L101" s="103">
        <v>12570</v>
      </c>
      <c r="M101" s="104">
        <f t="shared" si="23"/>
        <v>17885.498659654753</v>
      </c>
      <c r="N101" s="103">
        <v>1866</v>
      </c>
      <c r="O101" s="104">
        <f t="shared" si="24"/>
        <v>2655.0787986408727</v>
      </c>
      <c r="P101" s="103">
        <v>1866</v>
      </c>
      <c r="Q101" s="104">
        <f t="shared" si="25"/>
        <v>2655.0787986408727</v>
      </c>
      <c r="R101" s="103">
        <v>0</v>
      </c>
      <c r="S101" s="104">
        <f t="shared" si="26"/>
        <v>0</v>
      </c>
    </row>
    <row r="102" spans="1:19" ht="13.5" thickBot="1">
      <c r="A102" s="55">
        <v>12</v>
      </c>
      <c r="B102" s="56" t="s">
        <v>416</v>
      </c>
      <c r="C102" s="56" t="s">
        <v>510</v>
      </c>
      <c r="D102" s="103">
        <v>212628</v>
      </c>
      <c r="E102" s="104">
        <f t="shared" si="19"/>
        <v>302542.38735123875</v>
      </c>
      <c r="F102" s="103">
        <v>139083</v>
      </c>
      <c r="G102" s="104">
        <f t="shared" si="19"/>
        <v>197897.2800382468</v>
      </c>
      <c r="H102" s="103">
        <v>33024</v>
      </c>
      <c r="I102" s="104">
        <f t="shared" si="21"/>
        <v>46988.91867433879</v>
      </c>
      <c r="J102" s="103">
        <v>10254</v>
      </c>
      <c r="K102" s="104">
        <f t="shared" si="22"/>
        <v>14590.127546229105</v>
      </c>
      <c r="L102" s="103">
        <v>30267</v>
      </c>
      <c r="M102" s="104">
        <f t="shared" si="23"/>
        <v>43066.06109242406</v>
      </c>
      <c r="N102" s="103">
        <v>2294</v>
      </c>
      <c r="O102" s="104">
        <f t="shared" si="24"/>
        <v>3264.067933591727</v>
      </c>
      <c r="P102" s="103">
        <v>2294</v>
      </c>
      <c r="Q102" s="104">
        <f t="shared" si="25"/>
        <v>3264.067933591727</v>
      </c>
      <c r="R102" s="103">
        <v>0</v>
      </c>
      <c r="S102" s="104">
        <f t="shared" si="26"/>
        <v>0</v>
      </c>
    </row>
    <row r="103" spans="1:19" ht="13.5" thickBot="1">
      <c r="A103" s="55">
        <v>13</v>
      </c>
      <c r="B103" s="56" t="s">
        <v>416</v>
      </c>
      <c r="C103" s="56" t="s">
        <v>633</v>
      </c>
      <c r="D103" s="103">
        <v>24002</v>
      </c>
      <c r="E103" s="104">
        <f t="shared" si="19"/>
        <v>34151.76919880934</v>
      </c>
      <c r="F103" s="103">
        <v>14988</v>
      </c>
      <c r="G103" s="104">
        <f t="shared" si="19"/>
        <v>21326.002697764954</v>
      </c>
      <c r="H103" s="103">
        <v>3610</v>
      </c>
      <c r="I103" s="104">
        <f t="shared" si="21"/>
        <v>5136.56723638454</v>
      </c>
      <c r="J103" s="103">
        <v>3200</v>
      </c>
      <c r="K103" s="104">
        <f t="shared" si="22"/>
        <v>4553.1897940250765</v>
      </c>
      <c r="L103" s="103">
        <v>2204</v>
      </c>
      <c r="M103" s="104">
        <f t="shared" si="23"/>
        <v>3136.009470634772</v>
      </c>
      <c r="N103" s="103">
        <v>0</v>
      </c>
      <c r="O103" s="104">
        <f t="shared" si="24"/>
        <v>0</v>
      </c>
      <c r="P103" s="103">
        <v>0</v>
      </c>
      <c r="Q103" s="104">
        <f t="shared" si="25"/>
        <v>0</v>
      </c>
      <c r="R103" s="103">
        <v>0</v>
      </c>
      <c r="S103" s="104">
        <f t="shared" si="26"/>
        <v>0</v>
      </c>
    </row>
    <row r="104" spans="1:19" ht="13.5" thickBot="1">
      <c r="A104" s="55">
        <v>14</v>
      </c>
      <c r="B104" s="56" t="s">
        <v>420</v>
      </c>
      <c r="C104" s="56" t="s">
        <v>511</v>
      </c>
      <c r="D104" s="103">
        <v>500229</v>
      </c>
      <c r="E104" s="104">
        <f t="shared" si="19"/>
        <v>711761.7429610532</v>
      </c>
      <c r="F104" s="103">
        <v>286533</v>
      </c>
      <c r="G104" s="104">
        <f t="shared" si="19"/>
        <v>407699.72851605853</v>
      </c>
      <c r="H104" s="103">
        <v>64554</v>
      </c>
      <c r="I104" s="104">
        <f t="shared" si="21"/>
        <v>91852.06686359213</v>
      </c>
      <c r="J104" s="103">
        <v>56746</v>
      </c>
      <c r="K104" s="104">
        <f t="shared" si="22"/>
        <v>80742.28376617093</v>
      </c>
      <c r="L104" s="103">
        <v>92396</v>
      </c>
      <c r="M104" s="104">
        <f t="shared" si="23"/>
        <v>131467.66381523156</v>
      </c>
      <c r="N104" s="103">
        <v>81653</v>
      </c>
      <c r="O104" s="104">
        <f t="shared" si="24"/>
        <v>116181.751953603</v>
      </c>
      <c r="P104" s="103">
        <v>81653</v>
      </c>
      <c r="Q104" s="104">
        <f t="shared" si="25"/>
        <v>116181.751953603</v>
      </c>
      <c r="R104" s="103">
        <v>0</v>
      </c>
      <c r="S104" s="104">
        <f t="shared" si="26"/>
        <v>0</v>
      </c>
    </row>
    <row r="105" spans="1:19" ht="13.5" thickBot="1">
      <c r="A105" s="55">
        <v>15</v>
      </c>
      <c r="B105" s="56" t="s">
        <v>420</v>
      </c>
      <c r="C105" s="56" t="s">
        <v>512</v>
      </c>
      <c r="D105" s="103">
        <v>208578</v>
      </c>
      <c r="E105" s="104">
        <f t="shared" si="19"/>
        <v>296779.75651817577</v>
      </c>
      <c r="F105" s="103">
        <v>141310</v>
      </c>
      <c r="G105" s="104">
        <f t="shared" si="19"/>
        <v>201066.01556052614</v>
      </c>
      <c r="H105" s="103">
        <v>33336</v>
      </c>
      <c r="I105" s="104">
        <f t="shared" si="21"/>
        <v>47432.85467925624</v>
      </c>
      <c r="J105" s="103">
        <v>5138</v>
      </c>
      <c r="K105" s="104">
        <f t="shared" si="22"/>
        <v>7310.715363031514</v>
      </c>
      <c r="L105" s="103">
        <v>28794</v>
      </c>
      <c r="M105" s="104">
        <f t="shared" si="23"/>
        <v>40970.170915361894</v>
      </c>
      <c r="N105" s="103">
        <v>8239</v>
      </c>
      <c r="O105" s="104">
        <f t="shared" si="24"/>
        <v>11723.04084780394</v>
      </c>
      <c r="P105" s="103">
        <v>8239</v>
      </c>
      <c r="Q105" s="104">
        <f t="shared" si="25"/>
        <v>11723.04084780394</v>
      </c>
      <c r="R105" s="103">
        <v>0</v>
      </c>
      <c r="S105" s="104">
        <f t="shared" si="26"/>
        <v>0</v>
      </c>
    </row>
    <row r="106" spans="1:19" ht="13.5" thickBot="1">
      <c r="A106" s="55">
        <v>16</v>
      </c>
      <c r="B106" s="56" t="s">
        <v>420</v>
      </c>
      <c r="C106" s="56" t="s">
        <v>513</v>
      </c>
      <c r="D106" s="103">
        <v>111868</v>
      </c>
      <c r="E106" s="104">
        <f t="shared" si="19"/>
        <v>159173.82371187417</v>
      </c>
      <c r="F106" s="103">
        <v>74026</v>
      </c>
      <c r="G106" s="104">
        <f t="shared" si="19"/>
        <v>105329.50865390635</v>
      </c>
      <c r="H106" s="103">
        <v>17792</v>
      </c>
      <c r="I106" s="104">
        <f t="shared" si="21"/>
        <v>25315.735254779425</v>
      </c>
      <c r="J106" s="103">
        <v>19999</v>
      </c>
      <c r="K106" s="104">
        <f t="shared" si="22"/>
        <v>28456.013340846097</v>
      </c>
      <c r="L106" s="103">
        <v>51</v>
      </c>
      <c r="M106" s="104">
        <f t="shared" si="23"/>
        <v>72.56646234227466</v>
      </c>
      <c r="N106" s="103">
        <v>4357</v>
      </c>
      <c r="O106" s="104">
        <f t="shared" si="24"/>
        <v>6199.452478927268</v>
      </c>
      <c r="P106" s="103">
        <v>4357</v>
      </c>
      <c r="Q106" s="104">
        <f t="shared" si="25"/>
        <v>6199.452478927268</v>
      </c>
      <c r="R106" s="103">
        <v>0</v>
      </c>
      <c r="S106" s="104">
        <f t="shared" si="26"/>
        <v>0</v>
      </c>
    </row>
    <row r="107" spans="1:19" ht="13.5" thickBot="1">
      <c r="A107" s="55">
        <v>17</v>
      </c>
      <c r="B107" s="56" t="s">
        <v>423</v>
      </c>
      <c r="C107" s="56" t="s">
        <v>514</v>
      </c>
      <c r="D107" s="103">
        <v>286902</v>
      </c>
      <c r="E107" s="104">
        <f t="shared" si="19"/>
        <v>408224.76821418206</v>
      </c>
      <c r="F107" s="103">
        <v>188924</v>
      </c>
      <c r="G107" s="104">
        <f t="shared" si="19"/>
        <v>268814.633951998</v>
      </c>
      <c r="H107" s="103">
        <v>46141</v>
      </c>
      <c r="I107" s="104">
        <f t="shared" si="21"/>
        <v>65652.72821440971</v>
      </c>
      <c r="J107" s="103">
        <v>20408</v>
      </c>
      <c r="K107" s="104">
        <f t="shared" si="22"/>
        <v>29037.967911394928</v>
      </c>
      <c r="L107" s="103">
        <v>31429</v>
      </c>
      <c r="M107" s="104">
        <f t="shared" si="23"/>
        <v>44719.43813637942</v>
      </c>
      <c r="N107" s="103">
        <v>4811</v>
      </c>
      <c r="O107" s="104">
        <f t="shared" si="24"/>
        <v>6845.436280954576</v>
      </c>
      <c r="P107" s="103">
        <v>4811</v>
      </c>
      <c r="Q107" s="104">
        <f t="shared" si="25"/>
        <v>6845.436280954576</v>
      </c>
      <c r="R107" s="103">
        <v>0</v>
      </c>
      <c r="S107" s="104">
        <f t="shared" si="26"/>
        <v>0</v>
      </c>
    </row>
    <row r="108" spans="1:19" ht="13.5" thickBot="1">
      <c r="A108" s="55">
        <v>18</v>
      </c>
      <c r="B108" s="56" t="s">
        <v>425</v>
      </c>
      <c r="C108" s="56" t="s">
        <v>515</v>
      </c>
      <c r="D108" s="103">
        <v>651220</v>
      </c>
      <c r="E108" s="104">
        <f t="shared" si="19"/>
        <v>926602.5805203158</v>
      </c>
      <c r="F108" s="103">
        <v>428704</v>
      </c>
      <c r="G108" s="104">
        <f t="shared" si="19"/>
        <v>609990.8367055395</v>
      </c>
      <c r="H108" s="103">
        <v>99603</v>
      </c>
      <c r="I108" s="104">
        <f t="shared" si="21"/>
        <v>141722.3009544624</v>
      </c>
      <c r="J108" s="103">
        <v>41594</v>
      </c>
      <c r="K108" s="104">
        <f t="shared" si="22"/>
        <v>59182.9300914622</v>
      </c>
      <c r="L108" s="103">
        <v>81319</v>
      </c>
      <c r="M108" s="104">
        <f t="shared" si="23"/>
        <v>115706.51276885164</v>
      </c>
      <c r="N108" s="103">
        <v>82063</v>
      </c>
      <c r="O108" s="104">
        <f t="shared" si="24"/>
        <v>116765.12939596246</v>
      </c>
      <c r="P108" s="103">
        <v>82063</v>
      </c>
      <c r="Q108" s="104">
        <f t="shared" si="25"/>
        <v>116765.12939596246</v>
      </c>
      <c r="R108" s="103">
        <v>0</v>
      </c>
      <c r="S108" s="104">
        <f t="shared" si="26"/>
        <v>0</v>
      </c>
    </row>
    <row r="109" spans="1:19" ht="13.5" thickBot="1">
      <c r="A109" s="55">
        <v>19</v>
      </c>
      <c r="B109" s="56" t="s">
        <v>428</v>
      </c>
      <c r="C109" s="56" t="s">
        <v>516</v>
      </c>
      <c r="D109" s="103">
        <v>413063</v>
      </c>
      <c r="E109" s="104">
        <f t="shared" si="19"/>
        <v>587735.6987154314</v>
      </c>
      <c r="F109" s="103">
        <v>274188</v>
      </c>
      <c r="G109" s="104">
        <f t="shared" si="19"/>
        <v>390134.3760137962</v>
      </c>
      <c r="H109" s="103">
        <v>64122</v>
      </c>
      <c r="I109" s="104">
        <f t="shared" si="21"/>
        <v>91237.38624139874</v>
      </c>
      <c r="J109" s="103">
        <v>21515</v>
      </c>
      <c r="K109" s="104">
        <f t="shared" si="22"/>
        <v>30613.087005765476</v>
      </c>
      <c r="L109" s="103">
        <v>53238</v>
      </c>
      <c r="M109" s="104">
        <f t="shared" si="23"/>
        <v>75750.84945447095</v>
      </c>
      <c r="N109" s="103">
        <v>6488</v>
      </c>
      <c r="O109" s="104">
        <f t="shared" si="24"/>
        <v>9231.592307385843</v>
      </c>
      <c r="P109" s="103">
        <v>6488</v>
      </c>
      <c r="Q109" s="104">
        <f t="shared" si="25"/>
        <v>9231.592307385843</v>
      </c>
      <c r="R109" s="103">
        <v>0</v>
      </c>
      <c r="S109" s="104">
        <f t="shared" si="26"/>
        <v>0</v>
      </c>
    </row>
    <row r="110" spans="1:19" ht="26.25" thickBot="1">
      <c r="A110" s="55">
        <v>20</v>
      </c>
      <c r="B110" s="56" t="s">
        <v>438</v>
      </c>
      <c r="C110" s="56" t="s">
        <v>632</v>
      </c>
      <c r="D110" s="103">
        <v>7985</v>
      </c>
      <c r="E110" s="104">
        <f t="shared" si="19"/>
        <v>11361.6314079032</v>
      </c>
      <c r="F110" s="103">
        <v>5460</v>
      </c>
      <c r="G110" s="104">
        <f t="shared" si="19"/>
        <v>7768.880086055287</v>
      </c>
      <c r="H110" s="103">
        <v>1299</v>
      </c>
      <c r="I110" s="104">
        <f t="shared" si="21"/>
        <v>1848.3104820120545</v>
      </c>
      <c r="J110" s="103">
        <v>740</v>
      </c>
      <c r="K110" s="104">
        <f t="shared" si="22"/>
        <v>1052.925139868299</v>
      </c>
      <c r="L110" s="103">
        <v>486</v>
      </c>
      <c r="M110" s="104">
        <f t="shared" si="23"/>
        <v>691.5156999675586</v>
      </c>
      <c r="N110" s="103">
        <v>0</v>
      </c>
      <c r="O110" s="104">
        <f t="shared" si="24"/>
        <v>0</v>
      </c>
      <c r="P110" s="103">
        <v>0</v>
      </c>
      <c r="Q110" s="104">
        <f t="shared" si="25"/>
        <v>0</v>
      </c>
      <c r="R110" s="103">
        <v>0</v>
      </c>
      <c r="S110" s="104">
        <f t="shared" si="26"/>
        <v>0</v>
      </c>
    </row>
    <row r="111" spans="1:19" ht="13.5" thickBot="1">
      <c r="A111" s="55">
        <v>21</v>
      </c>
      <c r="B111" s="56" t="s">
        <v>438</v>
      </c>
      <c r="C111" s="56" t="s">
        <v>517</v>
      </c>
      <c r="D111" s="103">
        <v>389441</v>
      </c>
      <c r="E111" s="104">
        <f t="shared" si="19"/>
        <v>554124.6208046625</v>
      </c>
      <c r="F111" s="103">
        <v>256260</v>
      </c>
      <c r="G111" s="104">
        <f t="shared" si="19"/>
        <v>364625.1301927707</v>
      </c>
      <c r="H111" s="103">
        <v>61385</v>
      </c>
      <c r="I111" s="104">
        <f t="shared" si="21"/>
        <v>87342.98609569667</v>
      </c>
      <c r="J111" s="103">
        <v>20154</v>
      </c>
      <c r="K111" s="104">
        <f t="shared" si="22"/>
        <v>28676.558471494187</v>
      </c>
      <c r="L111" s="103">
        <v>51642</v>
      </c>
      <c r="M111" s="104">
        <f t="shared" si="23"/>
        <v>73479.94604470095</v>
      </c>
      <c r="N111" s="103">
        <v>10668</v>
      </c>
      <c r="O111" s="104">
        <f t="shared" si="24"/>
        <v>15179.1964758311</v>
      </c>
      <c r="P111" s="103">
        <v>10668</v>
      </c>
      <c r="Q111" s="104">
        <f t="shared" si="25"/>
        <v>15179.1964758311</v>
      </c>
      <c r="R111" s="103">
        <v>0</v>
      </c>
      <c r="S111" s="104">
        <f t="shared" si="26"/>
        <v>0</v>
      </c>
    </row>
    <row r="112" spans="1:19" ht="13.5" thickBot="1">
      <c r="A112" s="55">
        <v>22</v>
      </c>
      <c r="B112" s="56" t="s">
        <v>442</v>
      </c>
      <c r="C112" s="56" t="s">
        <v>518</v>
      </c>
      <c r="D112" s="103">
        <v>277757</v>
      </c>
      <c r="E112" s="104">
        <f t="shared" si="19"/>
        <v>395212.60550594475</v>
      </c>
      <c r="F112" s="103">
        <v>139948</v>
      </c>
      <c r="G112" s="104">
        <f t="shared" si="19"/>
        <v>199128.0641544442</v>
      </c>
      <c r="H112" s="103">
        <v>31612</v>
      </c>
      <c r="I112" s="104">
        <f t="shared" si="21"/>
        <v>44979.823677725224</v>
      </c>
      <c r="J112" s="103">
        <v>9528</v>
      </c>
      <c r="K112" s="104">
        <f t="shared" si="22"/>
        <v>13557.122611709667</v>
      </c>
      <c r="L112" s="103">
        <v>96669</v>
      </c>
      <c r="M112" s="104">
        <f t="shared" si="23"/>
        <v>137547.59506206567</v>
      </c>
      <c r="N112" s="103">
        <v>8181</v>
      </c>
      <c r="O112" s="104">
        <f t="shared" si="24"/>
        <v>11640.514282787235</v>
      </c>
      <c r="P112" s="103">
        <v>8181</v>
      </c>
      <c r="Q112" s="104">
        <f t="shared" si="25"/>
        <v>11640.514282787235</v>
      </c>
      <c r="R112" s="103">
        <v>0</v>
      </c>
      <c r="S112" s="104">
        <f t="shared" si="26"/>
        <v>0</v>
      </c>
    </row>
    <row r="113" spans="1:19" ht="13.5" thickBot="1">
      <c r="A113" s="55">
        <v>23</v>
      </c>
      <c r="B113" s="56" t="s">
        <v>446</v>
      </c>
      <c r="C113" s="56" t="s">
        <v>519</v>
      </c>
      <c r="D113" s="103">
        <v>244421</v>
      </c>
      <c r="E113" s="104">
        <f t="shared" si="19"/>
        <v>347779.75082668854</v>
      </c>
      <c r="F113" s="103">
        <v>167371</v>
      </c>
      <c r="G113" s="104">
        <f t="shared" si="19"/>
        <v>238147.47781742847</v>
      </c>
      <c r="H113" s="103">
        <v>38544</v>
      </c>
      <c r="I113" s="104">
        <f t="shared" si="21"/>
        <v>54843.17106903205</v>
      </c>
      <c r="J113" s="103">
        <v>13866</v>
      </c>
      <c r="K113" s="104">
        <f t="shared" si="22"/>
        <v>19729.540526234912</v>
      </c>
      <c r="L113" s="103">
        <v>24640</v>
      </c>
      <c r="M113" s="104">
        <f t="shared" si="23"/>
        <v>35059.56141399309</v>
      </c>
      <c r="N113" s="103">
        <v>7863</v>
      </c>
      <c r="O113" s="104">
        <f t="shared" si="24"/>
        <v>11188.041047005994</v>
      </c>
      <c r="P113" s="103">
        <v>7863</v>
      </c>
      <c r="Q113" s="104">
        <f t="shared" si="25"/>
        <v>11188.041047005994</v>
      </c>
      <c r="R113" s="103">
        <v>0</v>
      </c>
      <c r="S113" s="104">
        <f t="shared" si="26"/>
        <v>0</v>
      </c>
    </row>
    <row r="114" spans="1:19" ht="13.5" thickBot="1">
      <c r="A114" s="55">
        <v>24</v>
      </c>
      <c r="B114" s="56" t="s">
        <v>446</v>
      </c>
      <c r="C114" s="56" t="s">
        <v>520</v>
      </c>
      <c r="D114" s="103">
        <v>759886</v>
      </c>
      <c r="E114" s="104">
        <f t="shared" si="19"/>
        <v>1081220.3686945436</v>
      </c>
      <c r="F114" s="103">
        <v>426436</v>
      </c>
      <c r="G114" s="104">
        <f t="shared" si="19"/>
        <v>606763.7634390242</v>
      </c>
      <c r="H114" s="103">
        <v>101560</v>
      </c>
      <c r="I114" s="104">
        <f t="shared" si="21"/>
        <v>144506.86108787087</v>
      </c>
      <c r="J114" s="103">
        <v>54415</v>
      </c>
      <c r="K114" s="104">
        <f t="shared" si="22"/>
        <v>77425.5695755858</v>
      </c>
      <c r="L114" s="103">
        <v>177475</v>
      </c>
      <c r="M114" s="104">
        <f t="shared" si="23"/>
        <v>252524.17459206266</v>
      </c>
      <c r="N114" s="103">
        <v>75574</v>
      </c>
      <c r="O114" s="104">
        <f t="shared" si="24"/>
        <v>107532.11421676599</v>
      </c>
      <c r="P114" s="103">
        <v>75574</v>
      </c>
      <c r="Q114" s="104">
        <f t="shared" si="25"/>
        <v>107532.11421676599</v>
      </c>
      <c r="R114" s="103">
        <v>0</v>
      </c>
      <c r="S114" s="104">
        <f t="shared" si="26"/>
        <v>0</v>
      </c>
    </row>
    <row r="115" spans="1:19" ht="13.5" thickBot="1">
      <c r="A115" s="55">
        <v>25</v>
      </c>
      <c r="B115" s="56" t="s">
        <v>458</v>
      </c>
      <c r="C115" s="56" t="s">
        <v>521</v>
      </c>
      <c r="D115" s="103">
        <v>215722</v>
      </c>
      <c r="E115" s="104">
        <f t="shared" si="19"/>
        <v>306944.75273333676</v>
      </c>
      <c r="F115" s="103">
        <v>151402</v>
      </c>
      <c r="G115" s="104">
        <f t="shared" si="19"/>
        <v>215425.63787343272</v>
      </c>
      <c r="H115" s="103">
        <v>37405</v>
      </c>
      <c r="I115" s="104">
        <f t="shared" si="21"/>
        <v>53222.52007672125</v>
      </c>
      <c r="J115" s="103">
        <v>10370</v>
      </c>
      <c r="K115" s="104">
        <f t="shared" si="22"/>
        <v>14755.180676262515</v>
      </c>
      <c r="L115" s="103">
        <v>16545</v>
      </c>
      <c r="M115" s="104">
        <f t="shared" si="23"/>
        <v>23541.41410692028</v>
      </c>
      <c r="N115" s="103">
        <v>3878</v>
      </c>
      <c r="O115" s="104">
        <f t="shared" si="24"/>
        <v>5517.89688163414</v>
      </c>
      <c r="P115" s="103">
        <v>3878</v>
      </c>
      <c r="Q115" s="104">
        <f t="shared" si="25"/>
        <v>5517.89688163414</v>
      </c>
      <c r="R115" s="103">
        <v>0</v>
      </c>
      <c r="S115" s="104">
        <f t="shared" si="26"/>
        <v>0</v>
      </c>
    </row>
    <row r="116" spans="1:19" ht="13.5" thickBot="1">
      <c r="A116" s="55">
        <v>26</v>
      </c>
      <c r="B116" s="56" t="s">
        <v>460</v>
      </c>
      <c r="C116" s="56" t="s">
        <v>522</v>
      </c>
      <c r="D116" s="103">
        <v>184901</v>
      </c>
      <c r="E116" s="104">
        <f t="shared" si="19"/>
        <v>263090.4206578221</v>
      </c>
      <c r="F116" s="103">
        <v>124408</v>
      </c>
      <c r="G116" s="104">
        <f t="shared" si="19"/>
        <v>177016.63621720992</v>
      </c>
      <c r="H116" s="103">
        <v>31060</v>
      </c>
      <c r="I116" s="104">
        <f t="shared" si="21"/>
        <v>44194.3984382559</v>
      </c>
      <c r="J116" s="103">
        <v>9674</v>
      </c>
      <c r="K116" s="104">
        <f t="shared" si="22"/>
        <v>13764.86189606206</v>
      </c>
      <c r="L116" s="103">
        <v>19759</v>
      </c>
      <c r="M116" s="104">
        <f t="shared" si="23"/>
        <v>28114.524106294215</v>
      </c>
      <c r="N116" s="103">
        <v>5095</v>
      </c>
      <c r="O116" s="104">
        <f t="shared" si="24"/>
        <v>7249.531875174302</v>
      </c>
      <c r="P116" s="103">
        <v>5095</v>
      </c>
      <c r="Q116" s="104">
        <f t="shared" si="25"/>
        <v>7249.531875174302</v>
      </c>
      <c r="R116" s="103">
        <v>0</v>
      </c>
      <c r="S116" s="104">
        <f t="shared" si="26"/>
        <v>0</v>
      </c>
    </row>
    <row r="117" spans="1:19" ht="13.5" thickBot="1">
      <c r="A117" s="55">
        <v>27</v>
      </c>
      <c r="B117" s="56" t="s">
        <v>470</v>
      </c>
      <c r="C117" s="56" t="s">
        <v>523</v>
      </c>
      <c r="D117" s="103">
        <v>305264</v>
      </c>
      <c r="E117" s="104">
        <f t="shared" si="19"/>
        <v>434351.5404010222</v>
      </c>
      <c r="F117" s="103">
        <v>197509</v>
      </c>
      <c r="G117" s="104">
        <f t="shared" si="19"/>
        <v>281029.9884462809</v>
      </c>
      <c r="H117" s="103">
        <v>46007</v>
      </c>
      <c r="I117" s="104">
        <f t="shared" si="21"/>
        <v>65462.06339178491</v>
      </c>
      <c r="J117" s="103">
        <v>11288</v>
      </c>
      <c r="K117" s="104">
        <f t="shared" si="22"/>
        <v>16061.376998423459</v>
      </c>
      <c r="L117" s="103">
        <v>50460</v>
      </c>
      <c r="M117" s="104">
        <f t="shared" si="23"/>
        <v>71798.11156453293</v>
      </c>
      <c r="N117" s="103">
        <v>54770</v>
      </c>
      <c r="O117" s="104">
        <f t="shared" si="24"/>
        <v>77930.68906836046</v>
      </c>
      <c r="P117" s="103">
        <v>54770</v>
      </c>
      <c r="Q117" s="104">
        <f t="shared" si="25"/>
        <v>77930.68906836046</v>
      </c>
      <c r="R117" s="103">
        <v>0</v>
      </c>
      <c r="S117" s="104">
        <f t="shared" si="26"/>
        <v>0</v>
      </c>
    </row>
    <row r="118" spans="1:19" ht="13.5" thickBot="1">
      <c r="A118" s="55">
        <v>28</v>
      </c>
      <c r="B118" s="56" t="s">
        <v>478</v>
      </c>
      <c r="C118" s="56" t="s">
        <v>524</v>
      </c>
      <c r="D118" s="103">
        <v>210638.8</v>
      </c>
      <c r="E118" s="104">
        <f t="shared" si="19"/>
        <v>299712.0107455279</v>
      </c>
      <c r="F118" s="103">
        <v>149794.5</v>
      </c>
      <c r="G118" s="104">
        <f t="shared" si="19"/>
        <v>213138.37143784043</v>
      </c>
      <c r="H118" s="103">
        <v>35929.2</v>
      </c>
      <c r="I118" s="104">
        <f t="shared" si="21"/>
        <v>51122.645858589305</v>
      </c>
      <c r="J118" s="103">
        <v>10511.1</v>
      </c>
      <c r="K118" s="104">
        <f t="shared" si="22"/>
        <v>14955.947888742809</v>
      </c>
      <c r="L118" s="103">
        <v>14404</v>
      </c>
      <c r="M118" s="104">
        <f t="shared" si="23"/>
        <v>20495.04556035538</v>
      </c>
      <c r="N118" s="103">
        <v>0</v>
      </c>
      <c r="O118" s="104">
        <f t="shared" si="24"/>
        <v>0</v>
      </c>
      <c r="P118" s="103">
        <v>0</v>
      </c>
      <c r="Q118" s="104">
        <f t="shared" si="25"/>
        <v>0</v>
      </c>
      <c r="R118" s="103">
        <v>0</v>
      </c>
      <c r="S118" s="104">
        <f t="shared" si="26"/>
        <v>0</v>
      </c>
    </row>
    <row r="119" spans="1:19" ht="13.5" thickBot="1">
      <c r="A119" s="55">
        <v>29</v>
      </c>
      <c r="B119" s="56" t="s">
        <v>478</v>
      </c>
      <c r="C119" s="56" t="s">
        <v>525</v>
      </c>
      <c r="D119" s="103">
        <v>528053</v>
      </c>
      <c r="E119" s="104">
        <f t="shared" si="19"/>
        <v>751351.7282201012</v>
      </c>
      <c r="F119" s="103">
        <v>350434</v>
      </c>
      <c r="G119" s="104">
        <f t="shared" si="19"/>
        <v>498622.66008730745</v>
      </c>
      <c r="H119" s="103">
        <v>94071</v>
      </c>
      <c r="I119" s="104">
        <f t="shared" si="21"/>
        <v>133850.97409804157</v>
      </c>
      <c r="J119" s="103">
        <v>48263</v>
      </c>
      <c r="K119" s="104">
        <f t="shared" si="22"/>
        <v>68672.06219657259</v>
      </c>
      <c r="L119" s="103">
        <v>35285</v>
      </c>
      <c r="M119" s="104">
        <f t="shared" si="23"/>
        <v>50206.03183817964</v>
      </c>
      <c r="N119" s="103">
        <v>14309</v>
      </c>
      <c r="O119" s="104">
        <f t="shared" si="24"/>
        <v>20359.872738345257</v>
      </c>
      <c r="P119" s="103">
        <v>14309</v>
      </c>
      <c r="Q119" s="104">
        <f t="shared" si="25"/>
        <v>20359.872738345257</v>
      </c>
      <c r="R119" s="103">
        <v>0</v>
      </c>
      <c r="S119" s="104">
        <f t="shared" si="26"/>
        <v>0</v>
      </c>
    </row>
    <row r="120" spans="1:19" ht="13.5" thickBot="1">
      <c r="A120" s="55">
        <v>30</v>
      </c>
      <c r="B120" s="56" t="s">
        <v>478</v>
      </c>
      <c r="C120" s="56" t="s">
        <v>526</v>
      </c>
      <c r="D120" s="103">
        <v>765770</v>
      </c>
      <c r="E120" s="104">
        <f t="shared" si="19"/>
        <v>1089592.5464283072</v>
      </c>
      <c r="F120" s="103">
        <v>490899</v>
      </c>
      <c r="G120" s="104">
        <f t="shared" si="19"/>
        <v>698486.3489678488</v>
      </c>
      <c r="H120" s="103">
        <v>124668</v>
      </c>
      <c r="I120" s="104">
        <f t="shared" si="21"/>
        <v>177386.58288797445</v>
      </c>
      <c r="J120" s="103">
        <v>52557</v>
      </c>
      <c r="K120" s="104">
        <f t="shared" si="22"/>
        <v>74781.87375142999</v>
      </c>
      <c r="L120" s="103">
        <v>97646</v>
      </c>
      <c r="M120" s="104">
        <f t="shared" si="23"/>
        <v>138937.74082105394</v>
      </c>
      <c r="N120" s="103">
        <v>12232</v>
      </c>
      <c r="O120" s="104">
        <f t="shared" si="24"/>
        <v>17404.567987660856</v>
      </c>
      <c r="P120" s="103">
        <v>12232</v>
      </c>
      <c r="Q120" s="104">
        <f t="shared" si="25"/>
        <v>17404.567987660856</v>
      </c>
      <c r="R120" s="103">
        <v>0</v>
      </c>
      <c r="S120" s="104">
        <f t="shared" si="26"/>
        <v>0</v>
      </c>
    </row>
    <row r="121" spans="1:19" ht="13.5" thickBot="1">
      <c r="A121" s="55">
        <v>31</v>
      </c>
      <c r="B121" s="56" t="s">
        <v>488</v>
      </c>
      <c r="C121" s="56" t="s">
        <v>527</v>
      </c>
      <c r="D121" s="103">
        <v>283713</v>
      </c>
      <c r="E121" s="104">
        <f t="shared" si="19"/>
        <v>403687.2300100739</v>
      </c>
      <c r="F121" s="103">
        <v>190550</v>
      </c>
      <c r="G121" s="104">
        <f t="shared" si="19"/>
        <v>271128.223516087</v>
      </c>
      <c r="H121" s="103">
        <v>45573</v>
      </c>
      <c r="I121" s="104">
        <f t="shared" si="21"/>
        <v>64844.53702597026</v>
      </c>
      <c r="J121" s="103">
        <v>42305</v>
      </c>
      <c r="K121" s="104">
        <f t="shared" si="22"/>
        <v>60194.59194882215</v>
      </c>
      <c r="L121" s="103">
        <v>5285</v>
      </c>
      <c r="M121" s="104">
        <f t="shared" si="23"/>
        <v>7519.877519194541</v>
      </c>
      <c r="N121" s="103">
        <v>5927</v>
      </c>
      <c r="O121" s="104">
        <f t="shared" si="24"/>
        <v>8433.361221620822</v>
      </c>
      <c r="P121" s="103">
        <v>5927</v>
      </c>
      <c r="Q121" s="104">
        <f t="shared" si="25"/>
        <v>8433.361221620822</v>
      </c>
      <c r="R121" s="103">
        <v>0</v>
      </c>
      <c r="S121" s="104">
        <f t="shared" si="26"/>
        <v>0</v>
      </c>
    </row>
    <row r="122" spans="1:19" ht="13.5" thickBot="1">
      <c r="A122" s="55">
        <v>32</v>
      </c>
      <c r="B122" s="56" t="s">
        <v>488</v>
      </c>
      <c r="C122" s="56" t="s">
        <v>528</v>
      </c>
      <c r="D122" s="103">
        <v>559484</v>
      </c>
      <c r="E122" s="104">
        <f t="shared" si="19"/>
        <v>796074.0121001019</v>
      </c>
      <c r="F122" s="103">
        <v>376071</v>
      </c>
      <c r="G122" s="104">
        <f t="shared" si="19"/>
        <v>535100.8246965015</v>
      </c>
      <c r="H122" s="103">
        <v>93760</v>
      </c>
      <c r="I122" s="104">
        <f t="shared" si="21"/>
        <v>133408.46096493475</v>
      </c>
      <c r="J122" s="103">
        <v>39040</v>
      </c>
      <c r="K122" s="104">
        <f t="shared" si="22"/>
        <v>55548.915487105936</v>
      </c>
      <c r="L122" s="103">
        <v>50613</v>
      </c>
      <c r="M122" s="104">
        <f t="shared" si="23"/>
        <v>72015.81095155976</v>
      </c>
      <c r="N122" s="103">
        <v>10809</v>
      </c>
      <c r="O122" s="104">
        <f t="shared" si="24"/>
        <v>15379.82140113033</v>
      </c>
      <c r="P122" s="103">
        <v>10809</v>
      </c>
      <c r="Q122" s="104">
        <f t="shared" si="25"/>
        <v>15379.82140113033</v>
      </c>
      <c r="R122" s="103">
        <v>0</v>
      </c>
      <c r="S122" s="104">
        <f t="shared" si="26"/>
        <v>0</v>
      </c>
    </row>
    <row r="123" spans="1:19" ht="13.5" thickBot="1">
      <c r="A123" s="55">
        <v>33</v>
      </c>
      <c r="B123" s="56" t="s">
        <v>492</v>
      </c>
      <c r="C123" s="56" t="s">
        <v>529</v>
      </c>
      <c r="D123" s="103">
        <v>394155</v>
      </c>
      <c r="E123" s="104">
        <f t="shared" si="19"/>
        <v>560832.0385199856</v>
      </c>
      <c r="F123" s="103">
        <v>247206</v>
      </c>
      <c r="G123" s="104">
        <f t="shared" si="19"/>
        <v>351742.448819301</v>
      </c>
      <c r="H123" s="103">
        <v>63146</v>
      </c>
      <c r="I123" s="104">
        <f t="shared" si="21"/>
        <v>89848.66335422109</v>
      </c>
      <c r="J123" s="103">
        <v>34540</v>
      </c>
      <c r="K123" s="104">
        <f t="shared" si="22"/>
        <v>49145.99233925817</v>
      </c>
      <c r="L123" s="103">
        <v>49263</v>
      </c>
      <c r="M123" s="104">
        <f t="shared" si="23"/>
        <v>70094.93400720542</v>
      </c>
      <c r="N123" s="103">
        <v>17690</v>
      </c>
      <c r="O123" s="104">
        <f t="shared" si="24"/>
        <v>25170.602330094876</v>
      </c>
      <c r="P123" s="103">
        <v>17690</v>
      </c>
      <c r="Q123" s="104">
        <f t="shared" si="25"/>
        <v>25170.602330094876</v>
      </c>
      <c r="R123" s="103">
        <v>0</v>
      </c>
      <c r="S123" s="104">
        <f t="shared" si="26"/>
        <v>0</v>
      </c>
    </row>
    <row r="124" spans="1:19" ht="13.5" thickBot="1">
      <c r="A124" s="55">
        <v>34</v>
      </c>
      <c r="B124" s="56" t="s">
        <v>494</v>
      </c>
      <c r="C124" s="56" t="s">
        <v>530</v>
      </c>
      <c r="D124" s="103">
        <v>272641</v>
      </c>
      <c r="E124" s="104">
        <f t="shared" si="19"/>
        <v>387933.1933227472</v>
      </c>
      <c r="F124" s="103">
        <v>183058</v>
      </c>
      <c r="G124" s="104">
        <f t="shared" si="19"/>
        <v>260468.06791082578</v>
      </c>
      <c r="H124" s="103">
        <v>44110</v>
      </c>
      <c r="I124" s="104">
        <f t="shared" si="21"/>
        <v>62762.87556701442</v>
      </c>
      <c r="J124" s="103">
        <v>17796</v>
      </c>
      <c r="K124" s="104">
        <f t="shared" si="22"/>
        <v>25321.42674202196</v>
      </c>
      <c r="L124" s="103">
        <v>27677</v>
      </c>
      <c r="M124" s="104">
        <f t="shared" si="23"/>
        <v>39380.82310288501</v>
      </c>
      <c r="N124" s="103">
        <v>10606</v>
      </c>
      <c r="O124" s="104">
        <f t="shared" si="24"/>
        <v>15090.978423571863</v>
      </c>
      <c r="P124" s="103">
        <v>10606</v>
      </c>
      <c r="Q124" s="104">
        <f t="shared" si="25"/>
        <v>15090.978423571863</v>
      </c>
      <c r="R124" s="103">
        <v>0</v>
      </c>
      <c r="S124" s="104">
        <f t="shared" si="26"/>
        <v>0</v>
      </c>
    </row>
    <row r="125" spans="1:19" ht="13.5" thickBot="1">
      <c r="A125" s="55">
        <v>35</v>
      </c>
      <c r="B125" s="56" t="s">
        <v>496</v>
      </c>
      <c r="C125" s="56" t="s">
        <v>531</v>
      </c>
      <c r="D125" s="103">
        <v>698334</v>
      </c>
      <c r="E125" s="104">
        <f t="shared" si="19"/>
        <v>993639.7630064712</v>
      </c>
      <c r="F125" s="103">
        <v>432443</v>
      </c>
      <c r="G125" s="104">
        <f t="shared" si="19"/>
        <v>615310.9544054957</v>
      </c>
      <c r="H125" s="103">
        <v>101925</v>
      </c>
      <c r="I125" s="104">
        <f t="shared" si="21"/>
        <v>145026.20929875187</v>
      </c>
      <c r="J125" s="103">
        <v>54692</v>
      </c>
      <c r="K125" s="104">
        <f t="shared" si="22"/>
        <v>77819.7050671311</v>
      </c>
      <c r="L125" s="103">
        <v>109274</v>
      </c>
      <c r="M125" s="104">
        <f t="shared" si="23"/>
        <v>155482.89423509256</v>
      </c>
      <c r="N125" s="103">
        <v>19545</v>
      </c>
      <c r="O125" s="104">
        <f t="shared" si="24"/>
        <v>27810.029538818788</v>
      </c>
      <c r="P125" s="103">
        <v>19545</v>
      </c>
      <c r="Q125" s="104">
        <f t="shared" si="25"/>
        <v>27810.029538818788</v>
      </c>
      <c r="R125" s="103">
        <v>0</v>
      </c>
      <c r="S125" s="104">
        <f t="shared" si="26"/>
        <v>0</v>
      </c>
    </row>
    <row r="126" spans="1:19" ht="13.5" thickBot="1">
      <c r="A126" s="55">
        <v>36</v>
      </c>
      <c r="B126" s="56" t="s">
        <v>532</v>
      </c>
      <c r="C126" s="56" t="s">
        <v>533</v>
      </c>
      <c r="D126" s="103">
        <v>225749</v>
      </c>
      <c r="E126" s="104">
        <f t="shared" si="19"/>
        <v>321211.8883785522</v>
      </c>
      <c r="F126" s="103">
        <v>153149</v>
      </c>
      <c r="G126" s="104">
        <f t="shared" si="19"/>
        <v>217911.39492660828</v>
      </c>
      <c r="H126" s="103">
        <v>37216</v>
      </c>
      <c r="I126" s="104">
        <f t="shared" si="21"/>
        <v>52953.59730451164</v>
      </c>
      <c r="J126" s="103">
        <v>30334</v>
      </c>
      <c r="K126" s="104">
        <f t="shared" si="22"/>
        <v>43161.393503736464</v>
      </c>
      <c r="L126" s="103">
        <v>5050</v>
      </c>
      <c r="M126" s="104">
        <f t="shared" si="23"/>
        <v>7185.502643695824</v>
      </c>
      <c r="N126" s="103">
        <v>4984</v>
      </c>
      <c r="O126" s="104">
        <f t="shared" si="24"/>
        <v>7091.593104194058</v>
      </c>
      <c r="P126" s="103">
        <v>4984</v>
      </c>
      <c r="Q126" s="104">
        <f t="shared" si="25"/>
        <v>7091.593104194058</v>
      </c>
      <c r="R126" s="103">
        <v>0</v>
      </c>
      <c r="S126" s="104">
        <f t="shared" si="26"/>
        <v>0</v>
      </c>
    </row>
    <row r="127" spans="1:19" s="52" customFormat="1" ht="12.75">
      <c r="A127" s="49">
        <v>36</v>
      </c>
      <c r="B127" s="50"/>
      <c r="C127" s="50" t="s">
        <v>534</v>
      </c>
      <c r="D127" s="101">
        <f aca="true" t="shared" si="27" ref="D127:R127">SUM(D91:D126)</f>
        <v>12667827.71</v>
      </c>
      <c r="E127" s="104">
        <f t="shared" si="19"/>
        <v>18024694.95051252</v>
      </c>
      <c r="F127" s="101">
        <f t="shared" si="27"/>
        <v>8055545.45</v>
      </c>
      <c r="G127" s="104">
        <f t="shared" si="19"/>
        <v>11462008.540076608</v>
      </c>
      <c r="H127" s="101">
        <f t="shared" si="27"/>
        <v>1930689.3299999998</v>
      </c>
      <c r="I127" s="104">
        <f t="shared" si="21"/>
        <v>2747123.422746598</v>
      </c>
      <c r="J127" s="101">
        <f t="shared" si="27"/>
        <v>1006206.93</v>
      </c>
      <c r="K127" s="104">
        <f t="shared" si="22"/>
        <v>1431703.476360408</v>
      </c>
      <c r="L127" s="101">
        <f t="shared" si="27"/>
        <v>1675386</v>
      </c>
      <c r="M127" s="104">
        <f t="shared" si="23"/>
        <v>2383859.5113289054</v>
      </c>
      <c r="N127" s="101">
        <f t="shared" si="27"/>
        <v>600513</v>
      </c>
      <c r="O127" s="104">
        <f t="shared" si="24"/>
        <v>854453.0196185566</v>
      </c>
      <c r="P127" s="101">
        <f t="shared" si="27"/>
        <v>600478</v>
      </c>
      <c r="Q127" s="104">
        <f t="shared" si="25"/>
        <v>854403.2191051844</v>
      </c>
      <c r="R127" s="101">
        <f t="shared" si="27"/>
        <v>35</v>
      </c>
      <c r="S127" s="104">
        <f t="shared" si="26"/>
        <v>49.800513372149275</v>
      </c>
    </row>
    <row r="128" spans="1:19" ht="7.5" customHeight="1" thickBot="1">
      <c r="A128" s="219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1"/>
    </row>
    <row r="129" spans="1:19" s="52" customFormat="1" ht="12.75">
      <c r="A129" s="49">
        <f>(A89+A127)</f>
        <v>118</v>
      </c>
      <c r="B129" s="50"/>
      <c r="C129" s="50" t="s">
        <v>535</v>
      </c>
      <c r="D129" s="101">
        <f aca="true" t="shared" si="28" ref="D129:R129">(D89+D127)</f>
        <v>26016344.040000003</v>
      </c>
      <c r="E129" s="104">
        <f t="shared" si="19"/>
        <v>37017922.55024161</v>
      </c>
      <c r="F129" s="101">
        <f t="shared" si="28"/>
        <v>16104732.23</v>
      </c>
      <c r="G129" s="104">
        <f t="shared" si="19"/>
        <v>22914969.5078571</v>
      </c>
      <c r="H129" s="101">
        <f t="shared" si="28"/>
        <v>3817791.9899999998</v>
      </c>
      <c r="I129" s="104">
        <f>H129/$E$5</f>
        <v>5432228.60143084</v>
      </c>
      <c r="J129" s="101">
        <f t="shared" si="28"/>
        <v>2577778.37</v>
      </c>
      <c r="K129" s="104">
        <f>J129/$E$5</f>
        <v>3667848.176732062</v>
      </c>
      <c r="L129" s="101">
        <f t="shared" si="28"/>
        <v>3516041.45</v>
      </c>
      <c r="M129" s="104">
        <f>L129/$E$5</f>
        <v>5002876.264221604</v>
      </c>
      <c r="N129" s="101">
        <f t="shared" si="28"/>
        <v>2471123.18</v>
      </c>
      <c r="O129" s="104">
        <f>N129/$E$5</f>
        <v>3516091.513423373</v>
      </c>
      <c r="P129" s="101">
        <f t="shared" si="28"/>
        <v>1913394.1800000002</v>
      </c>
      <c r="Q129" s="104">
        <f>P129/$E$5</f>
        <v>2722514.6413509315</v>
      </c>
      <c r="R129" s="101">
        <f t="shared" si="28"/>
        <v>557729</v>
      </c>
      <c r="S129" s="104">
        <f>R129/$E$5</f>
        <v>793576.8720724413</v>
      </c>
    </row>
  </sheetData>
  <sheetProtection password="CE88" sheet="1" objects="1" scenarios="1"/>
  <mergeCells count="15">
    <mergeCell ref="C1:C3"/>
    <mergeCell ref="P2:R2"/>
    <mergeCell ref="F2:L2"/>
    <mergeCell ref="R3:S3"/>
    <mergeCell ref="D2:E3"/>
    <mergeCell ref="A128:S128"/>
    <mergeCell ref="A90:S90"/>
    <mergeCell ref="P3:Q3"/>
    <mergeCell ref="N2:O3"/>
    <mergeCell ref="F3:G3"/>
    <mergeCell ref="H3:I3"/>
    <mergeCell ref="J3:K3"/>
    <mergeCell ref="L3:M3"/>
    <mergeCell ref="A1:A3"/>
    <mergeCell ref="B1:B3"/>
  </mergeCells>
  <printOptions/>
  <pageMargins left="0.2362204724409449" right="0.15748031496062992" top="0.5905511811023623" bottom="0.7874015748031497" header="0.31496062992125984" footer="0.31496062992125984"/>
  <pageSetup horizontalDpi="300" verticalDpi="300" orientation="landscape" paperSize="9" scale="90" r:id="rId1"/>
  <headerFooter alignWithMargins="0">
    <oddHeader>&amp;C&amp;"Arial,Bold"&amp;12 7.2. Institūcijas pārējām vajadzībām izlietotie līdzekļi un kapitālieguldījumi (Ls)</oddHeader>
    <oddFooter>&amp;L
&amp;8SPP Statistiskās informācijas un analīzes daļa&amp;R
&amp;P+83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M129"/>
  <sheetViews>
    <sheetView showGridLines="0" workbookViewId="0" topLeftCell="A1">
      <selection activeCell="G106" sqref="G106"/>
    </sheetView>
  </sheetViews>
  <sheetFormatPr defaultColWidth="9.140625" defaultRowHeight="12.75"/>
  <cols>
    <col min="1" max="1" width="4.7109375" style="9" customWidth="1"/>
    <col min="2" max="2" width="16.7109375" style="8" customWidth="1"/>
    <col min="3" max="3" width="55.7109375" style="8" customWidth="1"/>
    <col min="4" max="4" width="10.140625" style="8" customWidth="1"/>
    <col min="5" max="5" width="10.140625" style="148" customWidth="1"/>
    <col min="6" max="6" width="10.140625" style="8" customWidth="1"/>
    <col min="7" max="7" width="10.140625" style="148" customWidth="1"/>
    <col min="8" max="8" width="10.140625" style="8" customWidth="1"/>
    <col min="9" max="9" width="10.140625" style="148" customWidth="1"/>
    <col min="10" max="10" width="10.57421875" style="8" customWidth="1"/>
    <col min="11" max="11" width="10.57421875" style="148" customWidth="1"/>
    <col min="12" max="12" width="10.8515625" style="8" customWidth="1"/>
    <col min="13" max="13" width="9.140625" style="148" customWidth="1"/>
    <col min="14" max="16384" width="9.140625" style="8" customWidth="1"/>
  </cols>
  <sheetData>
    <row r="1" spans="1:13" s="3" customFormat="1" ht="19.5" customHeight="1">
      <c r="A1" s="174" t="s">
        <v>0</v>
      </c>
      <c r="B1" s="177" t="s">
        <v>1</v>
      </c>
      <c r="C1" s="177" t="s">
        <v>2</v>
      </c>
      <c r="D1" s="2" t="s">
        <v>154</v>
      </c>
      <c r="E1" s="142"/>
      <c r="F1" s="2" t="s">
        <v>153</v>
      </c>
      <c r="G1" s="142"/>
      <c r="H1" s="2" t="s">
        <v>152</v>
      </c>
      <c r="I1" s="142"/>
      <c r="J1" s="2" t="s">
        <v>151</v>
      </c>
      <c r="K1" s="142"/>
      <c r="L1" s="2" t="s">
        <v>150</v>
      </c>
      <c r="M1" s="140"/>
    </row>
    <row r="2" spans="1:13" s="3" customFormat="1" ht="14.25" customHeight="1">
      <c r="A2" s="175"/>
      <c r="B2" s="177"/>
      <c r="C2" s="177"/>
      <c r="D2" s="231" t="s">
        <v>149</v>
      </c>
      <c r="E2" s="232"/>
      <c r="F2" s="196" t="s">
        <v>148</v>
      </c>
      <c r="G2" s="197"/>
      <c r="H2" s="198"/>
      <c r="I2" s="150"/>
      <c r="J2" s="173" t="s">
        <v>147</v>
      </c>
      <c r="K2" s="173"/>
      <c r="L2" s="173"/>
      <c r="M2" s="140"/>
    </row>
    <row r="3" spans="1:13" s="3" customFormat="1" ht="66" customHeight="1">
      <c r="A3" s="176"/>
      <c r="B3" s="178"/>
      <c r="C3" s="178"/>
      <c r="D3" s="233"/>
      <c r="E3" s="234"/>
      <c r="F3" s="222" t="s">
        <v>146</v>
      </c>
      <c r="G3" s="223"/>
      <c r="H3" s="222" t="s">
        <v>145</v>
      </c>
      <c r="I3" s="223"/>
      <c r="J3" s="172" t="s">
        <v>144</v>
      </c>
      <c r="K3" s="172"/>
      <c r="L3" s="172" t="s">
        <v>143</v>
      </c>
      <c r="M3" s="172"/>
    </row>
    <row r="4" spans="1:13" s="3" customFormat="1" ht="12.75">
      <c r="A4" s="110"/>
      <c r="B4" s="109"/>
      <c r="C4" s="109"/>
      <c r="D4" s="11" t="s">
        <v>643</v>
      </c>
      <c r="E4" s="141" t="s">
        <v>644</v>
      </c>
      <c r="F4" s="11" t="s">
        <v>643</v>
      </c>
      <c r="G4" s="141" t="s">
        <v>644</v>
      </c>
      <c r="H4" s="11" t="s">
        <v>643</v>
      </c>
      <c r="I4" s="141" t="s">
        <v>644</v>
      </c>
      <c r="J4" s="11" t="s">
        <v>643</v>
      </c>
      <c r="K4" s="141" t="s">
        <v>644</v>
      </c>
      <c r="L4" s="11" t="s">
        <v>643</v>
      </c>
      <c r="M4" s="141" t="s">
        <v>644</v>
      </c>
    </row>
    <row r="5" spans="1:13" s="3" customFormat="1" ht="12.75" hidden="1">
      <c r="A5" s="110"/>
      <c r="B5" s="109"/>
      <c r="C5" s="109"/>
      <c r="D5" s="11"/>
      <c r="E5" s="141">
        <v>0.702804</v>
      </c>
      <c r="F5" s="2"/>
      <c r="G5" s="142"/>
      <c r="H5" s="2"/>
      <c r="I5" s="142"/>
      <c r="J5" s="2"/>
      <c r="K5" s="142"/>
      <c r="L5" s="2"/>
      <c r="M5" s="142"/>
    </row>
    <row r="6" spans="1:13" s="3" customFormat="1" ht="12.75" customHeight="1">
      <c r="A6" s="123" t="s">
        <v>20</v>
      </c>
      <c r="B6" s="123" t="s">
        <v>21</v>
      </c>
      <c r="C6" s="123" t="s">
        <v>22</v>
      </c>
      <c r="D6" s="123">
        <v>1</v>
      </c>
      <c r="E6" s="149"/>
      <c r="F6" s="123">
        <v>2</v>
      </c>
      <c r="G6" s="149"/>
      <c r="H6" s="123">
        <v>3</v>
      </c>
      <c r="I6" s="149"/>
      <c r="J6" s="123">
        <v>4</v>
      </c>
      <c r="K6" s="149"/>
      <c r="L6" s="123">
        <v>5</v>
      </c>
      <c r="M6" s="140"/>
    </row>
    <row r="7" spans="1:13" ht="12.75">
      <c r="A7" s="48">
        <v>1</v>
      </c>
      <c r="B7" s="45" t="s">
        <v>386</v>
      </c>
      <c r="C7" s="45" t="s">
        <v>387</v>
      </c>
      <c r="D7" s="45">
        <v>202.33</v>
      </c>
      <c r="E7" s="147">
        <f>D7/$E$5</f>
        <v>287.8896534453418</v>
      </c>
      <c r="F7" s="45">
        <v>1.24</v>
      </c>
      <c r="G7" s="147">
        <f>F7/$E$5</f>
        <v>1.7643610451847171</v>
      </c>
      <c r="H7" s="45">
        <v>0.19</v>
      </c>
      <c r="I7" s="147">
        <f aca="true" t="shared" si="0" ref="I7:I38">H7/$E$5</f>
        <v>0.2703456440202389</v>
      </c>
      <c r="J7" s="45">
        <v>3</v>
      </c>
      <c r="K7" s="147">
        <f aca="true" t="shared" si="1" ref="K7:K38">J7/$E$5</f>
        <v>4.2686154318985094</v>
      </c>
      <c r="L7" s="45">
        <v>0.3</v>
      </c>
      <c r="M7" s="147">
        <f aca="true" t="shared" si="2" ref="M7:M38">L7/$E$5</f>
        <v>0.4268615431898509</v>
      </c>
    </row>
    <row r="8" spans="1:13" ht="12.75">
      <c r="A8" s="48">
        <v>2</v>
      </c>
      <c r="B8" s="45" t="s">
        <v>388</v>
      </c>
      <c r="C8" s="45" t="s">
        <v>389</v>
      </c>
      <c r="D8" s="45">
        <v>270</v>
      </c>
      <c r="E8" s="147">
        <f aca="true" t="shared" si="3" ref="E8:G71">D8/$E$5</f>
        <v>384.17538887086585</v>
      </c>
      <c r="F8" s="45">
        <v>0.95</v>
      </c>
      <c r="G8" s="147">
        <f t="shared" si="3"/>
        <v>1.3517282201011946</v>
      </c>
      <c r="H8" s="45">
        <v>0.05</v>
      </c>
      <c r="I8" s="147">
        <f t="shared" si="0"/>
        <v>0.07114359053164183</v>
      </c>
      <c r="J8" s="122">
        <v>0</v>
      </c>
      <c r="K8" s="147">
        <f t="shared" si="1"/>
        <v>0</v>
      </c>
      <c r="L8" s="122">
        <v>5.4</v>
      </c>
      <c r="M8" s="147">
        <f t="shared" si="2"/>
        <v>7.683507777417318</v>
      </c>
    </row>
    <row r="9" spans="1:13" ht="12.75">
      <c r="A9" s="48">
        <v>3</v>
      </c>
      <c r="B9" s="45" t="s">
        <v>388</v>
      </c>
      <c r="C9" s="45" t="s">
        <v>390</v>
      </c>
      <c r="D9" s="45">
        <v>246.34</v>
      </c>
      <c r="E9" s="147">
        <f t="shared" si="3"/>
        <v>350.51024183129294</v>
      </c>
      <c r="F9" s="45">
        <v>1.47</v>
      </c>
      <c r="G9" s="147">
        <f t="shared" si="3"/>
        <v>2.09162156163027</v>
      </c>
      <c r="H9" s="45">
        <v>0.13</v>
      </c>
      <c r="I9" s="147">
        <f t="shared" si="0"/>
        <v>0.18497333538226876</v>
      </c>
      <c r="J9" s="45">
        <v>2.29</v>
      </c>
      <c r="K9" s="147">
        <f t="shared" si="1"/>
        <v>3.2583764463491955</v>
      </c>
      <c r="L9" s="45">
        <v>1.19</v>
      </c>
      <c r="M9" s="147">
        <f t="shared" si="2"/>
        <v>1.6932174546530754</v>
      </c>
    </row>
    <row r="10" spans="1:13" ht="12.75">
      <c r="A10" s="48">
        <v>4</v>
      </c>
      <c r="B10" s="45" t="s">
        <v>388</v>
      </c>
      <c r="C10" s="45" t="s">
        <v>391</v>
      </c>
      <c r="D10" s="45">
        <v>262.09</v>
      </c>
      <c r="E10" s="147">
        <f t="shared" si="3"/>
        <v>372.9204728487601</v>
      </c>
      <c r="F10" s="45">
        <v>1.44</v>
      </c>
      <c r="G10" s="147">
        <f t="shared" si="3"/>
        <v>2.0489354073112844</v>
      </c>
      <c r="H10" s="45">
        <v>0.08</v>
      </c>
      <c r="I10" s="147">
        <f t="shared" si="0"/>
        <v>0.11382974485062693</v>
      </c>
      <c r="J10" s="45">
        <v>0.2</v>
      </c>
      <c r="K10" s="147">
        <f t="shared" si="1"/>
        <v>0.28457436212656734</v>
      </c>
      <c r="L10" s="45">
        <v>2.19</v>
      </c>
      <c r="M10" s="147">
        <f t="shared" si="2"/>
        <v>3.116089265285912</v>
      </c>
    </row>
    <row r="11" spans="1:13" ht="12.75">
      <c r="A11" s="48">
        <v>5</v>
      </c>
      <c r="B11" s="45" t="s">
        <v>392</v>
      </c>
      <c r="C11" s="45" t="s">
        <v>393</v>
      </c>
      <c r="D11" s="45">
        <v>219.42</v>
      </c>
      <c r="E11" s="147">
        <f t="shared" si="3"/>
        <v>312.206532689057</v>
      </c>
      <c r="F11" s="45">
        <v>1.32</v>
      </c>
      <c r="G11" s="147">
        <f t="shared" si="3"/>
        <v>1.8781907900353443</v>
      </c>
      <c r="H11" s="45">
        <v>0.28</v>
      </c>
      <c r="I11" s="147">
        <f t="shared" si="0"/>
        <v>0.39840410697719425</v>
      </c>
      <c r="J11" s="45">
        <v>2.99</v>
      </c>
      <c r="K11" s="147">
        <f t="shared" si="1"/>
        <v>4.254386713792181</v>
      </c>
      <c r="L11" s="45">
        <v>3.76</v>
      </c>
      <c r="M11" s="147">
        <f t="shared" si="2"/>
        <v>5.349998007979465</v>
      </c>
    </row>
    <row r="12" spans="1:13" ht="12.75">
      <c r="A12" s="48">
        <v>6</v>
      </c>
      <c r="B12" s="45" t="s">
        <v>394</v>
      </c>
      <c r="C12" s="45" t="s">
        <v>395</v>
      </c>
      <c r="D12" s="45">
        <v>237.82</v>
      </c>
      <c r="E12" s="147">
        <f t="shared" si="3"/>
        <v>338.38737400470114</v>
      </c>
      <c r="F12" s="45">
        <v>1.88</v>
      </c>
      <c r="G12" s="147">
        <f t="shared" si="3"/>
        <v>2.6749990039897327</v>
      </c>
      <c r="H12" s="45">
        <v>0.12</v>
      </c>
      <c r="I12" s="147">
        <f t="shared" si="0"/>
        <v>0.17074461727594037</v>
      </c>
      <c r="J12" s="45">
        <v>1.51</v>
      </c>
      <c r="K12" s="147">
        <f t="shared" si="1"/>
        <v>2.148536434055583</v>
      </c>
      <c r="L12" s="45">
        <v>3.68</v>
      </c>
      <c r="M12" s="147">
        <f t="shared" si="2"/>
        <v>5.236168263128839</v>
      </c>
    </row>
    <row r="13" spans="1:13" ht="12.75">
      <c r="A13" s="48">
        <v>7</v>
      </c>
      <c r="B13" s="45" t="s">
        <v>394</v>
      </c>
      <c r="C13" s="45" t="s">
        <v>396</v>
      </c>
      <c r="D13" s="45">
        <v>418.53</v>
      </c>
      <c r="E13" s="147">
        <f t="shared" si="3"/>
        <v>595.514538904161</v>
      </c>
      <c r="F13" s="45">
        <v>1.73</v>
      </c>
      <c r="G13" s="147">
        <f t="shared" si="3"/>
        <v>2.461568232394807</v>
      </c>
      <c r="H13" s="45">
        <v>0.17</v>
      </c>
      <c r="I13" s="147">
        <f t="shared" si="0"/>
        <v>0.24188820780758222</v>
      </c>
      <c r="J13" s="45">
        <v>1.81</v>
      </c>
      <c r="K13" s="147">
        <f t="shared" si="1"/>
        <v>2.575397977245434</v>
      </c>
      <c r="L13" s="45">
        <v>5.85</v>
      </c>
      <c r="M13" s="147">
        <f t="shared" si="2"/>
        <v>8.323800092202093</v>
      </c>
    </row>
    <row r="14" spans="1:13" ht="12.75">
      <c r="A14" s="48">
        <v>8</v>
      </c>
      <c r="B14" s="45" t="s">
        <v>394</v>
      </c>
      <c r="C14" s="45" t="s">
        <v>397</v>
      </c>
      <c r="D14" s="45">
        <v>326.39</v>
      </c>
      <c r="E14" s="147">
        <f t="shared" si="3"/>
        <v>464.4111302724515</v>
      </c>
      <c r="F14" s="45">
        <v>2.08</v>
      </c>
      <c r="G14" s="147">
        <f t="shared" si="3"/>
        <v>2.9595733661163</v>
      </c>
      <c r="H14" s="45">
        <v>0.26</v>
      </c>
      <c r="I14" s="147">
        <f t="shared" si="0"/>
        <v>0.3699466707645375</v>
      </c>
      <c r="J14" s="45">
        <v>2.67</v>
      </c>
      <c r="K14" s="147">
        <f t="shared" si="1"/>
        <v>3.7990677343896735</v>
      </c>
      <c r="L14" s="45">
        <v>9.5</v>
      </c>
      <c r="M14" s="147">
        <f t="shared" si="2"/>
        <v>13.517282201011946</v>
      </c>
    </row>
    <row r="15" spans="1:13" ht="12.75">
      <c r="A15" s="48">
        <v>9</v>
      </c>
      <c r="B15" s="45" t="s">
        <v>394</v>
      </c>
      <c r="C15" s="45" t="s">
        <v>398</v>
      </c>
      <c r="D15" s="45">
        <v>328.91</v>
      </c>
      <c r="E15" s="147">
        <f t="shared" si="3"/>
        <v>467.9967672352463</v>
      </c>
      <c r="F15" s="45">
        <v>2</v>
      </c>
      <c r="G15" s="147">
        <f t="shared" si="3"/>
        <v>2.845743621265673</v>
      </c>
      <c r="H15" s="45">
        <v>0.17</v>
      </c>
      <c r="I15" s="147">
        <f t="shared" si="0"/>
        <v>0.24188820780758222</v>
      </c>
      <c r="J15" s="45">
        <v>1.65</v>
      </c>
      <c r="K15" s="147">
        <f t="shared" si="1"/>
        <v>2.3477384875441802</v>
      </c>
      <c r="L15" s="45">
        <v>6.27</v>
      </c>
      <c r="M15" s="147">
        <f t="shared" si="2"/>
        <v>8.921406252667884</v>
      </c>
    </row>
    <row r="16" spans="1:13" ht="12.75">
      <c r="A16" s="48">
        <v>10</v>
      </c>
      <c r="B16" s="45" t="s">
        <v>394</v>
      </c>
      <c r="C16" s="45" t="s">
        <v>399</v>
      </c>
      <c r="D16" s="45">
        <v>274.7</v>
      </c>
      <c r="E16" s="147">
        <f t="shared" si="3"/>
        <v>390.86288638084017</v>
      </c>
      <c r="F16" s="45">
        <v>2.04</v>
      </c>
      <c r="G16" s="147">
        <f t="shared" si="3"/>
        <v>2.9026584936909865</v>
      </c>
      <c r="H16" s="45">
        <v>0.27</v>
      </c>
      <c r="I16" s="147">
        <f t="shared" si="0"/>
        <v>0.3841753888708659</v>
      </c>
      <c r="J16" s="45">
        <v>1.72</v>
      </c>
      <c r="K16" s="147">
        <f t="shared" si="1"/>
        <v>2.447339514288479</v>
      </c>
      <c r="L16" s="45">
        <v>10.94</v>
      </c>
      <c r="M16" s="147">
        <f t="shared" si="2"/>
        <v>15.56621760832323</v>
      </c>
    </row>
    <row r="17" spans="1:13" ht="12.75">
      <c r="A17" s="48">
        <v>11</v>
      </c>
      <c r="B17" s="45" t="s">
        <v>394</v>
      </c>
      <c r="C17" s="45" t="s">
        <v>400</v>
      </c>
      <c r="D17" s="45">
        <v>270.65</v>
      </c>
      <c r="E17" s="147">
        <f t="shared" si="3"/>
        <v>385.1002555477772</v>
      </c>
      <c r="F17" s="45">
        <v>1.37</v>
      </c>
      <c r="G17" s="147">
        <f t="shared" si="3"/>
        <v>1.949334380566986</v>
      </c>
      <c r="H17" s="45">
        <v>0.11</v>
      </c>
      <c r="I17" s="147">
        <f t="shared" si="0"/>
        <v>0.156515899169612</v>
      </c>
      <c r="J17" s="45">
        <v>0</v>
      </c>
      <c r="K17" s="147">
        <f t="shared" si="1"/>
        <v>0</v>
      </c>
      <c r="L17" s="45">
        <v>2.75</v>
      </c>
      <c r="M17" s="147">
        <f t="shared" si="2"/>
        <v>3.9128974792403004</v>
      </c>
    </row>
    <row r="18" spans="1:13" ht="12.75">
      <c r="A18" s="48">
        <v>12</v>
      </c>
      <c r="B18" s="45" t="s">
        <v>401</v>
      </c>
      <c r="C18" s="45" t="s">
        <v>402</v>
      </c>
      <c r="D18" s="45">
        <v>209.96</v>
      </c>
      <c r="E18" s="147">
        <f t="shared" si="3"/>
        <v>298.74616536047034</v>
      </c>
      <c r="F18" s="45">
        <v>1.84</v>
      </c>
      <c r="G18" s="147">
        <f t="shared" si="3"/>
        <v>2.6180841315644194</v>
      </c>
      <c r="H18" s="45">
        <v>0.26</v>
      </c>
      <c r="I18" s="147">
        <f t="shared" si="0"/>
        <v>0.3699466707645375</v>
      </c>
      <c r="J18" s="45">
        <v>2.2</v>
      </c>
      <c r="K18" s="147">
        <f t="shared" si="1"/>
        <v>3.1303179833922408</v>
      </c>
      <c r="L18" s="45">
        <v>0.9</v>
      </c>
      <c r="M18" s="147">
        <f t="shared" si="2"/>
        <v>1.2805846295695529</v>
      </c>
    </row>
    <row r="19" spans="1:13" ht="12.75">
      <c r="A19" s="48">
        <v>13</v>
      </c>
      <c r="B19" s="45" t="s">
        <v>403</v>
      </c>
      <c r="C19" s="45" t="s">
        <v>404</v>
      </c>
      <c r="D19" s="45">
        <v>265.45</v>
      </c>
      <c r="E19" s="147">
        <f t="shared" si="3"/>
        <v>377.70132213248644</v>
      </c>
      <c r="F19" s="45">
        <v>1.34</v>
      </c>
      <c r="G19" s="147">
        <f t="shared" si="3"/>
        <v>1.9066482262480011</v>
      </c>
      <c r="H19" s="45">
        <v>0.25</v>
      </c>
      <c r="I19" s="147">
        <f t="shared" si="0"/>
        <v>0.3557179526582091</v>
      </c>
      <c r="J19" s="45">
        <v>0.61</v>
      </c>
      <c r="K19" s="147">
        <f t="shared" si="1"/>
        <v>0.8679518044860303</v>
      </c>
      <c r="L19" s="45">
        <v>12.19</v>
      </c>
      <c r="M19" s="147">
        <f t="shared" si="2"/>
        <v>17.344807371614277</v>
      </c>
    </row>
    <row r="20" spans="1:13" ht="12.75">
      <c r="A20" s="48">
        <v>14</v>
      </c>
      <c r="B20" s="45" t="s">
        <v>403</v>
      </c>
      <c r="C20" s="45" t="s">
        <v>405</v>
      </c>
      <c r="D20" s="45">
        <v>285.86</v>
      </c>
      <c r="E20" s="147">
        <f t="shared" si="3"/>
        <v>406.74213578750266</v>
      </c>
      <c r="F20" s="45">
        <v>1.58</v>
      </c>
      <c r="G20" s="147">
        <f t="shared" si="3"/>
        <v>2.2481374607998816</v>
      </c>
      <c r="H20" s="45">
        <v>0.05</v>
      </c>
      <c r="I20" s="147">
        <f t="shared" si="0"/>
        <v>0.07114359053164183</v>
      </c>
      <c r="J20" s="45">
        <v>2.43</v>
      </c>
      <c r="K20" s="147">
        <f t="shared" si="1"/>
        <v>3.4575784998377928</v>
      </c>
      <c r="L20" s="45">
        <v>7.92</v>
      </c>
      <c r="M20" s="147">
        <f t="shared" si="2"/>
        <v>11.269144740212065</v>
      </c>
    </row>
    <row r="21" spans="1:13" ht="12.75">
      <c r="A21" s="48">
        <v>15</v>
      </c>
      <c r="B21" s="45" t="s">
        <v>403</v>
      </c>
      <c r="C21" s="45" t="s">
        <v>406</v>
      </c>
      <c r="D21" s="45">
        <v>344.37</v>
      </c>
      <c r="E21" s="147">
        <f t="shared" si="3"/>
        <v>489.99436542762993</v>
      </c>
      <c r="F21" s="45">
        <v>1</v>
      </c>
      <c r="G21" s="147">
        <f t="shared" si="3"/>
        <v>1.4228718106328364</v>
      </c>
      <c r="H21" s="45">
        <v>0.06</v>
      </c>
      <c r="I21" s="147">
        <f t="shared" si="0"/>
        <v>0.08537230863797018</v>
      </c>
      <c r="J21" s="45">
        <v>2.73</v>
      </c>
      <c r="K21" s="147">
        <f t="shared" si="1"/>
        <v>3.884440043027644</v>
      </c>
      <c r="L21" s="45">
        <v>3.58</v>
      </c>
      <c r="M21" s="147">
        <f t="shared" si="2"/>
        <v>5.093881082065555</v>
      </c>
    </row>
    <row r="22" spans="1:13" ht="12.75">
      <c r="A22" s="48">
        <v>16</v>
      </c>
      <c r="B22" s="45" t="s">
        <v>407</v>
      </c>
      <c r="C22" s="45" t="s">
        <v>408</v>
      </c>
      <c r="D22" s="45">
        <v>212.96</v>
      </c>
      <c r="E22" s="147">
        <f t="shared" si="3"/>
        <v>303.01478079236887</v>
      </c>
      <c r="F22" s="45">
        <v>1.2</v>
      </c>
      <c r="G22" s="147">
        <f t="shared" si="3"/>
        <v>1.7074461727594037</v>
      </c>
      <c r="H22" s="45">
        <v>0.14</v>
      </c>
      <c r="I22" s="147">
        <f t="shared" si="0"/>
        <v>0.19920205348859713</v>
      </c>
      <c r="J22" s="45">
        <v>3.08</v>
      </c>
      <c r="K22" s="147">
        <f t="shared" si="1"/>
        <v>4.382445176749137</v>
      </c>
      <c r="L22" s="45">
        <v>4.99</v>
      </c>
      <c r="M22" s="147">
        <f t="shared" si="2"/>
        <v>7.100130335057854</v>
      </c>
    </row>
    <row r="23" spans="1:13" ht="12.75">
      <c r="A23" s="48">
        <v>17</v>
      </c>
      <c r="B23" s="45" t="s">
        <v>407</v>
      </c>
      <c r="C23" s="45" t="s">
        <v>409</v>
      </c>
      <c r="D23" s="45">
        <v>244.82</v>
      </c>
      <c r="E23" s="147">
        <f t="shared" si="3"/>
        <v>348.34747667913103</v>
      </c>
      <c r="F23" s="45">
        <v>1.58</v>
      </c>
      <c r="G23" s="147">
        <f t="shared" si="3"/>
        <v>2.2481374607998816</v>
      </c>
      <c r="H23" s="45">
        <v>0.32</v>
      </c>
      <c r="I23" s="147">
        <f t="shared" si="0"/>
        <v>0.4553189794025077</v>
      </c>
      <c r="J23" s="45">
        <v>2.42</v>
      </c>
      <c r="K23" s="147">
        <f t="shared" si="1"/>
        <v>3.4433497817314644</v>
      </c>
      <c r="L23" s="45">
        <v>11.99</v>
      </c>
      <c r="M23" s="147">
        <f t="shared" si="2"/>
        <v>17.06023300948771</v>
      </c>
    </row>
    <row r="24" spans="1:13" ht="12.75">
      <c r="A24" s="48">
        <v>18</v>
      </c>
      <c r="B24" s="45" t="s">
        <v>410</v>
      </c>
      <c r="C24" s="45" t="s">
        <v>411</v>
      </c>
      <c r="D24" s="45">
        <v>221.35</v>
      </c>
      <c r="E24" s="147">
        <f t="shared" si="3"/>
        <v>314.95267528357834</v>
      </c>
      <c r="F24" s="45">
        <v>1.23</v>
      </c>
      <c r="G24" s="147">
        <f t="shared" si="3"/>
        <v>1.7501323270783888</v>
      </c>
      <c r="H24" s="45">
        <v>0.19</v>
      </c>
      <c r="I24" s="147">
        <f t="shared" si="0"/>
        <v>0.2703456440202389</v>
      </c>
      <c r="J24" s="45">
        <v>6.73</v>
      </c>
      <c r="K24" s="147">
        <f t="shared" si="1"/>
        <v>9.57592728555899</v>
      </c>
      <c r="L24" s="45">
        <v>4.1</v>
      </c>
      <c r="M24" s="147">
        <f t="shared" si="2"/>
        <v>5.833774423594629</v>
      </c>
    </row>
    <row r="25" spans="1:13" ht="12.75">
      <c r="A25" s="48">
        <v>19</v>
      </c>
      <c r="B25" s="45" t="s">
        <v>412</v>
      </c>
      <c r="C25" s="45" t="s">
        <v>413</v>
      </c>
      <c r="D25" s="45">
        <v>280.71</v>
      </c>
      <c r="E25" s="147">
        <f t="shared" si="3"/>
        <v>399.4143459627435</v>
      </c>
      <c r="F25" s="45">
        <v>1.2</v>
      </c>
      <c r="G25" s="147">
        <f t="shared" si="3"/>
        <v>1.7074461727594037</v>
      </c>
      <c r="H25" s="45">
        <v>0.13</v>
      </c>
      <c r="I25" s="147">
        <f t="shared" si="0"/>
        <v>0.18497333538226876</v>
      </c>
      <c r="J25" s="45">
        <v>2.1</v>
      </c>
      <c r="K25" s="147">
        <f t="shared" si="1"/>
        <v>2.988030802328957</v>
      </c>
      <c r="L25" s="45">
        <v>2.88</v>
      </c>
      <c r="M25" s="147">
        <f t="shared" si="2"/>
        <v>4.097870814622569</v>
      </c>
    </row>
    <row r="26" spans="1:13" ht="12.75">
      <c r="A26" s="48">
        <v>20</v>
      </c>
      <c r="B26" s="45" t="s">
        <v>412</v>
      </c>
      <c r="C26" s="45" t="s">
        <v>414</v>
      </c>
      <c r="D26" s="45">
        <v>288.28</v>
      </c>
      <c r="E26" s="147">
        <f t="shared" si="3"/>
        <v>410.18548556923406</v>
      </c>
      <c r="F26" s="45">
        <v>1.13</v>
      </c>
      <c r="G26" s="147">
        <f t="shared" si="3"/>
        <v>1.607845146015105</v>
      </c>
      <c r="H26" s="45">
        <v>0.21</v>
      </c>
      <c r="I26" s="147">
        <f t="shared" si="0"/>
        <v>0.29880308023289565</v>
      </c>
      <c r="J26" s="45">
        <v>6.98</v>
      </c>
      <c r="K26" s="147">
        <f t="shared" si="1"/>
        <v>9.9316452382172</v>
      </c>
      <c r="L26" s="45">
        <v>6.8</v>
      </c>
      <c r="M26" s="147">
        <f t="shared" si="2"/>
        <v>9.675528312303287</v>
      </c>
    </row>
    <row r="27" spans="1:13" ht="12.75">
      <c r="A27" s="48">
        <v>21</v>
      </c>
      <c r="B27" s="45" t="s">
        <v>412</v>
      </c>
      <c r="C27" s="45" t="s">
        <v>415</v>
      </c>
      <c r="D27" s="45">
        <v>334.28</v>
      </c>
      <c r="E27" s="147">
        <f t="shared" si="3"/>
        <v>475.63758885834454</v>
      </c>
      <c r="F27" s="45">
        <v>1.52</v>
      </c>
      <c r="G27" s="147">
        <f t="shared" si="3"/>
        <v>2.1627651521619113</v>
      </c>
      <c r="H27" s="45">
        <v>0.2</v>
      </c>
      <c r="I27" s="147">
        <f t="shared" si="0"/>
        <v>0.28457436212656734</v>
      </c>
      <c r="J27" s="45">
        <v>2.84</v>
      </c>
      <c r="K27" s="147">
        <f t="shared" si="1"/>
        <v>4.040955942197256</v>
      </c>
      <c r="L27" s="45">
        <v>2.64</v>
      </c>
      <c r="M27" s="147">
        <f t="shared" si="2"/>
        <v>3.7563815800706886</v>
      </c>
    </row>
    <row r="28" spans="1:13" ht="12.75">
      <c r="A28" s="48">
        <v>22</v>
      </c>
      <c r="B28" s="45" t="s">
        <v>416</v>
      </c>
      <c r="C28" s="45" t="s">
        <v>417</v>
      </c>
      <c r="D28" s="45">
        <v>316.47</v>
      </c>
      <c r="E28" s="147">
        <f t="shared" si="3"/>
        <v>450.29624191097383</v>
      </c>
      <c r="F28" s="45">
        <v>0.98</v>
      </c>
      <c r="G28" s="147">
        <f t="shared" si="3"/>
        <v>1.3944143744201798</v>
      </c>
      <c r="H28" s="45">
        <v>0.23</v>
      </c>
      <c r="I28" s="147">
        <f t="shared" si="0"/>
        <v>0.32726051644555243</v>
      </c>
      <c r="J28" s="45">
        <v>2.88</v>
      </c>
      <c r="K28" s="147">
        <f t="shared" si="1"/>
        <v>4.097870814622569</v>
      </c>
      <c r="L28" s="45">
        <v>12.83</v>
      </c>
      <c r="M28" s="147">
        <f t="shared" si="2"/>
        <v>18.255445330419292</v>
      </c>
    </row>
    <row r="29" spans="1:13" ht="12.75">
      <c r="A29" s="48">
        <v>23</v>
      </c>
      <c r="B29" s="45" t="s">
        <v>416</v>
      </c>
      <c r="C29" s="45" t="s">
        <v>418</v>
      </c>
      <c r="D29" s="45">
        <v>286.5</v>
      </c>
      <c r="E29" s="147">
        <f t="shared" si="3"/>
        <v>407.6527737463077</v>
      </c>
      <c r="F29" s="45">
        <v>1.04</v>
      </c>
      <c r="G29" s="147">
        <f t="shared" si="3"/>
        <v>1.47978668305815</v>
      </c>
      <c r="H29" s="45">
        <v>0.27</v>
      </c>
      <c r="I29" s="147">
        <f t="shared" si="0"/>
        <v>0.3841753888708659</v>
      </c>
      <c r="J29" s="45">
        <v>1.17</v>
      </c>
      <c r="K29" s="147">
        <f t="shared" si="1"/>
        <v>1.6647600184404185</v>
      </c>
      <c r="L29" s="45">
        <v>3.34</v>
      </c>
      <c r="M29" s="147">
        <f t="shared" si="2"/>
        <v>4.752391847513674</v>
      </c>
    </row>
    <row r="30" spans="1:13" ht="12.75">
      <c r="A30" s="48">
        <v>24</v>
      </c>
      <c r="B30" s="45" t="s">
        <v>416</v>
      </c>
      <c r="C30" s="45" t="s">
        <v>419</v>
      </c>
      <c r="D30" s="45">
        <v>201.46</v>
      </c>
      <c r="E30" s="147">
        <f t="shared" si="3"/>
        <v>286.65175497009125</v>
      </c>
      <c r="F30" s="45">
        <v>0.95</v>
      </c>
      <c r="G30" s="147">
        <f t="shared" si="3"/>
        <v>1.3517282201011946</v>
      </c>
      <c r="H30" s="45">
        <v>0.26</v>
      </c>
      <c r="I30" s="147">
        <f t="shared" si="0"/>
        <v>0.3699466707645375</v>
      </c>
      <c r="J30" s="45">
        <v>0</v>
      </c>
      <c r="K30" s="147">
        <f t="shared" si="1"/>
        <v>0</v>
      </c>
      <c r="L30" s="45">
        <v>13.48</v>
      </c>
      <c r="M30" s="147">
        <f t="shared" si="2"/>
        <v>19.180312007330638</v>
      </c>
    </row>
    <row r="31" spans="1:13" ht="12.75">
      <c r="A31" s="48">
        <v>25</v>
      </c>
      <c r="B31" s="45" t="s">
        <v>420</v>
      </c>
      <c r="C31" s="45" t="s">
        <v>421</v>
      </c>
      <c r="D31" s="45">
        <v>103.82</v>
      </c>
      <c r="E31" s="147">
        <f t="shared" si="3"/>
        <v>147.72255137990106</v>
      </c>
      <c r="F31" s="45">
        <v>0.78</v>
      </c>
      <c r="G31" s="147">
        <f t="shared" si="3"/>
        <v>1.1098400122936125</v>
      </c>
      <c r="H31" s="45">
        <v>0.13</v>
      </c>
      <c r="I31" s="147">
        <f t="shared" si="0"/>
        <v>0.18497333538226876</v>
      </c>
      <c r="J31" s="45">
        <v>0.17</v>
      </c>
      <c r="K31" s="147">
        <f t="shared" si="1"/>
        <v>0.24188820780758222</v>
      </c>
      <c r="L31" s="45">
        <v>0.55</v>
      </c>
      <c r="M31" s="147">
        <f t="shared" si="2"/>
        <v>0.7825794958480602</v>
      </c>
    </row>
    <row r="32" spans="1:13" ht="12.75">
      <c r="A32" s="48">
        <v>26</v>
      </c>
      <c r="B32" s="45" t="s">
        <v>420</v>
      </c>
      <c r="C32" s="45" t="s">
        <v>422</v>
      </c>
      <c r="D32" s="45">
        <v>230.11</v>
      </c>
      <c r="E32" s="147">
        <f t="shared" si="3"/>
        <v>327.41703234472203</v>
      </c>
      <c r="F32" s="45">
        <v>1.16</v>
      </c>
      <c r="G32" s="147">
        <f t="shared" si="3"/>
        <v>1.6505313003340902</v>
      </c>
      <c r="H32" s="45">
        <v>0.22</v>
      </c>
      <c r="I32" s="147">
        <f t="shared" si="0"/>
        <v>0.313031798339224</v>
      </c>
      <c r="J32" s="45">
        <v>1.7</v>
      </c>
      <c r="K32" s="147">
        <f t="shared" si="1"/>
        <v>2.418882078075822</v>
      </c>
      <c r="L32" s="45">
        <v>3.51</v>
      </c>
      <c r="M32" s="147">
        <f t="shared" si="2"/>
        <v>4.994280055321256</v>
      </c>
    </row>
    <row r="33" spans="1:13" ht="12.75">
      <c r="A33" s="48">
        <v>27</v>
      </c>
      <c r="B33" s="45" t="s">
        <v>423</v>
      </c>
      <c r="C33" s="45" t="s">
        <v>424</v>
      </c>
      <c r="D33" s="45">
        <v>368.39</v>
      </c>
      <c r="E33" s="147">
        <f t="shared" si="3"/>
        <v>524.1717463190306</v>
      </c>
      <c r="F33" s="45">
        <v>1.33</v>
      </c>
      <c r="G33" s="147">
        <f t="shared" si="3"/>
        <v>1.8924195081416726</v>
      </c>
      <c r="H33" s="45">
        <v>0.18</v>
      </c>
      <c r="I33" s="147">
        <f t="shared" si="0"/>
        <v>0.25611692591391055</v>
      </c>
      <c r="J33" s="45">
        <v>0.38</v>
      </c>
      <c r="K33" s="147">
        <f t="shared" si="1"/>
        <v>0.5406912880404778</v>
      </c>
      <c r="L33" s="45">
        <v>4.01</v>
      </c>
      <c r="M33" s="147">
        <f t="shared" si="2"/>
        <v>5.705715960637674</v>
      </c>
    </row>
    <row r="34" spans="1:13" ht="12.75">
      <c r="A34" s="48">
        <v>28</v>
      </c>
      <c r="B34" s="45" t="s">
        <v>425</v>
      </c>
      <c r="C34" s="45" t="s">
        <v>426</v>
      </c>
      <c r="D34" s="45">
        <v>385.94</v>
      </c>
      <c r="E34" s="147">
        <f t="shared" si="3"/>
        <v>549.143146595637</v>
      </c>
      <c r="F34" s="45">
        <v>0.76</v>
      </c>
      <c r="G34" s="147">
        <f t="shared" si="3"/>
        <v>1.0813825760809557</v>
      </c>
      <c r="H34" s="45">
        <v>0.32</v>
      </c>
      <c r="I34" s="147">
        <f t="shared" si="0"/>
        <v>0.4553189794025077</v>
      </c>
      <c r="J34" s="45">
        <v>0</v>
      </c>
      <c r="K34" s="147">
        <f t="shared" si="1"/>
        <v>0</v>
      </c>
      <c r="L34" s="45">
        <v>11.11</v>
      </c>
      <c r="M34" s="147">
        <f t="shared" si="2"/>
        <v>15.808105816130812</v>
      </c>
    </row>
    <row r="35" spans="1:13" ht="12.75">
      <c r="A35" s="48">
        <v>29</v>
      </c>
      <c r="B35" s="45" t="s">
        <v>425</v>
      </c>
      <c r="C35" s="45" t="s">
        <v>427</v>
      </c>
      <c r="D35" s="45">
        <v>207.27</v>
      </c>
      <c r="E35" s="147">
        <f t="shared" si="3"/>
        <v>294.91864018986803</v>
      </c>
      <c r="F35" s="45">
        <v>0.72</v>
      </c>
      <c r="G35" s="147">
        <f t="shared" si="3"/>
        <v>1.0244677036556422</v>
      </c>
      <c r="H35" s="45">
        <v>0.12</v>
      </c>
      <c r="I35" s="147">
        <f t="shared" si="0"/>
        <v>0.17074461727594037</v>
      </c>
      <c r="J35" s="45">
        <v>0</v>
      </c>
      <c r="K35" s="147">
        <f t="shared" si="1"/>
        <v>0</v>
      </c>
      <c r="L35" s="45">
        <v>11.03</v>
      </c>
      <c r="M35" s="147">
        <f t="shared" si="2"/>
        <v>15.694276071280186</v>
      </c>
    </row>
    <row r="36" spans="1:13" ht="12.75">
      <c r="A36" s="48">
        <v>30</v>
      </c>
      <c r="B36" s="45" t="s">
        <v>428</v>
      </c>
      <c r="C36" s="45" t="s">
        <v>429</v>
      </c>
      <c r="D36" s="45">
        <v>288.9</v>
      </c>
      <c r="E36" s="147">
        <f t="shared" si="3"/>
        <v>411.0676660918264</v>
      </c>
      <c r="F36" s="45">
        <v>1.81</v>
      </c>
      <c r="G36" s="147">
        <f t="shared" si="3"/>
        <v>2.575397977245434</v>
      </c>
      <c r="H36" s="45">
        <v>0.04</v>
      </c>
      <c r="I36" s="147">
        <f t="shared" si="0"/>
        <v>0.05691487242531346</v>
      </c>
      <c r="J36" s="45">
        <v>0</v>
      </c>
      <c r="K36" s="147">
        <f t="shared" si="1"/>
        <v>0</v>
      </c>
      <c r="L36" s="45">
        <v>3.15</v>
      </c>
      <c r="M36" s="147">
        <f t="shared" si="2"/>
        <v>4.482046203493435</v>
      </c>
    </row>
    <row r="37" spans="1:13" ht="12.75">
      <c r="A37" s="48">
        <v>31</v>
      </c>
      <c r="B37" s="45" t="s">
        <v>428</v>
      </c>
      <c r="C37" s="45" t="s">
        <v>430</v>
      </c>
      <c r="D37" s="45">
        <v>196.02</v>
      </c>
      <c r="E37" s="147">
        <f t="shared" si="3"/>
        <v>278.9113323202486</v>
      </c>
      <c r="F37" s="45">
        <v>1.07</v>
      </c>
      <c r="G37" s="147">
        <f t="shared" si="3"/>
        <v>1.5224728373771352</v>
      </c>
      <c r="H37" s="45">
        <v>0.15</v>
      </c>
      <c r="I37" s="147">
        <f t="shared" si="0"/>
        <v>0.21343077159492546</v>
      </c>
      <c r="J37" s="45">
        <v>1.06</v>
      </c>
      <c r="K37" s="147">
        <f t="shared" si="1"/>
        <v>1.5082441192708067</v>
      </c>
      <c r="L37" s="45">
        <v>2.75</v>
      </c>
      <c r="M37" s="147">
        <f t="shared" si="2"/>
        <v>3.9128974792403004</v>
      </c>
    </row>
    <row r="38" spans="1:13" ht="12.75">
      <c r="A38" s="48">
        <v>32</v>
      </c>
      <c r="B38" s="45" t="s">
        <v>428</v>
      </c>
      <c r="C38" s="45" t="s">
        <v>431</v>
      </c>
      <c r="D38" s="45">
        <v>264.08</v>
      </c>
      <c r="E38" s="147">
        <f t="shared" si="3"/>
        <v>375.75198775191944</v>
      </c>
      <c r="F38" s="45">
        <v>1.78</v>
      </c>
      <c r="G38" s="147">
        <f t="shared" si="3"/>
        <v>2.532711822926449</v>
      </c>
      <c r="H38" s="45">
        <v>0.13</v>
      </c>
      <c r="I38" s="147">
        <f t="shared" si="0"/>
        <v>0.18497333538226876</v>
      </c>
      <c r="J38" s="45">
        <v>1.1</v>
      </c>
      <c r="K38" s="147">
        <f t="shared" si="1"/>
        <v>1.5651589916961204</v>
      </c>
      <c r="L38" s="45">
        <v>5.74</v>
      </c>
      <c r="M38" s="147">
        <f t="shared" si="2"/>
        <v>8.167284193032481</v>
      </c>
    </row>
    <row r="39" spans="1:13" ht="12.75">
      <c r="A39" s="48">
        <v>33</v>
      </c>
      <c r="B39" s="45" t="s">
        <v>428</v>
      </c>
      <c r="C39" s="45" t="s">
        <v>432</v>
      </c>
      <c r="D39" s="45">
        <v>287.16</v>
      </c>
      <c r="E39" s="147">
        <f t="shared" si="3"/>
        <v>408.5918691413254</v>
      </c>
      <c r="F39" s="45">
        <v>0.71</v>
      </c>
      <c r="G39" s="147">
        <f t="shared" si="3"/>
        <v>1.010238985549314</v>
      </c>
      <c r="H39" s="45">
        <v>0.17</v>
      </c>
      <c r="I39" s="147">
        <f aca="true" t="shared" si="4" ref="I39:I70">H39/$E$5</f>
        <v>0.24188820780758222</v>
      </c>
      <c r="J39" s="45">
        <v>2.18</v>
      </c>
      <c r="K39" s="147">
        <f aca="true" t="shared" si="5" ref="K39:K70">J39/$E$5</f>
        <v>3.1018605471795837</v>
      </c>
      <c r="L39" s="45">
        <v>5.26</v>
      </c>
      <c r="M39" s="147">
        <f aca="true" t="shared" si="6" ref="M39:M70">L39/$E$5</f>
        <v>7.48430572392872</v>
      </c>
    </row>
    <row r="40" spans="1:13" ht="12.75">
      <c r="A40" s="48">
        <v>34</v>
      </c>
      <c r="B40" s="45" t="s">
        <v>428</v>
      </c>
      <c r="C40" s="45" t="s">
        <v>433</v>
      </c>
      <c r="D40" s="45">
        <v>144.36</v>
      </c>
      <c r="E40" s="147">
        <f t="shared" si="3"/>
        <v>205.4057745829563</v>
      </c>
      <c r="F40" s="45">
        <v>1.19</v>
      </c>
      <c r="G40" s="147">
        <f t="shared" si="3"/>
        <v>1.6932174546530754</v>
      </c>
      <c r="H40" s="45">
        <v>0.26</v>
      </c>
      <c r="I40" s="147">
        <f t="shared" si="4"/>
        <v>0.3699466707645375</v>
      </c>
      <c r="J40" s="45">
        <v>2.62</v>
      </c>
      <c r="K40" s="147">
        <f t="shared" si="5"/>
        <v>3.727924143858032</v>
      </c>
      <c r="L40" s="45">
        <v>1.6</v>
      </c>
      <c r="M40" s="147">
        <f t="shared" si="6"/>
        <v>2.2765948970125387</v>
      </c>
    </row>
    <row r="41" spans="1:13" ht="12.75">
      <c r="A41" s="48">
        <v>35</v>
      </c>
      <c r="B41" s="45" t="s">
        <v>434</v>
      </c>
      <c r="C41" s="45" t="s">
        <v>435</v>
      </c>
      <c r="D41" s="45">
        <v>215.43</v>
      </c>
      <c r="E41" s="147">
        <f t="shared" si="3"/>
        <v>306.529274164632</v>
      </c>
      <c r="F41" s="45">
        <v>1.22</v>
      </c>
      <c r="G41" s="147">
        <f t="shared" si="3"/>
        <v>1.7359036089720605</v>
      </c>
      <c r="H41" s="45">
        <v>0.12</v>
      </c>
      <c r="I41" s="147">
        <f t="shared" si="4"/>
        <v>0.17074461727594037</v>
      </c>
      <c r="J41" s="45">
        <v>3.79</v>
      </c>
      <c r="K41" s="147">
        <f t="shared" si="5"/>
        <v>5.39268416229845</v>
      </c>
      <c r="L41" s="45">
        <v>1.85</v>
      </c>
      <c r="M41" s="147">
        <f t="shared" si="6"/>
        <v>2.6323128496707477</v>
      </c>
    </row>
    <row r="42" spans="1:13" ht="12.75">
      <c r="A42" s="48">
        <v>36</v>
      </c>
      <c r="B42" s="45" t="s">
        <v>434</v>
      </c>
      <c r="C42" s="45" t="s">
        <v>436</v>
      </c>
      <c r="D42" s="45">
        <v>287.68</v>
      </c>
      <c r="E42" s="147">
        <f t="shared" si="3"/>
        <v>409.3317624828544</v>
      </c>
      <c r="F42" s="45">
        <v>1.31</v>
      </c>
      <c r="G42" s="147">
        <f t="shared" si="3"/>
        <v>1.863962071929016</v>
      </c>
      <c r="H42" s="45">
        <v>0.65</v>
      </c>
      <c r="I42" s="147">
        <f t="shared" si="4"/>
        <v>0.9248666769113437</v>
      </c>
      <c r="J42" s="45">
        <v>6.47</v>
      </c>
      <c r="K42" s="147">
        <f t="shared" si="5"/>
        <v>9.205980614794452</v>
      </c>
      <c r="L42" s="45">
        <v>6.09</v>
      </c>
      <c r="M42" s="147">
        <f t="shared" si="6"/>
        <v>8.665289326753975</v>
      </c>
    </row>
    <row r="43" spans="1:13" ht="12.75">
      <c r="A43" s="48">
        <v>37</v>
      </c>
      <c r="B43" s="45" t="s">
        <v>434</v>
      </c>
      <c r="C43" s="45" t="s">
        <v>437</v>
      </c>
      <c r="D43" s="45">
        <v>321.09</v>
      </c>
      <c r="E43" s="147">
        <f t="shared" si="3"/>
        <v>456.86990967609745</v>
      </c>
      <c r="F43" s="45">
        <v>1.07</v>
      </c>
      <c r="G43" s="147">
        <f t="shared" si="3"/>
        <v>1.5224728373771352</v>
      </c>
      <c r="H43" s="45">
        <v>0.41</v>
      </c>
      <c r="I43" s="147">
        <f t="shared" si="4"/>
        <v>0.583377442359463</v>
      </c>
      <c r="J43" s="45">
        <v>4.08</v>
      </c>
      <c r="K43" s="147">
        <f t="shared" si="5"/>
        <v>5.805316987381973</v>
      </c>
      <c r="L43" s="45">
        <v>21.13</v>
      </c>
      <c r="M43" s="147">
        <f t="shared" si="6"/>
        <v>30.065281358671832</v>
      </c>
    </row>
    <row r="44" spans="1:13" ht="12.75">
      <c r="A44" s="48">
        <v>38</v>
      </c>
      <c r="B44" s="45" t="s">
        <v>438</v>
      </c>
      <c r="C44" s="45" t="s">
        <v>439</v>
      </c>
      <c r="D44" s="45">
        <v>294.09</v>
      </c>
      <c r="E44" s="147">
        <f t="shared" si="3"/>
        <v>418.45237078901084</v>
      </c>
      <c r="F44" s="45">
        <v>1.88</v>
      </c>
      <c r="G44" s="147">
        <f t="shared" si="3"/>
        <v>2.6749990039897327</v>
      </c>
      <c r="H44" s="45">
        <v>0.21</v>
      </c>
      <c r="I44" s="147">
        <f t="shared" si="4"/>
        <v>0.29880308023289565</v>
      </c>
      <c r="J44" s="45">
        <v>0</v>
      </c>
      <c r="K44" s="147">
        <f t="shared" si="5"/>
        <v>0</v>
      </c>
      <c r="L44" s="45">
        <v>4.12</v>
      </c>
      <c r="M44" s="147">
        <f t="shared" si="6"/>
        <v>5.862231859807286</v>
      </c>
    </row>
    <row r="45" spans="1:13" ht="12.75">
      <c r="A45" s="48">
        <v>39</v>
      </c>
      <c r="B45" s="45" t="s">
        <v>438</v>
      </c>
      <c r="C45" s="45" t="s">
        <v>440</v>
      </c>
      <c r="D45" s="45">
        <v>209.04</v>
      </c>
      <c r="E45" s="147">
        <f t="shared" si="3"/>
        <v>297.43712329468815</v>
      </c>
      <c r="F45" s="45">
        <v>1.27</v>
      </c>
      <c r="G45" s="147">
        <f t="shared" si="3"/>
        <v>1.8070471995037023</v>
      </c>
      <c r="H45" s="45">
        <v>0.14</v>
      </c>
      <c r="I45" s="147">
        <f t="shared" si="4"/>
        <v>0.19920205348859713</v>
      </c>
      <c r="J45" s="45">
        <v>2.24</v>
      </c>
      <c r="K45" s="147">
        <f t="shared" si="5"/>
        <v>3.187232855817554</v>
      </c>
      <c r="L45" s="45">
        <v>2.57</v>
      </c>
      <c r="M45" s="147">
        <f t="shared" si="6"/>
        <v>3.6567805533263895</v>
      </c>
    </row>
    <row r="46" spans="1:13" ht="12.75">
      <c r="A46" s="48">
        <v>40</v>
      </c>
      <c r="B46" s="45" t="s">
        <v>438</v>
      </c>
      <c r="C46" s="45" t="s">
        <v>441</v>
      </c>
      <c r="D46" s="45">
        <v>192.07</v>
      </c>
      <c r="E46" s="147">
        <f t="shared" si="3"/>
        <v>273.2909886682489</v>
      </c>
      <c r="F46" s="45">
        <v>1.54</v>
      </c>
      <c r="G46" s="147">
        <f t="shared" si="3"/>
        <v>2.1912225883745684</v>
      </c>
      <c r="H46" s="45">
        <v>0.26</v>
      </c>
      <c r="I46" s="147">
        <f t="shared" si="4"/>
        <v>0.3699466707645375</v>
      </c>
      <c r="J46" s="45">
        <v>0.76</v>
      </c>
      <c r="K46" s="147">
        <f t="shared" si="5"/>
        <v>1.0813825760809557</v>
      </c>
      <c r="L46" s="45">
        <v>3.69</v>
      </c>
      <c r="M46" s="147">
        <f t="shared" si="6"/>
        <v>5.250396981235166</v>
      </c>
    </row>
    <row r="47" spans="1:13" ht="12.75">
      <c r="A47" s="48">
        <v>41</v>
      </c>
      <c r="B47" s="45" t="s">
        <v>442</v>
      </c>
      <c r="C47" s="45" t="s">
        <v>443</v>
      </c>
      <c r="D47" s="45">
        <v>305.53</v>
      </c>
      <c r="E47" s="147">
        <f t="shared" si="3"/>
        <v>434.7300243026505</v>
      </c>
      <c r="F47" s="45">
        <v>1.28</v>
      </c>
      <c r="G47" s="147">
        <f t="shared" si="3"/>
        <v>1.8212759176100308</v>
      </c>
      <c r="H47" s="45">
        <v>0.13</v>
      </c>
      <c r="I47" s="147">
        <f t="shared" si="4"/>
        <v>0.18497333538226876</v>
      </c>
      <c r="J47" s="45">
        <v>0.56</v>
      </c>
      <c r="K47" s="147">
        <f t="shared" si="5"/>
        <v>0.7968082139543885</v>
      </c>
      <c r="L47" s="45">
        <v>2.64</v>
      </c>
      <c r="M47" s="147">
        <f t="shared" si="6"/>
        <v>3.7563815800706886</v>
      </c>
    </row>
    <row r="48" spans="1:13" ht="12.75">
      <c r="A48" s="48">
        <v>42</v>
      </c>
      <c r="B48" s="45" t="s">
        <v>442</v>
      </c>
      <c r="C48" s="45" t="s">
        <v>444</v>
      </c>
      <c r="D48" s="45">
        <v>195</v>
      </c>
      <c r="E48" s="147">
        <f t="shared" si="3"/>
        <v>277.46000307340313</v>
      </c>
      <c r="F48" s="45">
        <v>1.48</v>
      </c>
      <c r="G48" s="147">
        <f t="shared" si="3"/>
        <v>2.105850279736598</v>
      </c>
      <c r="H48" s="45">
        <v>0.55</v>
      </c>
      <c r="I48" s="147">
        <f t="shared" si="4"/>
        <v>0.7825794958480602</v>
      </c>
      <c r="J48" s="45">
        <v>0.37</v>
      </c>
      <c r="K48" s="147">
        <f t="shared" si="5"/>
        <v>0.5264625699341495</v>
      </c>
      <c r="L48" s="45">
        <v>13.79</v>
      </c>
      <c r="M48" s="147">
        <f t="shared" si="6"/>
        <v>19.621402268626813</v>
      </c>
    </row>
    <row r="49" spans="1:13" ht="12.75">
      <c r="A49" s="48">
        <v>43</v>
      </c>
      <c r="B49" s="45" t="s">
        <v>442</v>
      </c>
      <c r="C49" s="45" t="s">
        <v>445</v>
      </c>
      <c r="D49" s="45">
        <v>338.38</v>
      </c>
      <c r="E49" s="147">
        <f t="shared" si="3"/>
        <v>481.4713632819392</v>
      </c>
      <c r="F49" s="45">
        <v>1.41</v>
      </c>
      <c r="G49" s="147">
        <f t="shared" si="3"/>
        <v>2.0062492529922995</v>
      </c>
      <c r="H49" s="45">
        <v>0.25</v>
      </c>
      <c r="I49" s="147">
        <f t="shared" si="4"/>
        <v>0.3557179526582091</v>
      </c>
      <c r="J49" s="45">
        <v>0.27</v>
      </c>
      <c r="K49" s="147">
        <f t="shared" si="5"/>
        <v>0.3841753888708659</v>
      </c>
      <c r="L49" s="45">
        <v>9.89</v>
      </c>
      <c r="M49" s="147">
        <f t="shared" si="6"/>
        <v>14.072202207158753</v>
      </c>
    </row>
    <row r="50" spans="1:13" ht="12.75">
      <c r="A50" s="48">
        <v>44</v>
      </c>
      <c r="B50" s="45" t="s">
        <v>446</v>
      </c>
      <c r="C50" s="45" t="s">
        <v>447</v>
      </c>
      <c r="D50" s="45">
        <v>455.97</v>
      </c>
      <c r="E50" s="147">
        <f t="shared" si="3"/>
        <v>648.7868594942545</v>
      </c>
      <c r="F50" s="45">
        <v>1.69</v>
      </c>
      <c r="G50" s="147">
        <f t="shared" si="3"/>
        <v>2.4046533599694935</v>
      </c>
      <c r="H50" s="45">
        <v>0.3</v>
      </c>
      <c r="I50" s="147">
        <f t="shared" si="4"/>
        <v>0.4268615431898509</v>
      </c>
      <c r="J50" s="45">
        <v>2.61</v>
      </c>
      <c r="K50" s="147">
        <f t="shared" si="5"/>
        <v>3.713695425751703</v>
      </c>
      <c r="L50" s="45">
        <v>8.68</v>
      </c>
      <c r="M50" s="147">
        <f t="shared" si="6"/>
        <v>12.35052731629302</v>
      </c>
    </row>
    <row r="51" spans="1:13" ht="12.75">
      <c r="A51" s="48">
        <v>45</v>
      </c>
      <c r="B51" s="45" t="s">
        <v>446</v>
      </c>
      <c r="C51" s="45" t="s">
        <v>448</v>
      </c>
      <c r="D51" s="45">
        <v>260.33</v>
      </c>
      <c r="E51" s="147">
        <f t="shared" si="3"/>
        <v>370.4162184620463</v>
      </c>
      <c r="F51" s="45">
        <v>2.06</v>
      </c>
      <c r="G51" s="147">
        <f t="shared" si="3"/>
        <v>2.931115929903643</v>
      </c>
      <c r="H51" s="45">
        <v>0.23</v>
      </c>
      <c r="I51" s="147">
        <f t="shared" si="4"/>
        <v>0.32726051644555243</v>
      </c>
      <c r="J51" s="45">
        <v>0</v>
      </c>
      <c r="K51" s="147">
        <f t="shared" si="5"/>
        <v>0</v>
      </c>
      <c r="L51" s="45">
        <v>12.37</v>
      </c>
      <c r="M51" s="147">
        <f t="shared" si="6"/>
        <v>17.600924297528188</v>
      </c>
    </row>
    <row r="52" spans="1:13" ht="12.75">
      <c r="A52" s="48">
        <v>46</v>
      </c>
      <c r="B52" s="45" t="s">
        <v>446</v>
      </c>
      <c r="C52" s="45" t="s">
        <v>449</v>
      </c>
      <c r="D52" s="45">
        <v>222.7</v>
      </c>
      <c r="E52" s="147">
        <f t="shared" si="3"/>
        <v>316.8735522279327</v>
      </c>
      <c r="F52" s="45">
        <v>2.24</v>
      </c>
      <c r="G52" s="147">
        <f t="shared" si="3"/>
        <v>3.187232855817554</v>
      </c>
      <c r="H52" s="45">
        <v>0.17</v>
      </c>
      <c r="I52" s="147">
        <f t="shared" si="4"/>
        <v>0.24188820780758222</v>
      </c>
      <c r="J52" s="45">
        <v>0</v>
      </c>
      <c r="K52" s="147">
        <f t="shared" si="5"/>
        <v>0</v>
      </c>
      <c r="L52" s="45">
        <v>1.94</v>
      </c>
      <c r="M52" s="147">
        <f t="shared" si="6"/>
        <v>2.7603713126277025</v>
      </c>
    </row>
    <row r="53" spans="1:13" ht="12.75">
      <c r="A53" s="48">
        <v>47</v>
      </c>
      <c r="B53" s="45" t="s">
        <v>450</v>
      </c>
      <c r="C53" s="45" t="s">
        <v>451</v>
      </c>
      <c r="D53" s="45">
        <v>248.48</v>
      </c>
      <c r="E53" s="147">
        <f t="shared" si="3"/>
        <v>353.5551875060472</v>
      </c>
      <c r="F53" s="45">
        <v>1.48</v>
      </c>
      <c r="G53" s="147">
        <f t="shared" si="3"/>
        <v>2.105850279736598</v>
      </c>
      <c r="H53" s="45">
        <v>0.35</v>
      </c>
      <c r="I53" s="147">
        <f t="shared" si="4"/>
        <v>0.49800513372149274</v>
      </c>
      <c r="J53" s="45">
        <v>4.07</v>
      </c>
      <c r="K53" s="147">
        <f t="shared" si="5"/>
        <v>5.791088269275645</v>
      </c>
      <c r="L53" s="45">
        <v>2.98</v>
      </c>
      <c r="M53" s="147">
        <f t="shared" si="6"/>
        <v>4.240157995685853</v>
      </c>
    </row>
    <row r="54" spans="1:13" ht="12.75">
      <c r="A54" s="48">
        <v>48</v>
      </c>
      <c r="B54" s="45" t="s">
        <v>450</v>
      </c>
      <c r="C54" s="45" t="s">
        <v>452</v>
      </c>
      <c r="D54" s="45">
        <v>277.6</v>
      </c>
      <c r="E54" s="147">
        <f t="shared" si="3"/>
        <v>394.98921463167545</v>
      </c>
      <c r="F54" s="45">
        <v>1.58</v>
      </c>
      <c r="G54" s="147">
        <f t="shared" si="3"/>
        <v>2.2481374607998816</v>
      </c>
      <c r="H54" s="45">
        <v>0.26</v>
      </c>
      <c r="I54" s="147">
        <f t="shared" si="4"/>
        <v>0.3699466707645375</v>
      </c>
      <c r="J54" s="45">
        <v>3.74</v>
      </c>
      <c r="K54" s="147">
        <f t="shared" si="5"/>
        <v>5.321540571766809</v>
      </c>
      <c r="L54" s="45">
        <v>1.94</v>
      </c>
      <c r="M54" s="147">
        <f t="shared" si="6"/>
        <v>2.7603713126277025</v>
      </c>
    </row>
    <row r="55" spans="1:13" ht="12.75">
      <c r="A55" s="48">
        <v>49</v>
      </c>
      <c r="B55" s="45" t="s">
        <v>450</v>
      </c>
      <c r="C55" s="45" t="s">
        <v>453</v>
      </c>
      <c r="D55" s="45">
        <v>250.24</v>
      </c>
      <c r="E55" s="147">
        <f t="shared" si="3"/>
        <v>356.059441892761</v>
      </c>
      <c r="F55" s="45">
        <v>1.78</v>
      </c>
      <c r="G55" s="147">
        <f t="shared" si="3"/>
        <v>2.532711822926449</v>
      </c>
      <c r="H55" s="45">
        <v>0.41</v>
      </c>
      <c r="I55" s="147">
        <f t="shared" si="4"/>
        <v>0.583377442359463</v>
      </c>
      <c r="J55" s="45">
        <v>1.29</v>
      </c>
      <c r="K55" s="147">
        <f t="shared" si="5"/>
        <v>1.8355046357163591</v>
      </c>
      <c r="L55" s="45">
        <v>13.77</v>
      </c>
      <c r="M55" s="147">
        <f t="shared" si="6"/>
        <v>19.592944832414158</v>
      </c>
    </row>
    <row r="56" spans="1:13" ht="12.75">
      <c r="A56" s="48">
        <v>50</v>
      </c>
      <c r="B56" s="45" t="s">
        <v>450</v>
      </c>
      <c r="C56" s="45" t="s">
        <v>454</v>
      </c>
      <c r="D56" s="45">
        <v>299.73</v>
      </c>
      <c r="E56" s="147">
        <f t="shared" si="3"/>
        <v>426.4773678009801</v>
      </c>
      <c r="F56" s="45">
        <v>1.22</v>
      </c>
      <c r="G56" s="147">
        <f t="shared" si="3"/>
        <v>1.7359036089720605</v>
      </c>
      <c r="H56" s="45">
        <v>0.41</v>
      </c>
      <c r="I56" s="147">
        <f t="shared" si="4"/>
        <v>0.583377442359463</v>
      </c>
      <c r="J56" s="45">
        <v>0.81</v>
      </c>
      <c r="K56" s="147">
        <f t="shared" si="5"/>
        <v>1.1525261666125977</v>
      </c>
      <c r="L56" s="45">
        <v>4.8</v>
      </c>
      <c r="M56" s="147">
        <f t="shared" si="6"/>
        <v>6.829784691037615</v>
      </c>
    </row>
    <row r="57" spans="1:13" ht="12.75">
      <c r="A57" s="48">
        <v>51</v>
      </c>
      <c r="B57" s="45" t="s">
        <v>450</v>
      </c>
      <c r="C57" s="45" t="s">
        <v>455</v>
      </c>
      <c r="D57" s="45">
        <v>279.73</v>
      </c>
      <c r="E57" s="147">
        <f t="shared" si="3"/>
        <v>398.0199315883234</v>
      </c>
      <c r="F57" s="45">
        <v>1.36</v>
      </c>
      <c r="G57" s="147">
        <f t="shared" si="3"/>
        <v>1.9351056624606577</v>
      </c>
      <c r="H57" s="45">
        <v>0.23</v>
      </c>
      <c r="I57" s="147">
        <f t="shared" si="4"/>
        <v>0.32726051644555243</v>
      </c>
      <c r="J57" s="45">
        <v>0.75</v>
      </c>
      <c r="K57" s="147">
        <f t="shared" si="5"/>
        <v>1.0671538579746274</v>
      </c>
      <c r="L57" s="45">
        <v>3.69</v>
      </c>
      <c r="M57" s="147">
        <f t="shared" si="6"/>
        <v>5.250396981235166</v>
      </c>
    </row>
    <row r="58" spans="1:13" ht="12.75">
      <c r="A58" s="48">
        <v>52</v>
      </c>
      <c r="B58" s="45" t="s">
        <v>450</v>
      </c>
      <c r="C58" s="45" t="s">
        <v>456</v>
      </c>
      <c r="D58" s="45">
        <v>265.57</v>
      </c>
      <c r="E58" s="147">
        <f t="shared" si="3"/>
        <v>377.8720667497624</v>
      </c>
      <c r="F58" s="45">
        <v>1.08</v>
      </c>
      <c r="G58" s="147">
        <f t="shared" si="3"/>
        <v>1.5367015554834635</v>
      </c>
      <c r="H58" s="45">
        <v>0.17</v>
      </c>
      <c r="I58" s="147">
        <f t="shared" si="4"/>
        <v>0.24188820780758222</v>
      </c>
      <c r="J58" s="45">
        <v>0.91</v>
      </c>
      <c r="K58" s="147">
        <f t="shared" si="5"/>
        <v>1.2948133476758812</v>
      </c>
      <c r="L58" s="45">
        <v>17.2</v>
      </c>
      <c r="M58" s="147">
        <f t="shared" si="6"/>
        <v>24.473395142884787</v>
      </c>
    </row>
    <row r="59" spans="1:13" ht="12.75">
      <c r="A59" s="48">
        <v>53</v>
      </c>
      <c r="B59" s="45" t="s">
        <v>450</v>
      </c>
      <c r="C59" s="45" t="s">
        <v>457</v>
      </c>
      <c r="D59" s="45">
        <v>294</v>
      </c>
      <c r="E59" s="147">
        <f t="shared" si="3"/>
        <v>418.3243123260539</v>
      </c>
      <c r="F59" s="45">
        <v>0.92</v>
      </c>
      <c r="G59" s="147">
        <f t="shared" si="3"/>
        <v>1.3090420657822097</v>
      </c>
      <c r="H59" s="45">
        <v>0.16</v>
      </c>
      <c r="I59" s="147">
        <f t="shared" si="4"/>
        <v>0.22765948970125385</v>
      </c>
      <c r="J59" s="45">
        <v>0.4</v>
      </c>
      <c r="K59" s="147">
        <f t="shared" si="5"/>
        <v>0.5691487242531347</v>
      </c>
      <c r="L59" s="45">
        <v>9.59</v>
      </c>
      <c r="M59" s="147">
        <f t="shared" si="6"/>
        <v>13.645340663968902</v>
      </c>
    </row>
    <row r="60" spans="1:13" ht="12.75">
      <c r="A60" s="48">
        <v>54</v>
      </c>
      <c r="B60" s="45" t="s">
        <v>458</v>
      </c>
      <c r="C60" s="45" t="s">
        <v>459</v>
      </c>
      <c r="D60" s="45">
        <v>237.48</v>
      </c>
      <c r="E60" s="147">
        <f t="shared" si="3"/>
        <v>337.903597589086</v>
      </c>
      <c r="F60" s="45">
        <v>0.88</v>
      </c>
      <c r="G60" s="147">
        <f t="shared" si="3"/>
        <v>1.252127193356896</v>
      </c>
      <c r="H60" s="45">
        <v>0.16</v>
      </c>
      <c r="I60" s="147">
        <f t="shared" si="4"/>
        <v>0.22765948970125385</v>
      </c>
      <c r="J60" s="45">
        <v>2.3</v>
      </c>
      <c r="K60" s="147">
        <f t="shared" si="5"/>
        <v>3.272605164455524</v>
      </c>
      <c r="L60" s="45">
        <v>2.17</v>
      </c>
      <c r="M60" s="147">
        <f t="shared" si="6"/>
        <v>3.087631829073255</v>
      </c>
    </row>
    <row r="61" spans="1:13" ht="12.75">
      <c r="A61" s="48">
        <v>55</v>
      </c>
      <c r="B61" s="45" t="s">
        <v>460</v>
      </c>
      <c r="C61" s="45" t="s">
        <v>461</v>
      </c>
      <c r="D61" s="45">
        <v>188.24</v>
      </c>
      <c r="E61" s="147">
        <f t="shared" si="3"/>
        <v>267.8413896335252</v>
      </c>
      <c r="F61" s="45">
        <v>0.94</v>
      </c>
      <c r="G61" s="147">
        <f t="shared" si="3"/>
        <v>1.3374995019948663</v>
      </c>
      <c r="H61" s="45">
        <v>0.15</v>
      </c>
      <c r="I61" s="147">
        <f t="shared" si="4"/>
        <v>0.21343077159492546</v>
      </c>
      <c r="J61" s="45">
        <v>0.26</v>
      </c>
      <c r="K61" s="147">
        <f t="shared" si="5"/>
        <v>0.3699466707645375</v>
      </c>
      <c r="L61" s="45">
        <v>5.07</v>
      </c>
      <c r="M61" s="147">
        <f t="shared" si="6"/>
        <v>7.213960079908482</v>
      </c>
    </row>
    <row r="62" spans="1:13" ht="12.75">
      <c r="A62" s="48">
        <v>56</v>
      </c>
      <c r="B62" s="45" t="s">
        <v>460</v>
      </c>
      <c r="C62" s="45" t="s">
        <v>462</v>
      </c>
      <c r="D62" s="45">
        <v>365.19</v>
      </c>
      <c r="E62" s="147">
        <f t="shared" si="3"/>
        <v>519.6185565250056</v>
      </c>
      <c r="F62" s="45">
        <v>1.49</v>
      </c>
      <c r="G62" s="147">
        <f t="shared" si="3"/>
        <v>2.1200789978429264</v>
      </c>
      <c r="H62" s="45">
        <v>0.38</v>
      </c>
      <c r="I62" s="147">
        <f t="shared" si="4"/>
        <v>0.5406912880404778</v>
      </c>
      <c r="J62" s="45">
        <v>1.85</v>
      </c>
      <c r="K62" s="147">
        <f t="shared" si="5"/>
        <v>2.6323128496707477</v>
      </c>
      <c r="L62" s="45">
        <v>18.59</v>
      </c>
      <c r="M62" s="147">
        <f t="shared" si="6"/>
        <v>26.45118695966443</v>
      </c>
    </row>
    <row r="63" spans="1:13" ht="12.75">
      <c r="A63" s="48">
        <v>57</v>
      </c>
      <c r="B63" s="45" t="s">
        <v>460</v>
      </c>
      <c r="C63" s="45" t="s">
        <v>463</v>
      </c>
      <c r="D63" s="45">
        <v>269.83</v>
      </c>
      <c r="E63" s="147">
        <f t="shared" si="3"/>
        <v>383.9335006630582</v>
      </c>
      <c r="F63" s="45">
        <v>1.33</v>
      </c>
      <c r="G63" s="147">
        <f t="shared" si="3"/>
        <v>1.8924195081416726</v>
      </c>
      <c r="H63" s="45">
        <v>0.33</v>
      </c>
      <c r="I63" s="147">
        <f t="shared" si="4"/>
        <v>0.46954769750883607</v>
      </c>
      <c r="J63" s="45">
        <v>0</v>
      </c>
      <c r="K63" s="147">
        <f t="shared" si="5"/>
        <v>0</v>
      </c>
      <c r="L63" s="45">
        <v>5.3</v>
      </c>
      <c r="M63" s="147">
        <f t="shared" si="6"/>
        <v>7.541220596354033</v>
      </c>
    </row>
    <row r="64" spans="1:13" ht="12.75">
      <c r="A64" s="48">
        <v>58</v>
      </c>
      <c r="B64" s="45" t="s">
        <v>460</v>
      </c>
      <c r="C64" s="45" t="s">
        <v>464</v>
      </c>
      <c r="D64" s="45">
        <v>203.16</v>
      </c>
      <c r="E64" s="147">
        <f t="shared" si="3"/>
        <v>289.07063704816704</v>
      </c>
      <c r="F64" s="45">
        <v>0.84</v>
      </c>
      <c r="G64" s="147">
        <f t="shared" si="3"/>
        <v>1.1952123209315826</v>
      </c>
      <c r="H64" s="45">
        <v>0.27</v>
      </c>
      <c r="I64" s="147">
        <f t="shared" si="4"/>
        <v>0.3841753888708659</v>
      </c>
      <c r="J64" s="45">
        <v>0.15</v>
      </c>
      <c r="K64" s="147">
        <f t="shared" si="5"/>
        <v>0.21343077159492546</v>
      </c>
      <c r="L64" s="45">
        <v>5.2</v>
      </c>
      <c r="M64" s="147">
        <f t="shared" si="6"/>
        <v>7.39893341529075</v>
      </c>
    </row>
    <row r="65" spans="1:13" ht="12.75">
      <c r="A65" s="48">
        <v>59</v>
      </c>
      <c r="B65" s="45" t="s">
        <v>460</v>
      </c>
      <c r="C65" s="45" t="s">
        <v>465</v>
      </c>
      <c r="D65" s="45">
        <v>242.67</v>
      </c>
      <c r="E65" s="147">
        <f t="shared" si="3"/>
        <v>345.28830228627044</v>
      </c>
      <c r="F65" s="45">
        <v>1.54</v>
      </c>
      <c r="G65" s="147">
        <f t="shared" si="3"/>
        <v>2.1912225883745684</v>
      </c>
      <c r="H65" s="45">
        <v>0.12</v>
      </c>
      <c r="I65" s="147">
        <f t="shared" si="4"/>
        <v>0.17074461727594037</v>
      </c>
      <c r="J65" s="45">
        <v>0.44</v>
      </c>
      <c r="K65" s="147">
        <f t="shared" si="5"/>
        <v>0.626063596678448</v>
      </c>
      <c r="L65" s="45">
        <v>9.66</v>
      </c>
      <c r="M65" s="147">
        <f t="shared" si="6"/>
        <v>13.744941690713201</v>
      </c>
    </row>
    <row r="66" spans="1:13" ht="12.75">
      <c r="A66" s="48">
        <v>60</v>
      </c>
      <c r="B66" s="45" t="s">
        <v>460</v>
      </c>
      <c r="C66" s="45" t="s">
        <v>466</v>
      </c>
      <c r="D66" s="45">
        <v>193.57</v>
      </c>
      <c r="E66" s="147">
        <f t="shared" si="3"/>
        <v>275.42529638419813</v>
      </c>
      <c r="F66" s="45">
        <v>1.37</v>
      </c>
      <c r="G66" s="147">
        <f t="shared" si="3"/>
        <v>1.949334380566986</v>
      </c>
      <c r="H66" s="45">
        <v>0.31</v>
      </c>
      <c r="I66" s="147">
        <f t="shared" si="4"/>
        <v>0.4410902612961793</v>
      </c>
      <c r="J66" s="45">
        <v>0</v>
      </c>
      <c r="K66" s="147">
        <f t="shared" si="5"/>
        <v>0</v>
      </c>
      <c r="L66" s="45">
        <v>4</v>
      </c>
      <c r="M66" s="147">
        <f t="shared" si="6"/>
        <v>5.691487242531346</v>
      </c>
    </row>
    <row r="67" spans="1:13" ht="12.75">
      <c r="A67" s="48">
        <v>61</v>
      </c>
      <c r="B67" s="45" t="s">
        <v>460</v>
      </c>
      <c r="C67" s="45" t="s">
        <v>467</v>
      </c>
      <c r="D67" s="45">
        <v>252.15</v>
      </c>
      <c r="E67" s="147">
        <f t="shared" si="3"/>
        <v>358.7771270510697</v>
      </c>
      <c r="F67" s="45">
        <v>1.16</v>
      </c>
      <c r="G67" s="147">
        <f t="shared" si="3"/>
        <v>1.6505313003340902</v>
      </c>
      <c r="H67" s="45">
        <v>0.17</v>
      </c>
      <c r="I67" s="147">
        <f t="shared" si="4"/>
        <v>0.24188820780758222</v>
      </c>
      <c r="J67" s="45">
        <v>0.27</v>
      </c>
      <c r="K67" s="147">
        <f t="shared" si="5"/>
        <v>0.3841753888708659</v>
      </c>
      <c r="L67" s="45">
        <v>12.89</v>
      </c>
      <c r="M67" s="147">
        <f t="shared" si="6"/>
        <v>18.340817639057263</v>
      </c>
    </row>
    <row r="68" spans="1:13" ht="12.75">
      <c r="A68" s="48">
        <v>62</v>
      </c>
      <c r="B68" s="45" t="s">
        <v>460</v>
      </c>
      <c r="C68" s="45" t="s">
        <v>468</v>
      </c>
      <c r="D68" s="45">
        <v>265.37</v>
      </c>
      <c r="E68" s="147">
        <f t="shared" si="3"/>
        <v>377.58749238763585</v>
      </c>
      <c r="F68" s="45">
        <v>1.24</v>
      </c>
      <c r="G68" s="147">
        <f t="shared" si="3"/>
        <v>1.7643610451847171</v>
      </c>
      <c r="H68" s="45">
        <v>0.21</v>
      </c>
      <c r="I68" s="147">
        <f t="shared" si="4"/>
        <v>0.29880308023289565</v>
      </c>
      <c r="J68" s="45">
        <v>0.49</v>
      </c>
      <c r="K68" s="147">
        <f t="shared" si="5"/>
        <v>0.6972071872100899</v>
      </c>
      <c r="L68" s="45">
        <v>5.61</v>
      </c>
      <c r="M68" s="147">
        <f t="shared" si="6"/>
        <v>7.982310857650213</v>
      </c>
    </row>
    <row r="69" spans="1:13" ht="12.75">
      <c r="A69" s="48">
        <v>63</v>
      </c>
      <c r="B69" s="45" t="s">
        <v>460</v>
      </c>
      <c r="C69" s="45" t="s">
        <v>469</v>
      </c>
      <c r="D69" s="45">
        <v>214.49</v>
      </c>
      <c r="E69" s="147">
        <f t="shared" si="3"/>
        <v>305.1917746626371</v>
      </c>
      <c r="F69" s="45">
        <v>1.46</v>
      </c>
      <c r="G69" s="147">
        <f t="shared" si="3"/>
        <v>2.077392843523941</v>
      </c>
      <c r="H69" s="45">
        <v>0.28</v>
      </c>
      <c r="I69" s="147">
        <f t="shared" si="4"/>
        <v>0.39840410697719425</v>
      </c>
      <c r="J69" s="45">
        <v>1.02</v>
      </c>
      <c r="K69" s="147">
        <f t="shared" si="5"/>
        <v>1.4513292468454932</v>
      </c>
      <c r="L69" s="45">
        <v>1.76</v>
      </c>
      <c r="M69" s="147">
        <f t="shared" si="6"/>
        <v>2.504254386713792</v>
      </c>
    </row>
    <row r="70" spans="1:13" ht="12.75">
      <c r="A70" s="48">
        <v>64</v>
      </c>
      <c r="B70" s="45" t="s">
        <v>470</v>
      </c>
      <c r="C70" s="45" t="s">
        <v>471</v>
      </c>
      <c r="D70" s="45">
        <v>316.46</v>
      </c>
      <c r="E70" s="147">
        <f t="shared" si="3"/>
        <v>450.2820131928674</v>
      </c>
      <c r="F70" s="45">
        <v>1.47</v>
      </c>
      <c r="G70" s="147">
        <f t="shared" si="3"/>
        <v>2.09162156163027</v>
      </c>
      <c r="H70" s="45">
        <v>0.26</v>
      </c>
      <c r="I70" s="147">
        <f t="shared" si="4"/>
        <v>0.3699466707645375</v>
      </c>
      <c r="J70" s="45">
        <v>1.9</v>
      </c>
      <c r="K70" s="147">
        <f t="shared" si="5"/>
        <v>2.7034564402023893</v>
      </c>
      <c r="L70" s="45">
        <v>9.69</v>
      </c>
      <c r="M70" s="147">
        <f t="shared" si="6"/>
        <v>13.787627845032185</v>
      </c>
    </row>
    <row r="71" spans="1:13" ht="12.75">
      <c r="A71" s="48">
        <v>65</v>
      </c>
      <c r="B71" s="45" t="s">
        <v>472</v>
      </c>
      <c r="C71" s="45" t="s">
        <v>473</v>
      </c>
      <c r="D71" s="45">
        <v>200.77</v>
      </c>
      <c r="E71" s="147">
        <f t="shared" si="3"/>
        <v>285.6699734207546</v>
      </c>
      <c r="F71" s="45">
        <v>1.21</v>
      </c>
      <c r="G71" s="147">
        <f t="shared" si="3"/>
        <v>1.7216748908657322</v>
      </c>
      <c r="H71" s="45">
        <v>0.31</v>
      </c>
      <c r="I71" s="147">
        <f aca="true" t="shared" si="7" ref="I71:I89">H71/$E$5</f>
        <v>0.4410902612961793</v>
      </c>
      <c r="J71" s="45">
        <v>1.59</v>
      </c>
      <c r="K71" s="147">
        <f aca="true" t="shared" si="8" ref="K71:K89">J71/$E$5</f>
        <v>2.26236617890621</v>
      </c>
      <c r="L71" s="45">
        <v>2.93</v>
      </c>
      <c r="M71" s="147">
        <f aca="true" t="shared" si="9" ref="M71:M89">L71/$E$5</f>
        <v>4.169014405154211</v>
      </c>
    </row>
    <row r="72" spans="1:13" ht="12.75">
      <c r="A72" s="48">
        <v>66</v>
      </c>
      <c r="B72" s="45" t="s">
        <v>472</v>
      </c>
      <c r="C72" s="45" t="s">
        <v>474</v>
      </c>
      <c r="D72" s="45">
        <v>191.15</v>
      </c>
      <c r="E72" s="147">
        <f aca="true" t="shared" si="10" ref="E72:G129">D72/$E$5</f>
        <v>271.9819466024667</v>
      </c>
      <c r="F72" s="45">
        <v>0.97</v>
      </c>
      <c r="G72" s="147">
        <f t="shared" si="10"/>
        <v>1.3801856563138513</v>
      </c>
      <c r="H72" s="45">
        <v>0.26</v>
      </c>
      <c r="I72" s="147">
        <f t="shared" si="7"/>
        <v>0.3699466707645375</v>
      </c>
      <c r="J72" s="45">
        <v>0.1</v>
      </c>
      <c r="K72" s="147">
        <f t="shared" si="8"/>
        <v>0.14228718106328367</v>
      </c>
      <c r="L72" s="45">
        <v>6.42</v>
      </c>
      <c r="M72" s="147">
        <f t="shared" si="9"/>
        <v>9.13483702426281</v>
      </c>
    </row>
    <row r="73" spans="1:13" ht="12.75">
      <c r="A73" s="48">
        <v>67</v>
      </c>
      <c r="B73" s="45" t="s">
        <v>472</v>
      </c>
      <c r="C73" s="45" t="s">
        <v>475</v>
      </c>
      <c r="D73" s="45">
        <v>234.62</v>
      </c>
      <c r="E73" s="147">
        <f t="shared" si="10"/>
        <v>333.8341842106761</v>
      </c>
      <c r="F73" s="45">
        <v>1.05</v>
      </c>
      <c r="G73" s="147">
        <f t="shared" si="10"/>
        <v>1.4940154011644784</v>
      </c>
      <c r="H73" s="45">
        <v>0.15</v>
      </c>
      <c r="I73" s="147">
        <f t="shared" si="7"/>
        <v>0.21343077159492546</v>
      </c>
      <c r="J73" s="45">
        <v>0</v>
      </c>
      <c r="K73" s="147">
        <f t="shared" si="8"/>
        <v>0</v>
      </c>
      <c r="L73" s="45">
        <v>1.14</v>
      </c>
      <c r="M73" s="147">
        <f t="shared" si="9"/>
        <v>1.6220738641214334</v>
      </c>
    </row>
    <row r="74" spans="1:13" ht="12.75">
      <c r="A74" s="48">
        <v>68</v>
      </c>
      <c r="B74" s="45" t="s">
        <v>476</v>
      </c>
      <c r="C74" s="45" t="s">
        <v>477</v>
      </c>
      <c r="D74" s="45">
        <v>242.11</v>
      </c>
      <c r="E74" s="147">
        <f t="shared" si="10"/>
        <v>344.4914940723161</v>
      </c>
      <c r="F74" s="45">
        <v>1.4</v>
      </c>
      <c r="G74" s="147">
        <f t="shared" si="10"/>
        <v>1.992020534885971</v>
      </c>
      <c r="H74" s="45">
        <v>0.26</v>
      </c>
      <c r="I74" s="147">
        <f t="shared" si="7"/>
        <v>0.3699466707645375</v>
      </c>
      <c r="J74" s="45">
        <v>1.09</v>
      </c>
      <c r="K74" s="147">
        <f t="shared" si="8"/>
        <v>1.5509302735897919</v>
      </c>
      <c r="L74" s="45">
        <v>5.67</v>
      </c>
      <c r="M74" s="147">
        <f t="shared" si="9"/>
        <v>8.067683166288182</v>
      </c>
    </row>
    <row r="75" spans="1:13" ht="25.5">
      <c r="A75" s="48">
        <v>69</v>
      </c>
      <c r="B75" s="45" t="s">
        <v>478</v>
      </c>
      <c r="C75" s="45" t="s">
        <v>479</v>
      </c>
      <c r="D75" s="45">
        <v>186.29</v>
      </c>
      <c r="E75" s="147">
        <f t="shared" si="10"/>
        <v>265.0667896027911</v>
      </c>
      <c r="F75" s="45">
        <v>2.69</v>
      </c>
      <c r="G75" s="147">
        <f t="shared" si="10"/>
        <v>3.82752517060233</v>
      </c>
      <c r="H75" s="45">
        <v>0.36</v>
      </c>
      <c r="I75" s="147">
        <f t="shared" si="7"/>
        <v>0.5122338518278211</v>
      </c>
      <c r="J75" s="45">
        <v>1.88</v>
      </c>
      <c r="K75" s="147">
        <f t="shared" si="8"/>
        <v>2.6749990039897327</v>
      </c>
      <c r="L75" s="45">
        <v>2.27</v>
      </c>
      <c r="M75" s="147">
        <f t="shared" si="9"/>
        <v>3.229919010136539</v>
      </c>
    </row>
    <row r="76" spans="1:13" ht="12.75">
      <c r="A76" s="48">
        <v>70</v>
      </c>
      <c r="B76" s="45" t="s">
        <v>478</v>
      </c>
      <c r="C76" s="45" t="s">
        <v>480</v>
      </c>
      <c r="D76" s="45">
        <v>237.16</v>
      </c>
      <c r="E76" s="147">
        <f t="shared" si="10"/>
        <v>337.4482786096835</v>
      </c>
      <c r="F76" s="45">
        <v>1.26</v>
      </c>
      <c r="G76" s="147">
        <f t="shared" si="10"/>
        <v>1.792818481397374</v>
      </c>
      <c r="H76" s="45">
        <v>0.23</v>
      </c>
      <c r="I76" s="147">
        <f t="shared" si="7"/>
        <v>0.32726051644555243</v>
      </c>
      <c r="J76" s="45">
        <v>0.75</v>
      </c>
      <c r="K76" s="147">
        <f t="shared" si="8"/>
        <v>1.0671538579746274</v>
      </c>
      <c r="L76" s="45">
        <v>12.38</v>
      </c>
      <c r="M76" s="147">
        <f t="shared" si="9"/>
        <v>17.615153015634515</v>
      </c>
    </row>
    <row r="77" spans="1:13" ht="12.75">
      <c r="A77" s="48">
        <v>71</v>
      </c>
      <c r="B77" s="45" t="s">
        <v>478</v>
      </c>
      <c r="C77" s="45" t="s">
        <v>481</v>
      </c>
      <c r="D77" s="45">
        <v>360.56</v>
      </c>
      <c r="E77" s="147">
        <f t="shared" si="10"/>
        <v>513.0306600417755</v>
      </c>
      <c r="F77" s="45">
        <v>1.43</v>
      </c>
      <c r="G77" s="147">
        <f t="shared" si="10"/>
        <v>2.034706689204956</v>
      </c>
      <c r="H77" s="45">
        <v>0.22</v>
      </c>
      <c r="I77" s="147">
        <f t="shared" si="7"/>
        <v>0.313031798339224</v>
      </c>
      <c r="J77" s="45">
        <v>1.03</v>
      </c>
      <c r="K77" s="147">
        <f t="shared" si="8"/>
        <v>1.4655579649518216</v>
      </c>
      <c r="L77" s="45">
        <v>12.68</v>
      </c>
      <c r="M77" s="147">
        <f t="shared" si="9"/>
        <v>18.042014558824366</v>
      </c>
    </row>
    <row r="78" spans="1:13" ht="12.75">
      <c r="A78" s="48">
        <v>72</v>
      </c>
      <c r="B78" s="45" t="s">
        <v>478</v>
      </c>
      <c r="C78" s="45" t="s">
        <v>482</v>
      </c>
      <c r="D78" s="45">
        <v>260.51</v>
      </c>
      <c r="E78" s="147">
        <f t="shared" si="10"/>
        <v>370.67233538796023</v>
      </c>
      <c r="F78" s="45">
        <v>1.35</v>
      </c>
      <c r="G78" s="147">
        <f t="shared" si="10"/>
        <v>1.9208769443543294</v>
      </c>
      <c r="H78" s="45">
        <v>0.12</v>
      </c>
      <c r="I78" s="147">
        <f t="shared" si="7"/>
        <v>0.17074461727594037</v>
      </c>
      <c r="J78" s="45">
        <v>0</v>
      </c>
      <c r="K78" s="147">
        <f t="shared" si="8"/>
        <v>0</v>
      </c>
      <c r="L78" s="45">
        <v>6.02</v>
      </c>
      <c r="M78" s="147">
        <f t="shared" si="9"/>
        <v>8.565688300009676</v>
      </c>
    </row>
    <row r="79" spans="1:13" ht="12.75">
      <c r="A79" s="48">
        <v>73</v>
      </c>
      <c r="B79" s="45" t="s">
        <v>478</v>
      </c>
      <c r="C79" s="45" t="s">
        <v>483</v>
      </c>
      <c r="D79" s="45">
        <v>462.22</v>
      </c>
      <c r="E79" s="147">
        <f t="shared" si="10"/>
        <v>657.6798083107097</v>
      </c>
      <c r="F79" s="45">
        <v>1.85</v>
      </c>
      <c r="G79" s="147">
        <f t="shared" si="10"/>
        <v>2.6323128496707477</v>
      </c>
      <c r="H79" s="45">
        <v>0.13</v>
      </c>
      <c r="I79" s="147">
        <f t="shared" si="7"/>
        <v>0.18497333538226876</v>
      </c>
      <c r="J79" s="45">
        <v>0.98</v>
      </c>
      <c r="K79" s="147">
        <f t="shared" si="8"/>
        <v>1.3944143744201798</v>
      </c>
      <c r="L79" s="45">
        <v>4.11</v>
      </c>
      <c r="M79" s="147">
        <f t="shared" si="9"/>
        <v>5.848003141700959</v>
      </c>
    </row>
    <row r="80" spans="1:13" ht="12.75">
      <c r="A80" s="48">
        <v>74</v>
      </c>
      <c r="B80" s="45" t="s">
        <v>478</v>
      </c>
      <c r="C80" s="45" t="s">
        <v>484</v>
      </c>
      <c r="D80" s="45">
        <v>223.48</v>
      </c>
      <c r="E80" s="147">
        <f t="shared" si="10"/>
        <v>317.9833922402263</v>
      </c>
      <c r="F80" s="45">
        <v>2.07</v>
      </c>
      <c r="G80" s="147">
        <f t="shared" si="10"/>
        <v>2.9453446480099714</v>
      </c>
      <c r="H80" s="45">
        <v>0.13</v>
      </c>
      <c r="I80" s="147">
        <f t="shared" si="7"/>
        <v>0.18497333538226876</v>
      </c>
      <c r="J80" s="45">
        <v>0.72</v>
      </c>
      <c r="K80" s="147">
        <f t="shared" si="8"/>
        <v>1.0244677036556422</v>
      </c>
      <c r="L80" s="45">
        <v>7.1</v>
      </c>
      <c r="M80" s="147">
        <f t="shared" si="9"/>
        <v>10.102389855493138</v>
      </c>
    </row>
    <row r="81" spans="1:13" ht="12.75">
      <c r="A81" s="48">
        <v>75</v>
      </c>
      <c r="B81" s="45" t="s">
        <v>485</v>
      </c>
      <c r="C81" s="45" t="s">
        <v>486</v>
      </c>
      <c r="D81" s="45">
        <v>264.99</v>
      </c>
      <c r="E81" s="147">
        <f t="shared" si="10"/>
        <v>377.04680109959537</v>
      </c>
      <c r="F81" s="45">
        <v>1.22</v>
      </c>
      <c r="G81" s="147">
        <f t="shared" si="10"/>
        <v>1.7359036089720605</v>
      </c>
      <c r="H81" s="45">
        <v>0.17</v>
      </c>
      <c r="I81" s="147">
        <f t="shared" si="7"/>
        <v>0.24188820780758222</v>
      </c>
      <c r="J81" s="45">
        <v>1.49</v>
      </c>
      <c r="K81" s="147">
        <f t="shared" si="8"/>
        <v>2.1200789978429264</v>
      </c>
      <c r="L81" s="45">
        <v>7.54</v>
      </c>
      <c r="M81" s="147">
        <f t="shared" si="9"/>
        <v>10.728453452171587</v>
      </c>
    </row>
    <row r="82" spans="1:13" ht="12.75">
      <c r="A82" s="48">
        <v>76</v>
      </c>
      <c r="B82" s="45" t="s">
        <v>485</v>
      </c>
      <c r="C82" s="45" t="s">
        <v>487</v>
      </c>
      <c r="D82" s="45">
        <v>300.72</v>
      </c>
      <c r="E82" s="147">
        <f t="shared" si="10"/>
        <v>427.88601089350664</v>
      </c>
      <c r="F82" s="45">
        <v>1.19</v>
      </c>
      <c r="G82" s="147">
        <f t="shared" si="10"/>
        <v>1.6932174546530754</v>
      </c>
      <c r="H82" s="45">
        <v>0.13</v>
      </c>
      <c r="I82" s="147">
        <f t="shared" si="7"/>
        <v>0.18497333538226876</v>
      </c>
      <c r="J82" s="45">
        <v>1.81</v>
      </c>
      <c r="K82" s="147">
        <f t="shared" si="8"/>
        <v>2.575397977245434</v>
      </c>
      <c r="L82" s="45">
        <v>2.92</v>
      </c>
      <c r="M82" s="147">
        <f t="shared" si="9"/>
        <v>4.154785687047882</v>
      </c>
    </row>
    <row r="83" spans="1:13" ht="12.75">
      <c r="A83" s="48">
        <v>77</v>
      </c>
      <c r="B83" s="45" t="s">
        <v>488</v>
      </c>
      <c r="C83" s="45" t="s">
        <v>489</v>
      </c>
      <c r="D83" s="45">
        <v>390.92</v>
      </c>
      <c r="E83" s="147">
        <f t="shared" si="10"/>
        <v>556.2290482125885</v>
      </c>
      <c r="F83" s="45">
        <v>1.4</v>
      </c>
      <c r="G83" s="147">
        <f t="shared" si="10"/>
        <v>1.992020534885971</v>
      </c>
      <c r="H83" s="45">
        <v>0.89</v>
      </c>
      <c r="I83" s="147">
        <f t="shared" si="7"/>
        <v>1.2663559114632246</v>
      </c>
      <c r="J83" s="45">
        <v>2.17</v>
      </c>
      <c r="K83" s="147">
        <f t="shared" si="8"/>
        <v>3.087631829073255</v>
      </c>
      <c r="L83" s="45">
        <v>10.06</v>
      </c>
      <c r="M83" s="147">
        <f t="shared" si="9"/>
        <v>14.314090414966335</v>
      </c>
    </row>
    <row r="84" spans="1:13" ht="12.75">
      <c r="A84" s="48">
        <v>78</v>
      </c>
      <c r="B84" s="45" t="s">
        <v>488</v>
      </c>
      <c r="C84" s="45" t="s">
        <v>490</v>
      </c>
      <c r="D84" s="45">
        <v>370.36</v>
      </c>
      <c r="E84" s="147">
        <f t="shared" si="10"/>
        <v>526.9748037859773</v>
      </c>
      <c r="F84" s="45">
        <v>1.62</v>
      </c>
      <c r="G84" s="147">
        <f t="shared" si="10"/>
        <v>2.3050523332251953</v>
      </c>
      <c r="H84" s="45">
        <v>0.41</v>
      </c>
      <c r="I84" s="147">
        <f t="shared" si="7"/>
        <v>0.583377442359463</v>
      </c>
      <c r="J84" s="45">
        <v>8.12</v>
      </c>
      <c r="K84" s="147">
        <f t="shared" si="8"/>
        <v>11.553719102338631</v>
      </c>
      <c r="L84" s="45">
        <v>7.67</v>
      </c>
      <c r="M84" s="147">
        <f t="shared" si="9"/>
        <v>10.913426787553856</v>
      </c>
    </row>
    <row r="85" spans="1:13" ht="12.75">
      <c r="A85" s="48">
        <v>79</v>
      </c>
      <c r="B85" s="45" t="s">
        <v>488</v>
      </c>
      <c r="C85" s="45" t="s">
        <v>491</v>
      </c>
      <c r="D85" s="45">
        <v>42.32</v>
      </c>
      <c r="E85" s="147">
        <f t="shared" si="10"/>
        <v>60.21593502598164</v>
      </c>
      <c r="F85" s="45">
        <v>0</v>
      </c>
      <c r="G85" s="147">
        <f t="shared" si="10"/>
        <v>0</v>
      </c>
      <c r="H85" s="45">
        <v>0</v>
      </c>
      <c r="I85" s="147">
        <f t="shared" si="7"/>
        <v>0</v>
      </c>
      <c r="J85" s="45">
        <v>0</v>
      </c>
      <c r="K85" s="147">
        <f t="shared" si="8"/>
        <v>0</v>
      </c>
      <c r="L85" s="45">
        <v>3.33</v>
      </c>
      <c r="M85" s="147">
        <f t="shared" si="9"/>
        <v>4.738163129407345</v>
      </c>
    </row>
    <row r="86" spans="1:13" ht="12.75">
      <c r="A86" s="48">
        <v>80</v>
      </c>
      <c r="B86" s="45" t="s">
        <v>492</v>
      </c>
      <c r="C86" s="45" t="s">
        <v>493</v>
      </c>
      <c r="D86" s="45">
        <v>254.02</v>
      </c>
      <c r="E86" s="147">
        <f t="shared" si="10"/>
        <v>361.43789733695314</v>
      </c>
      <c r="F86" s="45">
        <v>1.42</v>
      </c>
      <c r="G86" s="147">
        <f t="shared" si="10"/>
        <v>2.020477971098628</v>
      </c>
      <c r="H86" s="45">
        <v>0.17</v>
      </c>
      <c r="I86" s="147">
        <f t="shared" si="7"/>
        <v>0.24188820780758222</v>
      </c>
      <c r="J86" s="45">
        <v>3.31</v>
      </c>
      <c r="K86" s="147">
        <f t="shared" si="8"/>
        <v>4.709705693194689</v>
      </c>
      <c r="L86" s="45">
        <v>6.03</v>
      </c>
      <c r="M86" s="147">
        <f t="shared" si="9"/>
        <v>8.579917018116005</v>
      </c>
    </row>
    <row r="87" spans="1:13" ht="12.75">
      <c r="A87" s="48">
        <v>81</v>
      </c>
      <c r="B87" s="45" t="s">
        <v>494</v>
      </c>
      <c r="C87" s="45" t="s">
        <v>495</v>
      </c>
      <c r="D87" s="45">
        <v>290.44</v>
      </c>
      <c r="E87" s="147">
        <f t="shared" si="10"/>
        <v>413.25888868020104</v>
      </c>
      <c r="F87" s="45">
        <v>1.04</v>
      </c>
      <c r="G87" s="147">
        <f t="shared" si="10"/>
        <v>1.47978668305815</v>
      </c>
      <c r="H87" s="45">
        <v>0.37</v>
      </c>
      <c r="I87" s="147">
        <f t="shared" si="7"/>
        <v>0.5264625699341495</v>
      </c>
      <c r="J87" s="45">
        <v>0.44</v>
      </c>
      <c r="K87" s="147">
        <f t="shared" si="8"/>
        <v>0.626063596678448</v>
      </c>
      <c r="L87" s="45">
        <v>0.91</v>
      </c>
      <c r="M87" s="147">
        <f t="shared" si="9"/>
        <v>1.2948133476758812</v>
      </c>
    </row>
    <row r="88" spans="1:13" ht="12.75">
      <c r="A88" s="48">
        <v>82</v>
      </c>
      <c r="B88" s="45" t="s">
        <v>496</v>
      </c>
      <c r="C88" s="45" t="s">
        <v>497</v>
      </c>
      <c r="D88" s="45">
        <v>238.3</v>
      </c>
      <c r="E88" s="147">
        <f t="shared" si="10"/>
        <v>339.070352473805</v>
      </c>
      <c r="F88" s="45">
        <v>1.7</v>
      </c>
      <c r="G88" s="147">
        <f t="shared" si="10"/>
        <v>2.418882078075822</v>
      </c>
      <c r="H88" s="45">
        <v>0.44</v>
      </c>
      <c r="I88" s="147">
        <f t="shared" si="7"/>
        <v>0.626063596678448</v>
      </c>
      <c r="J88" s="45">
        <v>3.4</v>
      </c>
      <c r="K88" s="147">
        <f t="shared" si="8"/>
        <v>4.837764156151644</v>
      </c>
      <c r="L88" s="45">
        <v>8.81</v>
      </c>
      <c r="M88" s="147">
        <f t="shared" si="9"/>
        <v>12.53550065167529</v>
      </c>
    </row>
    <row r="89" spans="1:13" s="52" customFormat="1" ht="12.75">
      <c r="A89" s="49">
        <v>82</v>
      </c>
      <c r="B89" s="50"/>
      <c r="C89" s="50" t="s">
        <v>498</v>
      </c>
      <c r="D89" s="60">
        <f>SUM(D7:D88)/82</f>
        <v>265.0964634146342</v>
      </c>
      <c r="E89" s="147">
        <f t="shared" si="10"/>
        <v>377.198284891142</v>
      </c>
      <c r="F89" s="60">
        <f>SUM(F7:F88)/81</f>
        <v>1.3812345679012343</v>
      </c>
      <c r="G89" s="147">
        <f t="shared" si="10"/>
        <v>1.9653197305382928</v>
      </c>
      <c r="H89" s="60">
        <f>SUM(H7:H88)/81</f>
        <v>0.23358024691358031</v>
      </c>
      <c r="I89" s="147">
        <f t="shared" si="7"/>
        <v>0.332354748853991</v>
      </c>
      <c r="J89" s="60">
        <f>SUM(J7:J88)/68</f>
        <v>1.969117647058824</v>
      </c>
      <c r="K89" s="147">
        <f t="shared" si="8"/>
        <v>2.8018019918196595</v>
      </c>
      <c r="L89" s="60">
        <f>SUM(L7:L88)/82</f>
        <v>6.327317073170731</v>
      </c>
      <c r="M89" s="147">
        <f t="shared" si="9"/>
        <v>9.002961100350497</v>
      </c>
    </row>
    <row r="90" spans="1:13" ht="7.5" customHeight="1">
      <c r="A90" s="169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1"/>
    </row>
    <row r="91" spans="1:13" ht="12.75">
      <c r="A91" s="48">
        <v>1</v>
      </c>
      <c r="B91" s="45" t="s">
        <v>386</v>
      </c>
      <c r="C91" s="45" t="s">
        <v>637</v>
      </c>
      <c r="D91" s="45">
        <v>174.54</v>
      </c>
      <c r="E91" s="147">
        <f t="shared" si="10"/>
        <v>248.34804582785526</v>
      </c>
      <c r="F91" s="45">
        <v>0.68</v>
      </c>
      <c r="G91" s="147">
        <f t="shared" si="10"/>
        <v>0.9675528312303289</v>
      </c>
      <c r="H91" s="45">
        <v>0.62</v>
      </c>
      <c r="I91" s="147">
        <f aca="true" t="shared" si="11" ref="I91:I127">H91/$E$5</f>
        <v>0.8821805225923586</v>
      </c>
      <c r="J91" s="45">
        <v>15.32</v>
      </c>
      <c r="K91" s="147">
        <f aca="true" t="shared" si="12" ref="K91:K127">J91/$E$5</f>
        <v>21.798396138895054</v>
      </c>
      <c r="L91" s="45">
        <v>3.34</v>
      </c>
      <c r="M91" s="147">
        <f aca="true" t="shared" si="13" ref="M91:M127">L91/$E$5</f>
        <v>4.752391847513674</v>
      </c>
    </row>
    <row r="92" spans="1:13" ht="12.75">
      <c r="A92" s="48">
        <v>2</v>
      </c>
      <c r="B92" s="45" t="s">
        <v>499</v>
      </c>
      <c r="C92" s="45" t="s">
        <v>500</v>
      </c>
      <c r="D92" s="45">
        <v>336.46</v>
      </c>
      <c r="E92" s="147">
        <f t="shared" si="10"/>
        <v>478.7394494055241</v>
      </c>
      <c r="F92" s="45">
        <v>1.24</v>
      </c>
      <c r="G92" s="147">
        <f t="shared" si="10"/>
        <v>1.7643610451847171</v>
      </c>
      <c r="H92" s="45">
        <v>0.25</v>
      </c>
      <c r="I92" s="147">
        <f t="shared" si="11"/>
        <v>0.3557179526582091</v>
      </c>
      <c r="J92" s="45">
        <v>1.7</v>
      </c>
      <c r="K92" s="147">
        <f t="shared" si="12"/>
        <v>2.418882078075822</v>
      </c>
      <c r="L92" s="45">
        <v>1.69</v>
      </c>
      <c r="M92" s="147">
        <f t="shared" si="13"/>
        <v>2.4046533599694935</v>
      </c>
    </row>
    <row r="93" spans="1:13" ht="12.75">
      <c r="A93" s="48">
        <v>3</v>
      </c>
      <c r="B93" s="45" t="s">
        <v>388</v>
      </c>
      <c r="C93" s="45" t="s">
        <v>501</v>
      </c>
      <c r="D93" s="45">
        <v>253.02</v>
      </c>
      <c r="E93" s="147">
        <f t="shared" si="10"/>
        <v>360.0150255263203</v>
      </c>
      <c r="F93" s="45">
        <v>1.09</v>
      </c>
      <c r="G93" s="147">
        <f t="shared" si="10"/>
        <v>1.5509302735897919</v>
      </c>
      <c r="H93" s="45">
        <v>0.07</v>
      </c>
      <c r="I93" s="147">
        <f t="shared" si="11"/>
        <v>0.09960102674429856</v>
      </c>
      <c r="J93" s="45">
        <v>0.18</v>
      </c>
      <c r="K93" s="147">
        <f t="shared" si="12"/>
        <v>0.25611692591391055</v>
      </c>
      <c r="L93" s="45">
        <v>3.39</v>
      </c>
      <c r="M93" s="147">
        <f t="shared" si="13"/>
        <v>4.823535438045316</v>
      </c>
    </row>
    <row r="94" spans="1:13" ht="12.75">
      <c r="A94" s="48">
        <v>4</v>
      </c>
      <c r="B94" s="45" t="s">
        <v>392</v>
      </c>
      <c r="C94" s="45" t="s">
        <v>502</v>
      </c>
      <c r="D94" s="45">
        <v>190.98</v>
      </c>
      <c r="E94" s="147">
        <f t="shared" si="10"/>
        <v>271.7400583946591</v>
      </c>
      <c r="F94" s="45">
        <v>1.6</v>
      </c>
      <c r="G94" s="147">
        <f t="shared" si="10"/>
        <v>2.2765948970125387</v>
      </c>
      <c r="H94" s="45">
        <v>0.19</v>
      </c>
      <c r="I94" s="147">
        <f t="shared" si="11"/>
        <v>0.2703456440202389</v>
      </c>
      <c r="J94" s="45">
        <v>4.19</v>
      </c>
      <c r="K94" s="147">
        <f t="shared" si="12"/>
        <v>5.961832886551585</v>
      </c>
      <c r="L94" s="45">
        <v>4.55</v>
      </c>
      <c r="M94" s="147">
        <f t="shared" si="13"/>
        <v>6.474066738379406</v>
      </c>
    </row>
    <row r="95" spans="1:13" ht="12.75">
      <c r="A95" s="48">
        <v>5</v>
      </c>
      <c r="B95" s="45" t="s">
        <v>394</v>
      </c>
      <c r="C95" s="45" t="s">
        <v>503</v>
      </c>
      <c r="D95" s="45">
        <v>213.47</v>
      </c>
      <c r="E95" s="147">
        <f t="shared" si="10"/>
        <v>303.7404454157916</v>
      </c>
      <c r="F95" s="45">
        <v>1.73</v>
      </c>
      <c r="G95" s="147">
        <f t="shared" si="10"/>
        <v>2.461568232394807</v>
      </c>
      <c r="H95" s="45">
        <v>0.17</v>
      </c>
      <c r="I95" s="147">
        <f t="shared" si="11"/>
        <v>0.24188820780758222</v>
      </c>
      <c r="J95" s="45">
        <v>1.8</v>
      </c>
      <c r="K95" s="147">
        <f t="shared" si="12"/>
        <v>2.5611692591391058</v>
      </c>
      <c r="L95" s="45">
        <v>5.81</v>
      </c>
      <c r="M95" s="147">
        <f t="shared" si="13"/>
        <v>8.26688521977678</v>
      </c>
    </row>
    <row r="96" spans="1:13" ht="12.75">
      <c r="A96" s="48">
        <v>6</v>
      </c>
      <c r="B96" s="45" t="s">
        <v>394</v>
      </c>
      <c r="C96" s="45" t="s">
        <v>504</v>
      </c>
      <c r="D96" s="45">
        <v>320.62</v>
      </c>
      <c r="E96" s="147">
        <f t="shared" si="10"/>
        <v>456.20115992510006</v>
      </c>
      <c r="F96" s="45">
        <v>1.65</v>
      </c>
      <c r="G96" s="147">
        <f t="shared" si="10"/>
        <v>2.3477384875441802</v>
      </c>
      <c r="H96" s="45">
        <v>0.09</v>
      </c>
      <c r="I96" s="147">
        <f t="shared" si="11"/>
        <v>0.12805846295695528</v>
      </c>
      <c r="J96" s="45">
        <v>0.73</v>
      </c>
      <c r="K96" s="147">
        <f t="shared" si="12"/>
        <v>1.0386964217619705</v>
      </c>
      <c r="L96" s="45">
        <v>1.74</v>
      </c>
      <c r="M96" s="147">
        <f t="shared" si="13"/>
        <v>2.4757969505011355</v>
      </c>
    </row>
    <row r="97" spans="1:13" ht="12.75">
      <c r="A97" s="48">
        <v>7</v>
      </c>
      <c r="B97" s="45" t="s">
        <v>394</v>
      </c>
      <c r="C97" s="45" t="s">
        <v>505</v>
      </c>
      <c r="D97" s="45">
        <v>395.92</v>
      </c>
      <c r="E97" s="147">
        <f t="shared" si="10"/>
        <v>563.3434072657526</v>
      </c>
      <c r="F97" s="45">
        <v>1.2</v>
      </c>
      <c r="G97" s="147">
        <f t="shared" si="10"/>
        <v>1.7074461727594037</v>
      </c>
      <c r="H97" s="45">
        <v>0.2</v>
      </c>
      <c r="I97" s="147">
        <f t="shared" si="11"/>
        <v>0.28457436212656734</v>
      </c>
      <c r="J97" s="45">
        <v>0.84</v>
      </c>
      <c r="K97" s="147">
        <f t="shared" si="12"/>
        <v>1.1952123209315826</v>
      </c>
      <c r="L97" s="45">
        <v>4.31</v>
      </c>
      <c r="M97" s="147">
        <f t="shared" si="13"/>
        <v>6.132577503827525</v>
      </c>
    </row>
    <row r="98" spans="1:13" ht="12.75">
      <c r="A98" s="48">
        <v>8</v>
      </c>
      <c r="B98" s="45" t="s">
        <v>394</v>
      </c>
      <c r="C98" s="45" t="s">
        <v>506</v>
      </c>
      <c r="D98" s="45">
        <v>232.74</v>
      </c>
      <c r="E98" s="147">
        <f t="shared" si="10"/>
        <v>331.1591852066864</v>
      </c>
      <c r="F98" s="45">
        <v>1.23</v>
      </c>
      <c r="G98" s="147">
        <f t="shared" si="10"/>
        <v>1.7501323270783888</v>
      </c>
      <c r="H98" s="45">
        <v>0.2</v>
      </c>
      <c r="I98" s="147">
        <f t="shared" si="11"/>
        <v>0.28457436212656734</v>
      </c>
      <c r="J98" s="45">
        <v>0.66</v>
      </c>
      <c r="K98" s="147">
        <f t="shared" si="12"/>
        <v>0.9390953950176721</v>
      </c>
      <c r="L98" s="45">
        <v>3.02</v>
      </c>
      <c r="M98" s="147">
        <f t="shared" si="13"/>
        <v>4.297072868111166</v>
      </c>
    </row>
    <row r="99" spans="1:13" ht="12.75">
      <c r="A99" s="48">
        <v>9</v>
      </c>
      <c r="B99" s="45" t="s">
        <v>403</v>
      </c>
      <c r="C99" s="45" t="s">
        <v>507</v>
      </c>
      <c r="D99" s="45">
        <v>267.64</v>
      </c>
      <c r="E99" s="147">
        <f t="shared" si="10"/>
        <v>380.81741139777233</v>
      </c>
      <c r="F99" s="45">
        <v>1.44</v>
      </c>
      <c r="G99" s="147">
        <f t="shared" si="10"/>
        <v>2.0489354073112844</v>
      </c>
      <c r="H99" s="45">
        <v>0.13</v>
      </c>
      <c r="I99" s="147">
        <f t="shared" si="11"/>
        <v>0.18497333538226876</v>
      </c>
      <c r="J99" s="45">
        <v>2.78</v>
      </c>
      <c r="K99" s="147">
        <f t="shared" si="12"/>
        <v>3.9555836335592853</v>
      </c>
      <c r="L99" s="45">
        <v>1.3</v>
      </c>
      <c r="M99" s="147">
        <f t="shared" si="13"/>
        <v>1.8497333538226874</v>
      </c>
    </row>
    <row r="100" spans="1:13" ht="12.75">
      <c r="A100" s="48">
        <v>10</v>
      </c>
      <c r="B100" s="45" t="s">
        <v>412</v>
      </c>
      <c r="C100" s="45" t="s">
        <v>508</v>
      </c>
      <c r="D100" s="45">
        <v>274.73</v>
      </c>
      <c r="E100" s="147">
        <f t="shared" si="10"/>
        <v>390.9055725351592</v>
      </c>
      <c r="F100" s="45">
        <v>1.26</v>
      </c>
      <c r="G100" s="147">
        <f t="shared" si="10"/>
        <v>1.792818481397374</v>
      </c>
      <c r="H100" s="45">
        <v>0.14</v>
      </c>
      <c r="I100" s="147">
        <f t="shared" si="11"/>
        <v>0.19920205348859713</v>
      </c>
      <c r="J100" s="45">
        <v>1.78</v>
      </c>
      <c r="K100" s="147">
        <f t="shared" si="12"/>
        <v>2.532711822926449</v>
      </c>
      <c r="L100" s="45">
        <v>2.22</v>
      </c>
      <c r="M100" s="147">
        <f t="shared" si="13"/>
        <v>3.1587754196048974</v>
      </c>
    </row>
    <row r="101" spans="1:13" ht="12.75">
      <c r="A101" s="48">
        <v>11</v>
      </c>
      <c r="B101" s="45" t="s">
        <v>416</v>
      </c>
      <c r="C101" s="45" t="s">
        <v>509</v>
      </c>
      <c r="D101" s="45">
        <v>386.17</v>
      </c>
      <c r="E101" s="147">
        <f t="shared" si="10"/>
        <v>549.4704071120825</v>
      </c>
      <c r="F101" s="45">
        <v>1.25</v>
      </c>
      <c r="G101" s="147">
        <f t="shared" si="10"/>
        <v>1.7785897632910457</v>
      </c>
      <c r="H101" s="45">
        <v>0.12</v>
      </c>
      <c r="I101" s="147">
        <f t="shared" si="11"/>
        <v>0.17074461727594037</v>
      </c>
      <c r="J101" s="45">
        <v>2.89</v>
      </c>
      <c r="K101" s="147">
        <f t="shared" si="12"/>
        <v>4.112099532728898</v>
      </c>
      <c r="L101" s="45">
        <v>3.43</v>
      </c>
      <c r="M101" s="147">
        <f t="shared" si="13"/>
        <v>4.880450310470629</v>
      </c>
    </row>
    <row r="102" spans="1:13" ht="12.75">
      <c r="A102" s="48">
        <v>12</v>
      </c>
      <c r="B102" s="45" t="s">
        <v>416</v>
      </c>
      <c r="C102" s="45" t="s">
        <v>510</v>
      </c>
      <c r="D102" s="45">
        <v>330.5</v>
      </c>
      <c r="E102" s="147">
        <f t="shared" si="10"/>
        <v>470.2591334141525</v>
      </c>
      <c r="F102" s="45">
        <v>1.22</v>
      </c>
      <c r="G102" s="147">
        <f t="shared" si="10"/>
        <v>1.7359036089720605</v>
      </c>
      <c r="H102" s="45">
        <v>0.2</v>
      </c>
      <c r="I102" s="147">
        <f t="shared" si="11"/>
        <v>0.28457436212656734</v>
      </c>
      <c r="J102" s="45">
        <v>1.01</v>
      </c>
      <c r="K102" s="147">
        <f t="shared" si="12"/>
        <v>1.437100528739165</v>
      </c>
      <c r="L102" s="45">
        <v>3.3</v>
      </c>
      <c r="M102" s="147">
        <f t="shared" si="13"/>
        <v>4.6954769750883605</v>
      </c>
    </row>
    <row r="103" spans="1:13" ht="12.75">
      <c r="A103" s="48">
        <v>13</v>
      </c>
      <c r="B103" s="45" t="s">
        <v>416</v>
      </c>
      <c r="C103" s="45" t="s">
        <v>635</v>
      </c>
      <c r="D103" s="45">
        <v>250.07</v>
      </c>
      <c r="E103" s="147">
        <f t="shared" si="10"/>
        <v>355.8175536849534</v>
      </c>
      <c r="F103" s="45">
        <v>1.03</v>
      </c>
      <c r="G103" s="147">
        <f t="shared" si="10"/>
        <v>1.4655579649518216</v>
      </c>
      <c r="H103" s="45">
        <v>0.52</v>
      </c>
      <c r="I103" s="147">
        <f t="shared" si="11"/>
        <v>0.739893341529075</v>
      </c>
      <c r="J103" s="45">
        <v>15.01</v>
      </c>
      <c r="K103" s="147">
        <f t="shared" si="12"/>
        <v>21.357305877598876</v>
      </c>
      <c r="L103" s="45">
        <v>1.07</v>
      </c>
      <c r="M103" s="147">
        <f t="shared" si="13"/>
        <v>1.5224728373771352</v>
      </c>
    </row>
    <row r="104" spans="1:13" ht="12.75">
      <c r="A104" s="48">
        <v>14</v>
      </c>
      <c r="B104" s="45" t="s">
        <v>420</v>
      </c>
      <c r="C104" s="45" t="s">
        <v>511</v>
      </c>
      <c r="D104" s="45">
        <v>304.93</v>
      </c>
      <c r="E104" s="147">
        <f t="shared" si="10"/>
        <v>433.87630121627086</v>
      </c>
      <c r="F104" s="45">
        <v>1.21</v>
      </c>
      <c r="G104" s="147">
        <f t="shared" si="10"/>
        <v>1.7216748908657322</v>
      </c>
      <c r="H104" s="45">
        <v>0.3</v>
      </c>
      <c r="I104" s="147">
        <f t="shared" si="11"/>
        <v>0.4268615431898509</v>
      </c>
      <c r="J104" s="45">
        <v>1.97</v>
      </c>
      <c r="K104" s="147">
        <f t="shared" si="12"/>
        <v>2.803057466946688</v>
      </c>
      <c r="L104" s="45">
        <v>1.59</v>
      </c>
      <c r="M104" s="147">
        <f t="shared" si="13"/>
        <v>2.26236617890621</v>
      </c>
    </row>
    <row r="105" spans="1:13" ht="12.75">
      <c r="A105" s="48">
        <v>15</v>
      </c>
      <c r="B105" s="45" t="s">
        <v>420</v>
      </c>
      <c r="C105" s="45" t="s">
        <v>512</v>
      </c>
      <c r="D105" s="45">
        <v>203.57</v>
      </c>
      <c r="E105" s="147">
        <f t="shared" si="10"/>
        <v>289.6540144905265</v>
      </c>
      <c r="F105" s="45">
        <v>1.01</v>
      </c>
      <c r="G105" s="147">
        <f t="shared" si="10"/>
        <v>1.437100528739165</v>
      </c>
      <c r="H105" s="45">
        <v>0.18</v>
      </c>
      <c r="I105" s="147">
        <f t="shared" si="11"/>
        <v>0.25611692591391055</v>
      </c>
      <c r="J105" s="45">
        <v>1.65</v>
      </c>
      <c r="K105" s="147">
        <f t="shared" si="12"/>
        <v>2.3477384875441802</v>
      </c>
      <c r="L105" s="45">
        <v>1.08</v>
      </c>
      <c r="M105" s="147">
        <f t="shared" si="13"/>
        <v>1.5367015554834635</v>
      </c>
    </row>
    <row r="106" spans="1:13" ht="12.75">
      <c r="A106" s="48">
        <v>16</v>
      </c>
      <c r="B106" s="45" t="s">
        <v>420</v>
      </c>
      <c r="C106" s="45" t="s">
        <v>513</v>
      </c>
      <c r="D106" s="45">
        <v>184.17</v>
      </c>
      <c r="E106" s="147">
        <f t="shared" si="10"/>
        <v>262.0503013642495</v>
      </c>
      <c r="F106" s="45">
        <v>1.17</v>
      </c>
      <c r="G106" s="147">
        <f t="shared" si="10"/>
        <v>1.6647600184404185</v>
      </c>
      <c r="H106" s="45">
        <v>0.22</v>
      </c>
      <c r="I106" s="147">
        <f t="shared" si="11"/>
        <v>0.313031798339224</v>
      </c>
      <c r="J106" s="45">
        <v>1.8</v>
      </c>
      <c r="K106" s="147">
        <f t="shared" si="12"/>
        <v>2.5611692591391058</v>
      </c>
      <c r="L106" s="45">
        <v>5.39</v>
      </c>
      <c r="M106" s="147">
        <f t="shared" si="13"/>
        <v>7.6692790593109885</v>
      </c>
    </row>
    <row r="107" spans="1:13" ht="12.75">
      <c r="A107" s="48">
        <v>17</v>
      </c>
      <c r="B107" s="45" t="s">
        <v>423</v>
      </c>
      <c r="C107" s="45" t="s">
        <v>514</v>
      </c>
      <c r="D107" s="45">
        <v>320.37</v>
      </c>
      <c r="E107" s="147">
        <f t="shared" si="10"/>
        <v>455.84544197244185</v>
      </c>
      <c r="F107" s="45">
        <v>1.2</v>
      </c>
      <c r="G107" s="147">
        <f t="shared" si="10"/>
        <v>1.7074461727594037</v>
      </c>
      <c r="H107" s="45">
        <v>0.32</v>
      </c>
      <c r="I107" s="147">
        <f t="shared" si="11"/>
        <v>0.4553189794025077</v>
      </c>
      <c r="J107" s="45">
        <v>1.41</v>
      </c>
      <c r="K107" s="147">
        <f t="shared" si="12"/>
        <v>2.0062492529922995</v>
      </c>
      <c r="L107" s="45">
        <v>3.21</v>
      </c>
      <c r="M107" s="147">
        <f t="shared" si="13"/>
        <v>4.567418512131405</v>
      </c>
    </row>
    <row r="108" spans="1:13" ht="12.75">
      <c r="A108" s="48">
        <v>18</v>
      </c>
      <c r="B108" s="45" t="s">
        <v>425</v>
      </c>
      <c r="C108" s="45" t="s">
        <v>515</v>
      </c>
      <c r="D108" s="45">
        <v>247.02</v>
      </c>
      <c r="E108" s="147">
        <f t="shared" si="10"/>
        <v>351.4777946625233</v>
      </c>
      <c r="F108" s="45">
        <v>1.43</v>
      </c>
      <c r="G108" s="147">
        <f t="shared" si="10"/>
        <v>2.034706689204956</v>
      </c>
      <c r="H108" s="45">
        <v>0.26</v>
      </c>
      <c r="I108" s="147">
        <f t="shared" si="11"/>
        <v>0.3699466707645375</v>
      </c>
      <c r="J108" s="45">
        <v>3.2</v>
      </c>
      <c r="K108" s="147">
        <f t="shared" si="12"/>
        <v>4.553189794025077</v>
      </c>
      <c r="L108" s="45">
        <v>2.61</v>
      </c>
      <c r="M108" s="147">
        <f t="shared" si="13"/>
        <v>3.713695425751703</v>
      </c>
    </row>
    <row r="109" spans="1:13" ht="12.75">
      <c r="A109" s="48">
        <v>19</v>
      </c>
      <c r="B109" s="45" t="s">
        <v>428</v>
      </c>
      <c r="C109" s="45" t="s">
        <v>516</v>
      </c>
      <c r="D109" s="45">
        <v>292.34</v>
      </c>
      <c r="E109" s="147">
        <f t="shared" si="10"/>
        <v>415.96234512040337</v>
      </c>
      <c r="F109" s="45">
        <v>1.24</v>
      </c>
      <c r="G109" s="147">
        <f t="shared" si="10"/>
        <v>1.7643610451847171</v>
      </c>
      <c r="H109" s="45">
        <v>0.21</v>
      </c>
      <c r="I109" s="147">
        <f t="shared" si="11"/>
        <v>0.29880308023289565</v>
      </c>
      <c r="J109" s="45">
        <v>1.79</v>
      </c>
      <c r="K109" s="147">
        <f t="shared" si="12"/>
        <v>2.5469405410327774</v>
      </c>
      <c r="L109" s="45">
        <v>1.86</v>
      </c>
      <c r="M109" s="147">
        <f t="shared" si="13"/>
        <v>2.646541567777076</v>
      </c>
    </row>
    <row r="110" spans="1:13" ht="25.5">
      <c r="A110" s="48">
        <v>20</v>
      </c>
      <c r="B110" s="45" t="s">
        <v>438</v>
      </c>
      <c r="C110" s="45" t="s">
        <v>636</v>
      </c>
      <c r="D110" s="45">
        <v>172.44</v>
      </c>
      <c r="E110" s="147">
        <f t="shared" si="10"/>
        <v>245.3600150255263</v>
      </c>
      <c r="F110" s="45">
        <v>1.5</v>
      </c>
      <c r="G110" s="147">
        <f t="shared" si="10"/>
        <v>2.1343077159492547</v>
      </c>
      <c r="H110" s="45">
        <v>0.18</v>
      </c>
      <c r="I110" s="147">
        <f t="shared" si="11"/>
        <v>0.25611692591391055</v>
      </c>
      <c r="J110" s="45">
        <v>1.43</v>
      </c>
      <c r="K110" s="147">
        <f t="shared" si="12"/>
        <v>2.034706689204956</v>
      </c>
      <c r="L110" s="45">
        <v>8.43</v>
      </c>
      <c r="M110" s="147">
        <f t="shared" si="13"/>
        <v>11.994809363634811</v>
      </c>
    </row>
    <row r="111" spans="1:13" ht="12.75">
      <c r="A111" s="48">
        <v>21</v>
      </c>
      <c r="B111" s="45" t="s">
        <v>438</v>
      </c>
      <c r="C111" s="45" t="s">
        <v>517</v>
      </c>
      <c r="D111" s="45">
        <v>287.61</v>
      </c>
      <c r="E111" s="147">
        <f t="shared" si="10"/>
        <v>409.23216145611013</v>
      </c>
      <c r="F111" s="45">
        <v>1.29</v>
      </c>
      <c r="G111" s="147">
        <f t="shared" si="10"/>
        <v>1.8355046357163591</v>
      </c>
      <c r="H111" s="45">
        <v>0.28</v>
      </c>
      <c r="I111" s="147">
        <f t="shared" si="11"/>
        <v>0.39840410697719425</v>
      </c>
      <c r="J111" s="45">
        <v>3.36</v>
      </c>
      <c r="K111" s="147">
        <f t="shared" si="12"/>
        <v>4.78084928372633</v>
      </c>
      <c r="L111" s="45">
        <v>1.79</v>
      </c>
      <c r="M111" s="147">
        <f t="shared" si="13"/>
        <v>2.5469405410327774</v>
      </c>
    </row>
    <row r="112" spans="1:13" ht="12.75">
      <c r="A112" s="48">
        <v>22</v>
      </c>
      <c r="B112" s="45" t="s">
        <v>442</v>
      </c>
      <c r="C112" s="45" t="s">
        <v>518</v>
      </c>
      <c r="D112" s="45">
        <v>1751.41</v>
      </c>
      <c r="E112" s="147">
        <f t="shared" si="10"/>
        <v>2492.0319178604564</v>
      </c>
      <c r="F112" s="45">
        <v>1.49</v>
      </c>
      <c r="G112" s="147">
        <f t="shared" si="10"/>
        <v>2.1200789978429264</v>
      </c>
      <c r="H112" s="45">
        <v>0.2</v>
      </c>
      <c r="I112" s="147">
        <f t="shared" si="11"/>
        <v>0.28457436212656734</v>
      </c>
      <c r="J112" s="45">
        <v>29.42</v>
      </c>
      <c r="K112" s="147">
        <f t="shared" si="12"/>
        <v>41.86088866881805</v>
      </c>
      <c r="L112" s="45">
        <v>0</v>
      </c>
      <c r="M112" s="147">
        <f t="shared" si="13"/>
        <v>0</v>
      </c>
    </row>
    <row r="113" spans="1:13" ht="12.75">
      <c r="A113" s="48">
        <v>23</v>
      </c>
      <c r="B113" s="45" t="s">
        <v>446</v>
      </c>
      <c r="C113" s="45" t="s">
        <v>519</v>
      </c>
      <c r="D113" s="45">
        <v>303.77</v>
      </c>
      <c r="E113" s="147">
        <f t="shared" si="10"/>
        <v>432.2257699159367</v>
      </c>
      <c r="F113" s="45">
        <v>1.29</v>
      </c>
      <c r="G113" s="147">
        <f t="shared" si="10"/>
        <v>1.8355046357163591</v>
      </c>
      <c r="H113" s="45">
        <v>0.33</v>
      </c>
      <c r="I113" s="147">
        <f t="shared" si="11"/>
        <v>0.46954769750883607</v>
      </c>
      <c r="J113" s="45">
        <v>1.22</v>
      </c>
      <c r="K113" s="147">
        <f t="shared" si="12"/>
        <v>1.7359036089720605</v>
      </c>
      <c r="L113" s="45">
        <v>1.31</v>
      </c>
      <c r="M113" s="147">
        <f t="shared" si="13"/>
        <v>1.863962071929016</v>
      </c>
    </row>
    <row r="114" spans="1:13" ht="12.75">
      <c r="A114" s="48">
        <v>24</v>
      </c>
      <c r="B114" s="45" t="s">
        <v>446</v>
      </c>
      <c r="C114" s="45" t="s">
        <v>520</v>
      </c>
      <c r="D114" s="45">
        <v>343.25</v>
      </c>
      <c r="E114" s="147">
        <f t="shared" si="10"/>
        <v>488.40074899972115</v>
      </c>
      <c r="F114" s="45">
        <v>1.25</v>
      </c>
      <c r="G114" s="147">
        <f t="shared" si="10"/>
        <v>1.7785897632910457</v>
      </c>
      <c r="H114" s="45">
        <v>0.21</v>
      </c>
      <c r="I114" s="147">
        <f t="shared" si="11"/>
        <v>0.29880308023289565</v>
      </c>
      <c r="J114" s="45">
        <v>10.84</v>
      </c>
      <c r="K114" s="147">
        <f t="shared" si="12"/>
        <v>15.423930427259947</v>
      </c>
      <c r="L114" s="45">
        <v>0</v>
      </c>
      <c r="M114" s="147">
        <f t="shared" si="13"/>
        <v>0</v>
      </c>
    </row>
    <row r="115" spans="1:13" ht="12.75">
      <c r="A115" s="48">
        <v>25</v>
      </c>
      <c r="B115" s="45" t="s">
        <v>458</v>
      </c>
      <c r="C115" s="45" t="s">
        <v>521</v>
      </c>
      <c r="D115" s="45">
        <v>307.75</v>
      </c>
      <c r="E115" s="147">
        <f t="shared" si="10"/>
        <v>437.88879972225544</v>
      </c>
      <c r="F115" s="45">
        <v>1.39</v>
      </c>
      <c r="G115" s="147">
        <f t="shared" si="10"/>
        <v>1.9777918167796427</v>
      </c>
      <c r="H115" s="45">
        <v>0.18</v>
      </c>
      <c r="I115" s="147">
        <f t="shared" si="11"/>
        <v>0.25611692591391055</v>
      </c>
      <c r="J115" s="45">
        <v>3.47</v>
      </c>
      <c r="K115" s="147">
        <f t="shared" si="12"/>
        <v>4.937365182895943</v>
      </c>
      <c r="L115" s="45">
        <v>2.86</v>
      </c>
      <c r="M115" s="147">
        <f t="shared" si="13"/>
        <v>4.069413378409912</v>
      </c>
    </row>
    <row r="116" spans="1:13" ht="12.75">
      <c r="A116" s="48">
        <v>26</v>
      </c>
      <c r="B116" s="45" t="s">
        <v>460</v>
      </c>
      <c r="C116" s="45" t="s">
        <v>522</v>
      </c>
      <c r="D116" s="45">
        <v>325.35</v>
      </c>
      <c r="E116" s="147">
        <f t="shared" si="10"/>
        <v>462.9313435893934</v>
      </c>
      <c r="F116" s="45">
        <v>1.19</v>
      </c>
      <c r="G116" s="147">
        <f t="shared" si="10"/>
        <v>1.6932174546530754</v>
      </c>
      <c r="H116" s="45">
        <v>0.18</v>
      </c>
      <c r="I116" s="147">
        <f t="shared" si="11"/>
        <v>0.25611692591391055</v>
      </c>
      <c r="J116" s="45">
        <v>2.19</v>
      </c>
      <c r="K116" s="147">
        <f t="shared" si="12"/>
        <v>3.116089265285912</v>
      </c>
      <c r="L116" s="45">
        <v>1.36</v>
      </c>
      <c r="M116" s="147">
        <f t="shared" si="13"/>
        <v>1.9351056624606577</v>
      </c>
    </row>
    <row r="117" spans="1:13" ht="12.75">
      <c r="A117" s="48">
        <v>27</v>
      </c>
      <c r="B117" s="45" t="s">
        <v>470</v>
      </c>
      <c r="C117" s="45" t="s">
        <v>523</v>
      </c>
      <c r="D117" s="45">
        <v>306.06</v>
      </c>
      <c r="E117" s="147">
        <f t="shared" si="10"/>
        <v>435.48414636228597</v>
      </c>
      <c r="F117" s="45">
        <v>1.42</v>
      </c>
      <c r="G117" s="147">
        <f t="shared" si="10"/>
        <v>2.020477971098628</v>
      </c>
      <c r="H117" s="45">
        <v>0.19</v>
      </c>
      <c r="I117" s="147">
        <f t="shared" si="11"/>
        <v>0.2703456440202389</v>
      </c>
      <c r="J117" s="45">
        <v>1.35</v>
      </c>
      <c r="K117" s="147">
        <f t="shared" si="12"/>
        <v>1.9208769443543294</v>
      </c>
      <c r="L117" s="45">
        <v>1.4</v>
      </c>
      <c r="M117" s="147">
        <f t="shared" si="13"/>
        <v>1.992020534885971</v>
      </c>
    </row>
    <row r="118" spans="1:13" ht="12.75">
      <c r="A118" s="48">
        <v>28</v>
      </c>
      <c r="B118" s="45" t="s">
        <v>478</v>
      </c>
      <c r="C118" s="45" t="s">
        <v>524</v>
      </c>
      <c r="D118" s="45">
        <v>434.82</v>
      </c>
      <c r="E118" s="147">
        <f t="shared" si="10"/>
        <v>618.69312069937</v>
      </c>
      <c r="F118" s="45">
        <v>1.11</v>
      </c>
      <c r="G118" s="147">
        <f t="shared" si="10"/>
        <v>1.5793877098024487</v>
      </c>
      <c r="H118" s="45">
        <v>0.14</v>
      </c>
      <c r="I118" s="147">
        <f t="shared" si="11"/>
        <v>0.19920205348859713</v>
      </c>
      <c r="J118" s="45">
        <v>2.4</v>
      </c>
      <c r="K118" s="147">
        <f t="shared" si="12"/>
        <v>3.4148923455188074</v>
      </c>
      <c r="L118" s="45">
        <v>0.95</v>
      </c>
      <c r="M118" s="147">
        <f t="shared" si="13"/>
        <v>1.3517282201011946</v>
      </c>
    </row>
    <row r="119" spans="1:13" ht="12.75">
      <c r="A119" s="48">
        <v>29</v>
      </c>
      <c r="B119" s="45" t="s">
        <v>478</v>
      </c>
      <c r="C119" s="45" t="s">
        <v>525</v>
      </c>
      <c r="D119" s="45">
        <v>300.23</v>
      </c>
      <c r="E119" s="147">
        <f t="shared" si="10"/>
        <v>427.18880370629654</v>
      </c>
      <c r="F119" s="45">
        <v>1.55</v>
      </c>
      <c r="G119" s="147">
        <f t="shared" si="10"/>
        <v>2.2054513064808967</v>
      </c>
      <c r="H119" s="45">
        <v>0.15</v>
      </c>
      <c r="I119" s="147">
        <f t="shared" si="11"/>
        <v>0.21343077159492546</v>
      </c>
      <c r="J119" s="45">
        <v>2.63</v>
      </c>
      <c r="K119" s="147">
        <f t="shared" si="12"/>
        <v>3.74215286196436</v>
      </c>
      <c r="L119" s="45">
        <v>1.04</v>
      </c>
      <c r="M119" s="147">
        <f t="shared" si="13"/>
        <v>1.47978668305815</v>
      </c>
    </row>
    <row r="120" spans="1:13" ht="12.75">
      <c r="A120" s="48">
        <v>30</v>
      </c>
      <c r="B120" s="45" t="s">
        <v>478</v>
      </c>
      <c r="C120" s="45" t="s">
        <v>526</v>
      </c>
      <c r="D120" s="45">
        <v>270.84</v>
      </c>
      <c r="E120" s="147">
        <f t="shared" si="10"/>
        <v>385.3706011917974</v>
      </c>
      <c r="F120" s="45">
        <v>1.24</v>
      </c>
      <c r="G120" s="147">
        <f t="shared" si="10"/>
        <v>1.7643610451847171</v>
      </c>
      <c r="H120" s="45">
        <v>0.22</v>
      </c>
      <c r="I120" s="147">
        <f t="shared" si="11"/>
        <v>0.313031798339224</v>
      </c>
      <c r="J120" s="45">
        <v>1.42</v>
      </c>
      <c r="K120" s="147">
        <f t="shared" si="12"/>
        <v>2.020477971098628</v>
      </c>
      <c r="L120" s="45">
        <v>1.13</v>
      </c>
      <c r="M120" s="147">
        <f t="shared" si="13"/>
        <v>1.607845146015105</v>
      </c>
    </row>
    <row r="121" spans="1:13" ht="12.75">
      <c r="A121" s="48">
        <v>31</v>
      </c>
      <c r="B121" s="45" t="s">
        <v>488</v>
      </c>
      <c r="C121" s="45" t="s">
        <v>527</v>
      </c>
      <c r="D121" s="45">
        <v>271.09</v>
      </c>
      <c r="E121" s="147">
        <f t="shared" si="10"/>
        <v>385.7263191444556</v>
      </c>
      <c r="F121" s="45">
        <v>1.04</v>
      </c>
      <c r="G121" s="147">
        <f t="shared" si="10"/>
        <v>1.47978668305815</v>
      </c>
      <c r="H121" s="45">
        <v>0.28</v>
      </c>
      <c r="I121" s="147">
        <f t="shared" si="11"/>
        <v>0.39840410697719425</v>
      </c>
      <c r="J121" s="45">
        <v>1.54</v>
      </c>
      <c r="K121" s="147">
        <f t="shared" si="12"/>
        <v>2.1912225883745684</v>
      </c>
      <c r="L121" s="45">
        <v>2.17</v>
      </c>
      <c r="M121" s="147">
        <f t="shared" si="13"/>
        <v>3.087631829073255</v>
      </c>
    </row>
    <row r="122" spans="1:13" ht="12.75">
      <c r="A122" s="48">
        <v>32</v>
      </c>
      <c r="B122" s="45" t="s">
        <v>488</v>
      </c>
      <c r="C122" s="45" t="s">
        <v>528</v>
      </c>
      <c r="D122" s="45">
        <v>431.65</v>
      </c>
      <c r="E122" s="147">
        <f t="shared" si="10"/>
        <v>614.1826170596638</v>
      </c>
      <c r="F122" s="45">
        <v>0.98</v>
      </c>
      <c r="G122" s="147">
        <f t="shared" si="10"/>
        <v>1.3944143744201798</v>
      </c>
      <c r="H122" s="45">
        <v>0.21</v>
      </c>
      <c r="I122" s="147">
        <f t="shared" si="11"/>
        <v>0.29880308023289565</v>
      </c>
      <c r="J122" s="45">
        <v>0.18</v>
      </c>
      <c r="K122" s="147">
        <f t="shared" si="12"/>
        <v>0.25611692591391055</v>
      </c>
      <c r="L122" s="45">
        <v>9.77</v>
      </c>
      <c r="M122" s="147">
        <f t="shared" si="13"/>
        <v>13.901457589882812</v>
      </c>
    </row>
    <row r="123" spans="1:13" ht="12.75">
      <c r="A123" s="48">
        <v>33</v>
      </c>
      <c r="B123" s="45" t="s">
        <v>492</v>
      </c>
      <c r="C123" s="45" t="s">
        <v>529</v>
      </c>
      <c r="D123" s="45">
        <v>280.66</v>
      </c>
      <c r="E123" s="147">
        <f t="shared" si="10"/>
        <v>399.3432023722119</v>
      </c>
      <c r="F123" s="45">
        <v>1.4</v>
      </c>
      <c r="G123" s="147">
        <f t="shared" si="10"/>
        <v>1.992020534885971</v>
      </c>
      <c r="H123" s="45">
        <v>0.27</v>
      </c>
      <c r="I123" s="147">
        <f t="shared" si="11"/>
        <v>0.3841753888708659</v>
      </c>
      <c r="J123" s="45">
        <v>1.51</v>
      </c>
      <c r="K123" s="147">
        <f t="shared" si="12"/>
        <v>2.148536434055583</v>
      </c>
      <c r="L123" s="45">
        <v>2.92</v>
      </c>
      <c r="M123" s="147">
        <f t="shared" si="13"/>
        <v>4.154785687047882</v>
      </c>
    </row>
    <row r="124" spans="1:13" ht="12.75">
      <c r="A124" s="48">
        <v>34</v>
      </c>
      <c r="B124" s="45" t="s">
        <v>494</v>
      </c>
      <c r="C124" s="45" t="s">
        <v>530</v>
      </c>
      <c r="D124" s="45">
        <v>332.17</v>
      </c>
      <c r="E124" s="147">
        <f t="shared" si="10"/>
        <v>472.6353293379093</v>
      </c>
      <c r="F124" s="45">
        <v>1.32</v>
      </c>
      <c r="G124" s="147">
        <f t="shared" si="10"/>
        <v>1.8781907900353443</v>
      </c>
      <c r="H124" s="45">
        <v>0.18</v>
      </c>
      <c r="I124" s="147">
        <f t="shared" si="11"/>
        <v>0.25611692591391055</v>
      </c>
      <c r="J124" s="45">
        <v>1.12</v>
      </c>
      <c r="K124" s="147">
        <f t="shared" si="12"/>
        <v>1.593616427908777</v>
      </c>
      <c r="L124" s="45">
        <v>2.8</v>
      </c>
      <c r="M124" s="147">
        <f t="shared" si="13"/>
        <v>3.984041069771942</v>
      </c>
    </row>
    <row r="125" spans="1:13" ht="12.75">
      <c r="A125" s="48">
        <v>35</v>
      </c>
      <c r="B125" s="45" t="s">
        <v>496</v>
      </c>
      <c r="C125" s="45" t="s">
        <v>531</v>
      </c>
      <c r="D125" s="45">
        <v>288.28</v>
      </c>
      <c r="E125" s="147">
        <f t="shared" si="10"/>
        <v>410.18548556923406</v>
      </c>
      <c r="F125" s="45">
        <v>1.15</v>
      </c>
      <c r="G125" s="147">
        <f t="shared" si="10"/>
        <v>1.636302582227762</v>
      </c>
      <c r="H125" s="45">
        <v>0.15</v>
      </c>
      <c r="I125" s="147">
        <f t="shared" si="11"/>
        <v>0.21343077159492546</v>
      </c>
      <c r="J125" s="45">
        <v>1.58</v>
      </c>
      <c r="K125" s="147">
        <f t="shared" si="12"/>
        <v>2.2481374607998816</v>
      </c>
      <c r="L125" s="45">
        <v>1.86</v>
      </c>
      <c r="M125" s="147">
        <f t="shared" si="13"/>
        <v>2.646541567777076</v>
      </c>
    </row>
    <row r="126" spans="1:13" ht="12.75">
      <c r="A126" s="48">
        <v>36</v>
      </c>
      <c r="B126" s="45" t="s">
        <v>532</v>
      </c>
      <c r="C126" s="45" t="s">
        <v>533</v>
      </c>
      <c r="D126" s="45">
        <v>332.03</v>
      </c>
      <c r="E126" s="147">
        <f t="shared" si="10"/>
        <v>472.43612728442065</v>
      </c>
      <c r="F126" s="45">
        <v>1.39</v>
      </c>
      <c r="G126" s="147">
        <f t="shared" si="10"/>
        <v>1.9777918167796427</v>
      </c>
      <c r="H126" s="45">
        <v>0.16</v>
      </c>
      <c r="I126" s="147">
        <f t="shared" si="11"/>
        <v>0.22765948970125385</v>
      </c>
      <c r="J126" s="45">
        <v>2.44</v>
      </c>
      <c r="K126" s="147">
        <f t="shared" si="12"/>
        <v>3.471807217944121</v>
      </c>
      <c r="L126" s="45">
        <v>1.94</v>
      </c>
      <c r="M126" s="147">
        <f t="shared" si="13"/>
        <v>2.7603713126277025</v>
      </c>
    </row>
    <row r="127" spans="1:13" s="52" customFormat="1" ht="12.75">
      <c r="A127" s="49">
        <v>36</v>
      </c>
      <c r="B127" s="50"/>
      <c r="C127" s="50" t="s">
        <v>534</v>
      </c>
      <c r="D127" s="60">
        <f>SUM(D91:D126)/36</f>
        <v>331.07416666666666</v>
      </c>
      <c r="E127" s="147">
        <f t="shared" si="10"/>
        <v>471.07609897875744</v>
      </c>
      <c r="F127" s="60">
        <f>SUM(F91:F126)/36</f>
        <v>1.274444444444444</v>
      </c>
      <c r="G127" s="147">
        <f t="shared" si="10"/>
        <v>1.8133710742176254</v>
      </c>
      <c r="H127" s="60">
        <f>SUM(H91:H126)/36</f>
        <v>0.21944444444444444</v>
      </c>
      <c r="I127" s="147">
        <f t="shared" si="11"/>
        <v>0.31224131399998356</v>
      </c>
      <c r="J127" s="60">
        <f>SUM(J91:J126)/36</f>
        <v>3.578055555555556</v>
      </c>
      <c r="K127" s="147">
        <f t="shared" si="12"/>
        <v>5.091114386878214</v>
      </c>
      <c r="L127" s="60">
        <f>SUM(L91:L126)/34</f>
        <v>2.8423529411764705</v>
      </c>
      <c r="M127" s="147">
        <f t="shared" si="13"/>
        <v>4.044303875869333</v>
      </c>
    </row>
    <row r="128" spans="1:13" ht="7.5" customHeight="1">
      <c r="A128" s="169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1"/>
    </row>
    <row r="129" spans="1:13" s="52" customFormat="1" ht="12.75">
      <c r="A129" s="49">
        <f>(A89+A127)</f>
        <v>118</v>
      </c>
      <c r="B129" s="50"/>
      <c r="C129" s="50" t="s">
        <v>535</v>
      </c>
      <c r="D129" s="60">
        <f>(D89+D127)/2</f>
        <v>298.0853150406504</v>
      </c>
      <c r="E129" s="147">
        <f t="shared" si="10"/>
        <v>424.1371919349497</v>
      </c>
      <c r="F129" s="60">
        <f>(F89+F127)/2</f>
        <v>1.3278395061728392</v>
      </c>
      <c r="G129" s="147">
        <f t="shared" si="10"/>
        <v>1.8893454023779592</v>
      </c>
      <c r="H129" s="60">
        <f>(H89+H127)/2</f>
        <v>0.22651234567901238</v>
      </c>
      <c r="I129" s="147">
        <f>H129/$E$5</f>
        <v>0.3222980314269873</v>
      </c>
      <c r="J129" s="60">
        <f>(J89+J127)/2</f>
        <v>2.77358660130719</v>
      </c>
      <c r="K129" s="147">
        <f>J129/$E$5</f>
        <v>3.9464581893489368</v>
      </c>
      <c r="L129" s="60">
        <f>(L89+L127)/2</f>
        <v>4.5848350071736</v>
      </c>
      <c r="M129" s="147">
        <f>L129/$E$5</f>
        <v>6.523632488109914</v>
      </c>
    </row>
  </sheetData>
  <sheetProtection password="CE88" sheet="1" objects="1" scenarios="1"/>
  <mergeCells count="12">
    <mergeCell ref="D2:E3"/>
    <mergeCell ref="A128:M128"/>
    <mergeCell ref="A90:M90"/>
    <mergeCell ref="A1:A3"/>
    <mergeCell ref="B1:B3"/>
    <mergeCell ref="C1:C3"/>
    <mergeCell ref="F2:H2"/>
    <mergeCell ref="J2:L2"/>
    <mergeCell ref="L3:M3"/>
    <mergeCell ref="F3:G3"/>
    <mergeCell ref="H3:I3"/>
    <mergeCell ref="J3:K3"/>
  </mergeCells>
  <printOptions horizontalCentered="1"/>
  <pageMargins left="0.5118110236220472" right="0.35433070866141736" top="0.7874015748031497" bottom="0.7874015748031497" header="0.31496062992125984" footer="0.31496062992125984"/>
  <pageSetup horizontalDpi="300" verticalDpi="300" orientation="landscape" paperSize="9" r:id="rId1"/>
  <headerFooter alignWithMargins="0">
    <oddHeader>&amp;C&amp;"Arial,Bold"&amp;12 7.3. Finansu līdzekļu izlietojums uz vienu personu (Ls)</oddHeader>
    <oddFooter>&amp;L
&amp;8SPP Statistiskās informācijas un analīzes daļa&amp;R
&amp;P+87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/>
  <dimension ref="A2:D34"/>
  <sheetViews>
    <sheetView workbookViewId="0" topLeftCell="A1">
      <selection activeCell="B1" sqref="A1:B16384"/>
    </sheetView>
  </sheetViews>
  <sheetFormatPr defaultColWidth="9.140625" defaultRowHeight="12.75"/>
  <cols>
    <col min="1" max="2" width="16.7109375" style="0" customWidth="1"/>
    <col min="3" max="3" width="55.7109375" style="0" customWidth="1"/>
  </cols>
  <sheetData>
    <row r="2" spans="1:2" ht="15.75">
      <c r="A2" s="166" t="s">
        <v>546</v>
      </c>
      <c r="B2" s="167"/>
    </row>
    <row r="3" spans="1:2" ht="15.75">
      <c r="A3" s="74"/>
      <c r="B3" s="74"/>
    </row>
    <row r="4" spans="1:2" ht="15.75">
      <c r="A4" s="75" t="s">
        <v>547</v>
      </c>
      <c r="B4" s="75" t="s">
        <v>548</v>
      </c>
    </row>
    <row r="5" spans="1:2" ht="15.75">
      <c r="A5" s="75" t="s">
        <v>549</v>
      </c>
      <c r="B5" s="75" t="s">
        <v>550</v>
      </c>
    </row>
    <row r="6" spans="1:2" ht="15.75">
      <c r="A6" s="75" t="s">
        <v>551</v>
      </c>
      <c r="B6" s="75" t="s">
        <v>552</v>
      </c>
    </row>
    <row r="7" spans="1:2" ht="15.75">
      <c r="A7" s="75" t="s">
        <v>553</v>
      </c>
      <c r="B7" s="75" t="s">
        <v>554</v>
      </c>
    </row>
    <row r="8" spans="1:2" ht="15.75">
      <c r="A8" s="75" t="s">
        <v>555</v>
      </c>
      <c r="B8" s="75" t="s">
        <v>556</v>
      </c>
    </row>
    <row r="9" spans="1:2" ht="15.75">
      <c r="A9" s="75" t="s">
        <v>557</v>
      </c>
      <c r="B9" s="75" t="s">
        <v>558</v>
      </c>
    </row>
    <row r="10" spans="1:2" ht="15.75">
      <c r="A10" s="75" t="s">
        <v>559</v>
      </c>
      <c r="B10" s="75" t="s">
        <v>560</v>
      </c>
    </row>
    <row r="11" spans="1:2" ht="15.75">
      <c r="A11" s="75" t="s">
        <v>561</v>
      </c>
      <c r="B11" s="75" t="s">
        <v>562</v>
      </c>
    </row>
    <row r="12" spans="1:2" ht="15.75">
      <c r="A12" s="75" t="s">
        <v>563</v>
      </c>
      <c r="B12" s="75" t="s">
        <v>564</v>
      </c>
    </row>
    <row r="13" spans="1:2" ht="15.75">
      <c r="A13" s="75" t="s">
        <v>565</v>
      </c>
      <c r="B13" s="75" t="s">
        <v>566</v>
      </c>
    </row>
    <row r="14" spans="1:2" ht="15.75">
      <c r="A14" s="75" t="s">
        <v>567</v>
      </c>
      <c r="B14" s="75" t="s">
        <v>568</v>
      </c>
    </row>
    <row r="15" spans="1:2" ht="15.75">
      <c r="A15" s="75" t="s">
        <v>569</v>
      </c>
      <c r="B15" s="75" t="s">
        <v>570</v>
      </c>
    </row>
    <row r="16" spans="1:2" ht="15.75">
      <c r="A16" s="75" t="s">
        <v>571</v>
      </c>
      <c r="B16" s="75" t="s">
        <v>572</v>
      </c>
    </row>
    <row r="17" spans="1:2" ht="15.75">
      <c r="A17" s="75" t="s">
        <v>573</v>
      </c>
      <c r="B17" s="75" t="s">
        <v>574</v>
      </c>
    </row>
    <row r="18" spans="1:2" ht="15.75">
      <c r="A18" s="76" t="s">
        <v>575</v>
      </c>
      <c r="B18" s="76" t="s">
        <v>576</v>
      </c>
    </row>
    <row r="19" spans="1:2" ht="15.75">
      <c r="A19" s="76" t="s">
        <v>577</v>
      </c>
      <c r="B19" s="76" t="s">
        <v>578</v>
      </c>
    </row>
    <row r="20" spans="1:2" ht="15.75">
      <c r="A20" s="76"/>
      <c r="B20" s="76"/>
    </row>
    <row r="21" spans="1:2" ht="15.75">
      <c r="A21" s="76" t="s">
        <v>579</v>
      </c>
      <c r="B21" s="76" t="s">
        <v>580</v>
      </c>
    </row>
    <row r="22" spans="1:2" ht="15.75">
      <c r="A22" s="75" t="s">
        <v>581</v>
      </c>
      <c r="B22" s="75" t="s">
        <v>582</v>
      </c>
    </row>
    <row r="23" spans="1:2" ht="15.75">
      <c r="A23" s="77" t="s">
        <v>583</v>
      </c>
      <c r="B23" s="75"/>
    </row>
    <row r="24" spans="1:2" ht="15.75">
      <c r="A24" s="77" t="s">
        <v>584</v>
      </c>
      <c r="B24" s="75"/>
    </row>
    <row r="25" spans="1:2" ht="36" customHeight="1">
      <c r="A25" s="78" t="s">
        <v>498</v>
      </c>
      <c r="B25" s="79" t="s">
        <v>585</v>
      </c>
    </row>
    <row r="26" spans="1:2" ht="15.75">
      <c r="A26" s="75" t="s">
        <v>586</v>
      </c>
      <c r="B26" s="75" t="s">
        <v>587</v>
      </c>
    </row>
    <row r="27" spans="1:4" ht="15.75">
      <c r="A27" s="75"/>
      <c r="B27" s="75" t="s">
        <v>588</v>
      </c>
      <c r="C27" s="21"/>
      <c r="D27" s="21"/>
    </row>
    <row r="28" spans="1:4" ht="15.75">
      <c r="A28" s="75"/>
      <c r="B28" s="80"/>
      <c r="C28" s="21"/>
      <c r="D28" s="21"/>
    </row>
    <row r="29" spans="1:4" ht="15.75">
      <c r="A29" s="75"/>
      <c r="B29" s="80"/>
      <c r="C29" s="21"/>
      <c r="D29" s="21"/>
    </row>
    <row r="30" spans="1:4" ht="12.75">
      <c r="A30" s="21"/>
      <c r="B30" s="21"/>
      <c r="C30" s="21"/>
      <c r="D30" s="21"/>
    </row>
    <row r="31" spans="1:4" ht="12.75">
      <c r="A31" s="21"/>
      <c r="B31" s="21"/>
      <c r="C31" s="21"/>
      <c r="D31" s="21"/>
    </row>
    <row r="32" spans="2:4" ht="12.75">
      <c r="B32" s="21"/>
      <c r="C32" s="21"/>
      <c r="D32" s="21"/>
    </row>
    <row r="33" spans="2:4" ht="12.75">
      <c r="B33" s="21"/>
      <c r="C33" s="21"/>
      <c r="D33" s="21"/>
    </row>
    <row r="34" spans="2:4" ht="12.75">
      <c r="B34" s="21"/>
      <c r="C34" s="21"/>
      <c r="D34" s="21"/>
    </row>
  </sheetData>
  <sheetProtection password="CE88" sheet="1" objects="1" scenarios="1"/>
  <mergeCells count="1">
    <mergeCell ref="A2:B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96" r:id="rId1"/>
  <headerFooter alignWithMargins="0">
    <oddFooter>&amp;L
&amp;8SPP Statistiskās informācijas un analīzes daļa&amp;R
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K129"/>
  <sheetViews>
    <sheetView showGridLines="0" workbookViewId="0" topLeftCell="A1">
      <selection activeCell="C110" sqref="C110"/>
    </sheetView>
  </sheetViews>
  <sheetFormatPr defaultColWidth="9.140625" defaultRowHeight="12.75"/>
  <cols>
    <col min="1" max="1" width="4.7109375" style="14" customWidth="1"/>
    <col min="2" max="2" width="16.7109375" style="13" customWidth="1"/>
    <col min="3" max="3" width="55.7109375" style="13" customWidth="1"/>
    <col min="4" max="4" width="8.8515625" style="13" customWidth="1"/>
    <col min="5" max="5" width="9.7109375" style="13" customWidth="1"/>
    <col min="6" max="6" width="8.57421875" style="13" customWidth="1"/>
    <col min="7" max="7" width="8.00390625" style="13" customWidth="1"/>
    <col min="8" max="8" width="7.7109375" style="13" customWidth="1"/>
    <col min="9" max="10" width="8.140625" style="13" customWidth="1"/>
    <col min="11" max="11" width="8.00390625" style="13" customWidth="1"/>
    <col min="12" max="16384" width="9.140625" style="13" customWidth="1"/>
  </cols>
  <sheetData>
    <row r="1" spans="1:11" s="3" customFormat="1" ht="22.5" customHeight="1">
      <c r="A1" s="174" t="s">
        <v>0</v>
      </c>
      <c r="B1" s="235" t="s">
        <v>1</v>
      </c>
      <c r="C1" s="235" t="s">
        <v>2</v>
      </c>
      <c r="D1" s="2" t="s">
        <v>142</v>
      </c>
      <c r="E1" s="2" t="s">
        <v>142</v>
      </c>
      <c r="F1" s="2" t="s">
        <v>141</v>
      </c>
      <c r="G1" s="2" t="s">
        <v>141</v>
      </c>
      <c r="H1" s="2" t="s">
        <v>140</v>
      </c>
      <c r="I1" s="2" t="s">
        <v>140</v>
      </c>
      <c r="J1" s="2" t="s">
        <v>139</v>
      </c>
      <c r="K1" s="2" t="s">
        <v>139</v>
      </c>
    </row>
    <row r="2" spans="1:11" s="3" customFormat="1" ht="15" customHeight="1">
      <c r="A2" s="175"/>
      <c r="B2" s="236"/>
      <c r="C2" s="236"/>
      <c r="D2" s="231" t="s">
        <v>138</v>
      </c>
      <c r="E2" s="232"/>
      <c r="F2" s="173" t="s">
        <v>137</v>
      </c>
      <c r="G2" s="173"/>
      <c r="H2" s="173"/>
      <c r="I2" s="173"/>
      <c r="J2" s="173"/>
      <c r="K2" s="173"/>
    </row>
    <row r="3" spans="1:11" s="3" customFormat="1" ht="15" customHeight="1">
      <c r="A3" s="175"/>
      <c r="B3" s="236"/>
      <c r="C3" s="236"/>
      <c r="D3" s="239"/>
      <c r="E3" s="240"/>
      <c r="F3" s="172" t="s">
        <v>136</v>
      </c>
      <c r="G3" s="172"/>
      <c r="H3" s="172" t="s">
        <v>135</v>
      </c>
      <c r="I3" s="172"/>
      <c r="J3" s="173" t="s">
        <v>82</v>
      </c>
      <c r="K3" s="173"/>
    </row>
    <row r="4" spans="1:11" s="3" customFormat="1" ht="14.25" customHeight="1">
      <c r="A4" s="175"/>
      <c r="B4" s="236"/>
      <c r="C4" s="236"/>
      <c r="D4" s="233"/>
      <c r="E4" s="234"/>
      <c r="F4" s="172"/>
      <c r="G4" s="172"/>
      <c r="H4" s="172"/>
      <c r="I4" s="172"/>
      <c r="J4" s="172" t="s">
        <v>134</v>
      </c>
      <c r="K4" s="172"/>
    </row>
    <row r="5" spans="1:11" s="3" customFormat="1" ht="25.5" customHeight="1">
      <c r="A5" s="238"/>
      <c r="B5" s="237"/>
      <c r="C5" s="237"/>
      <c r="D5" s="2" t="s">
        <v>110</v>
      </c>
      <c r="E5" s="2" t="s">
        <v>133</v>
      </c>
      <c r="F5" s="2" t="s">
        <v>110</v>
      </c>
      <c r="G5" s="2" t="s">
        <v>133</v>
      </c>
      <c r="H5" s="2" t="s">
        <v>110</v>
      </c>
      <c r="I5" s="2" t="s">
        <v>133</v>
      </c>
      <c r="J5" s="2" t="s">
        <v>110</v>
      </c>
      <c r="K5" s="2" t="s">
        <v>133</v>
      </c>
    </row>
    <row r="6" spans="1:11" s="3" customFormat="1" ht="13.5" thickBot="1">
      <c r="A6" s="62" t="s">
        <v>20</v>
      </c>
      <c r="B6" s="62" t="s">
        <v>21</v>
      </c>
      <c r="C6" s="62" t="s">
        <v>22</v>
      </c>
      <c r="D6" s="62">
        <v>1</v>
      </c>
      <c r="E6" s="105">
        <v>2</v>
      </c>
      <c r="F6" s="62">
        <v>3</v>
      </c>
      <c r="G6" s="62">
        <v>4</v>
      </c>
      <c r="H6" s="62">
        <v>5</v>
      </c>
      <c r="I6" s="62">
        <v>6</v>
      </c>
      <c r="J6" s="62">
        <v>7</v>
      </c>
      <c r="K6" s="62">
        <v>8</v>
      </c>
    </row>
    <row r="7" spans="1:11" ht="12.75">
      <c r="A7" s="63">
        <v>1</v>
      </c>
      <c r="B7" s="57" t="s">
        <v>386</v>
      </c>
      <c r="C7" s="57" t="s">
        <v>387</v>
      </c>
      <c r="D7" s="57">
        <v>101</v>
      </c>
      <c r="E7" s="106">
        <v>99</v>
      </c>
      <c r="F7" s="57">
        <v>8.5</v>
      </c>
      <c r="G7" s="57">
        <v>8</v>
      </c>
      <c r="H7" s="57">
        <v>9</v>
      </c>
      <c r="I7" s="106">
        <v>9</v>
      </c>
      <c r="J7" s="57">
        <v>2</v>
      </c>
      <c r="K7" s="106">
        <v>2</v>
      </c>
    </row>
    <row r="8" spans="1:11" ht="12.75">
      <c r="A8" s="59">
        <v>2</v>
      </c>
      <c r="B8" s="58" t="s">
        <v>388</v>
      </c>
      <c r="C8" s="58" t="s">
        <v>389</v>
      </c>
      <c r="D8" s="58">
        <v>16</v>
      </c>
      <c r="E8" s="107">
        <v>16</v>
      </c>
      <c r="F8" s="58">
        <v>3</v>
      </c>
      <c r="G8" s="58">
        <v>3</v>
      </c>
      <c r="H8" s="58">
        <v>2</v>
      </c>
      <c r="I8" s="107">
        <v>2</v>
      </c>
      <c r="J8" s="58">
        <v>1</v>
      </c>
      <c r="K8" s="107">
        <v>1</v>
      </c>
    </row>
    <row r="9" spans="1:11" ht="12.75">
      <c r="A9" s="59">
        <v>3</v>
      </c>
      <c r="B9" s="58" t="s">
        <v>388</v>
      </c>
      <c r="C9" s="58" t="s">
        <v>390</v>
      </c>
      <c r="D9" s="58">
        <v>78.25</v>
      </c>
      <c r="E9" s="107">
        <v>66</v>
      </c>
      <c r="F9" s="58">
        <v>5.5</v>
      </c>
      <c r="G9" s="58">
        <v>4</v>
      </c>
      <c r="H9" s="58">
        <v>8</v>
      </c>
      <c r="I9" s="107">
        <v>5</v>
      </c>
      <c r="J9" s="58">
        <v>1.5</v>
      </c>
      <c r="K9" s="107">
        <v>1</v>
      </c>
    </row>
    <row r="10" spans="1:11" ht="12.75">
      <c r="A10" s="59">
        <v>4</v>
      </c>
      <c r="B10" s="58" t="s">
        <v>388</v>
      </c>
      <c r="C10" s="58" t="s">
        <v>391</v>
      </c>
      <c r="D10" s="58">
        <v>57.5</v>
      </c>
      <c r="E10" s="107">
        <v>59</v>
      </c>
      <c r="F10" s="58">
        <v>3</v>
      </c>
      <c r="G10" s="58">
        <v>3</v>
      </c>
      <c r="H10" s="58">
        <v>6.5</v>
      </c>
      <c r="I10" s="107">
        <v>8</v>
      </c>
      <c r="J10" s="58">
        <v>1</v>
      </c>
      <c r="K10" s="107">
        <v>1</v>
      </c>
    </row>
    <row r="11" spans="1:11" ht="12.75">
      <c r="A11" s="59">
        <v>5</v>
      </c>
      <c r="B11" s="58" t="s">
        <v>392</v>
      </c>
      <c r="C11" s="58" t="s">
        <v>393</v>
      </c>
      <c r="D11" s="58">
        <v>66</v>
      </c>
      <c r="E11" s="107">
        <v>71</v>
      </c>
      <c r="F11" s="58">
        <v>6</v>
      </c>
      <c r="G11" s="58">
        <v>6</v>
      </c>
      <c r="H11" s="58">
        <v>5.75</v>
      </c>
      <c r="I11" s="107">
        <v>9</v>
      </c>
      <c r="J11" s="58">
        <v>0.5</v>
      </c>
      <c r="K11" s="107">
        <v>1</v>
      </c>
    </row>
    <row r="12" spans="1:11" ht="12.75">
      <c r="A12" s="59">
        <v>6</v>
      </c>
      <c r="B12" s="58" t="s">
        <v>394</v>
      </c>
      <c r="C12" s="58" t="s">
        <v>395</v>
      </c>
      <c r="D12" s="58">
        <v>29.6</v>
      </c>
      <c r="E12" s="107">
        <v>30</v>
      </c>
      <c r="F12" s="58">
        <v>3.1</v>
      </c>
      <c r="G12" s="58">
        <v>3</v>
      </c>
      <c r="H12" s="58">
        <v>1.5</v>
      </c>
      <c r="I12" s="107">
        <v>2</v>
      </c>
      <c r="J12" s="58">
        <v>0</v>
      </c>
      <c r="K12" s="107">
        <v>0</v>
      </c>
    </row>
    <row r="13" spans="1:11" ht="12.75">
      <c r="A13" s="59">
        <v>7</v>
      </c>
      <c r="B13" s="58" t="s">
        <v>394</v>
      </c>
      <c r="C13" s="58" t="s">
        <v>396</v>
      </c>
      <c r="D13" s="58">
        <v>110</v>
      </c>
      <c r="E13" s="107">
        <v>108.5</v>
      </c>
      <c r="F13" s="58">
        <v>5.25</v>
      </c>
      <c r="G13" s="58">
        <v>4</v>
      </c>
      <c r="H13" s="58">
        <v>20.75</v>
      </c>
      <c r="I13" s="107">
        <v>19.5</v>
      </c>
      <c r="J13" s="58">
        <v>3.25</v>
      </c>
      <c r="K13" s="107">
        <v>3</v>
      </c>
    </row>
    <row r="14" spans="1:11" ht="12.75">
      <c r="A14" s="59">
        <v>8</v>
      </c>
      <c r="B14" s="58" t="s">
        <v>394</v>
      </c>
      <c r="C14" s="58" t="s">
        <v>397</v>
      </c>
      <c r="D14" s="58">
        <v>142.5</v>
      </c>
      <c r="E14" s="107">
        <v>143</v>
      </c>
      <c r="F14" s="58">
        <v>7.75</v>
      </c>
      <c r="G14" s="58">
        <v>8</v>
      </c>
      <c r="H14" s="58">
        <v>13.75</v>
      </c>
      <c r="I14" s="107">
        <v>16</v>
      </c>
      <c r="J14" s="58">
        <v>2</v>
      </c>
      <c r="K14" s="107">
        <v>3</v>
      </c>
    </row>
    <row r="15" spans="1:11" ht="12.75">
      <c r="A15" s="59">
        <v>9</v>
      </c>
      <c r="B15" s="58" t="s">
        <v>394</v>
      </c>
      <c r="C15" s="58" t="s">
        <v>398</v>
      </c>
      <c r="D15" s="58">
        <v>56.5</v>
      </c>
      <c r="E15" s="107">
        <v>53</v>
      </c>
      <c r="F15" s="58">
        <v>4</v>
      </c>
      <c r="G15" s="58">
        <v>4</v>
      </c>
      <c r="H15" s="58">
        <v>4.5</v>
      </c>
      <c r="I15" s="107">
        <v>4</v>
      </c>
      <c r="J15" s="58">
        <v>0</v>
      </c>
      <c r="K15" s="107">
        <v>0</v>
      </c>
    </row>
    <row r="16" spans="1:11" ht="12.75">
      <c r="A16" s="59">
        <v>10</v>
      </c>
      <c r="B16" s="58" t="s">
        <v>394</v>
      </c>
      <c r="C16" s="58" t="s">
        <v>399</v>
      </c>
      <c r="D16" s="58">
        <v>153.25</v>
      </c>
      <c r="E16" s="107">
        <v>137</v>
      </c>
      <c r="F16" s="58">
        <v>6</v>
      </c>
      <c r="G16" s="58">
        <v>5</v>
      </c>
      <c r="H16" s="58">
        <v>25.5</v>
      </c>
      <c r="I16" s="107">
        <v>24</v>
      </c>
      <c r="J16" s="58">
        <v>1</v>
      </c>
      <c r="K16" s="107">
        <v>1</v>
      </c>
    </row>
    <row r="17" spans="1:11" ht="12.75">
      <c r="A17" s="59">
        <v>11</v>
      </c>
      <c r="B17" s="58" t="s">
        <v>394</v>
      </c>
      <c r="C17" s="58" t="s">
        <v>400</v>
      </c>
      <c r="D17" s="58">
        <v>12</v>
      </c>
      <c r="E17" s="107">
        <v>12</v>
      </c>
      <c r="F17" s="58">
        <v>2</v>
      </c>
      <c r="G17" s="58">
        <v>2</v>
      </c>
      <c r="H17" s="58">
        <v>1</v>
      </c>
      <c r="I17" s="107">
        <v>1</v>
      </c>
      <c r="J17" s="58">
        <v>0</v>
      </c>
      <c r="K17" s="107">
        <v>0</v>
      </c>
    </row>
    <row r="18" spans="1:11" ht="12.75">
      <c r="A18" s="59">
        <v>12</v>
      </c>
      <c r="B18" s="58" t="s">
        <v>401</v>
      </c>
      <c r="C18" s="58" t="s">
        <v>402</v>
      </c>
      <c r="D18" s="58">
        <v>39.25</v>
      </c>
      <c r="E18" s="107">
        <v>36</v>
      </c>
      <c r="F18" s="58">
        <v>3</v>
      </c>
      <c r="G18" s="58">
        <v>3</v>
      </c>
      <c r="H18" s="58">
        <v>6.25</v>
      </c>
      <c r="I18" s="107">
        <v>7</v>
      </c>
      <c r="J18" s="58">
        <v>0.75</v>
      </c>
      <c r="K18" s="107">
        <v>1</v>
      </c>
    </row>
    <row r="19" spans="1:11" ht="12.75">
      <c r="A19" s="59">
        <v>13</v>
      </c>
      <c r="B19" s="58" t="s">
        <v>403</v>
      </c>
      <c r="C19" s="58" t="s">
        <v>404</v>
      </c>
      <c r="D19" s="58">
        <v>52.75</v>
      </c>
      <c r="E19" s="107">
        <v>49.75</v>
      </c>
      <c r="F19" s="58">
        <v>3</v>
      </c>
      <c r="G19" s="58">
        <v>3</v>
      </c>
      <c r="H19" s="58">
        <v>4.25</v>
      </c>
      <c r="I19" s="107">
        <v>3.25</v>
      </c>
      <c r="J19" s="58">
        <v>0.25</v>
      </c>
      <c r="K19" s="107">
        <v>0.25</v>
      </c>
    </row>
    <row r="20" spans="1:11" ht="12.75">
      <c r="A20" s="59">
        <v>14</v>
      </c>
      <c r="B20" s="58" t="s">
        <v>403</v>
      </c>
      <c r="C20" s="58" t="s">
        <v>405</v>
      </c>
      <c r="D20" s="58">
        <v>23</v>
      </c>
      <c r="E20" s="107">
        <v>21</v>
      </c>
      <c r="F20" s="58">
        <v>1.5</v>
      </c>
      <c r="G20" s="58">
        <v>2</v>
      </c>
      <c r="H20" s="58">
        <v>2</v>
      </c>
      <c r="I20" s="107">
        <v>3</v>
      </c>
      <c r="J20" s="58">
        <v>0</v>
      </c>
      <c r="K20" s="107">
        <v>0</v>
      </c>
    </row>
    <row r="21" spans="1:11" ht="12.75">
      <c r="A21" s="59">
        <v>15</v>
      </c>
      <c r="B21" s="58" t="s">
        <v>403</v>
      </c>
      <c r="C21" s="58" t="s">
        <v>406</v>
      </c>
      <c r="D21" s="58">
        <v>8.5</v>
      </c>
      <c r="E21" s="107">
        <v>8</v>
      </c>
      <c r="F21" s="58">
        <v>0.5</v>
      </c>
      <c r="G21" s="58">
        <v>0</v>
      </c>
      <c r="H21" s="58">
        <v>1</v>
      </c>
      <c r="I21" s="107">
        <v>1</v>
      </c>
      <c r="J21" s="58">
        <v>0</v>
      </c>
      <c r="K21" s="107">
        <v>0</v>
      </c>
    </row>
    <row r="22" spans="1:11" ht="12.75">
      <c r="A22" s="59">
        <v>16</v>
      </c>
      <c r="B22" s="58" t="s">
        <v>407</v>
      </c>
      <c r="C22" s="58" t="s">
        <v>408</v>
      </c>
      <c r="D22" s="58">
        <v>24.75</v>
      </c>
      <c r="E22" s="107">
        <v>27</v>
      </c>
      <c r="F22" s="58">
        <v>2.5</v>
      </c>
      <c r="G22" s="58">
        <v>2</v>
      </c>
      <c r="H22" s="58">
        <v>1.5</v>
      </c>
      <c r="I22" s="107">
        <v>2</v>
      </c>
      <c r="J22" s="58">
        <v>0</v>
      </c>
      <c r="K22" s="107">
        <v>0</v>
      </c>
    </row>
    <row r="23" spans="1:11" ht="12.75">
      <c r="A23" s="59">
        <v>17</v>
      </c>
      <c r="B23" s="58" t="s">
        <v>407</v>
      </c>
      <c r="C23" s="58" t="s">
        <v>409</v>
      </c>
      <c r="D23" s="58">
        <v>38</v>
      </c>
      <c r="E23" s="107">
        <v>39</v>
      </c>
      <c r="F23" s="58">
        <v>2.5</v>
      </c>
      <c r="G23" s="58">
        <v>2</v>
      </c>
      <c r="H23" s="58">
        <v>3.25</v>
      </c>
      <c r="I23" s="107">
        <v>4</v>
      </c>
      <c r="J23" s="58">
        <v>0.25</v>
      </c>
      <c r="K23" s="107">
        <v>1</v>
      </c>
    </row>
    <row r="24" spans="1:11" ht="12.75">
      <c r="A24" s="59">
        <v>18</v>
      </c>
      <c r="B24" s="58" t="s">
        <v>410</v>
      </c>
      <c r="C24" s="58" t="s">
        <v>411</v>
      </c>
      <c r="D24" s="58">
        <v>90.5</v>
      </c>
      <c r="E24" s="107">
        <v>91</v>
      </c>
      <c r="F24" s="58">
        <v>8</v>
      </c>
      <c r="G24" s="58">
        <v>8</v>
      </c>
      <c r="H24" s="58">
        <v>7.5</v>
      </c>
      <c r="I24" s="107">
        <v>8</v>
      </c>
      <c r="J24" s="58">
        <v>0</v>
      </c>
      <c r="K24" s="107">
        <v>0</v>
      </c>
    </row>
    <row r="25" spans="1:11" ht="12.75">
      <c r="A25" s="59">
        <v>19</v>
      </c>
      <c r="B25" s="58" t="s">
        <v>412</v>
      </c>
      <c r="C25" s="58" t="s">
        <v>413</v>
      </c>
      <c r="D25" s="58">
        <v>28</v>
      </c>
      <c r="E25" s="107">
        <v>28</v>
      </c>
      <c r="F25" s="58">
        <v>4</v>
      </c>
      <c r="G25" s="58">
        <v>4</v>
      </c>
      <c r="H25" s="58">
        <v>2</v>
      </c>
      <c r="I25" s="107">
        <v>2</v>
      </c>
      <c r="J25" s="58">
        <v>0</v>
      </c>
      <c r="K25" s="107">
        <v>0</v>
      </c>
    </row>
    <row r="26" spans="1:11" ht="12.75">
      <c r="A26" s="59">
        <v>20</v>
      </c>
      <c r="B26" s="58" t="s">
        <v>412</v>
      </c>
      <c r="C26" s="58" t="s">
        <v>414</v>
      </c>
      <c r="D26" s="58">
        <v>25</v>
      </c>
      <c r="E26" s="107">
        <v>25</v>
      </c>
      <c r="F26" s="58">
        <v>2</v>
      </c>
      <c r="G26" s="58">
        <v>2</v>
      </c>
      <c r="H26" s="58">
        <v>0</v>
      </c>
      <c r="I26" s="107">
        <v>0</v>
      </c>
      <c r="J26" s="58">
        <v>0</v>
      </c>
      <c r="K26" s="107">
        <v>0</v>
      </c>
    </row>
    <row r="27" spans="1:11" ht="12.75">
      <c r="A27" s="59">
        <v>21</v>
      </c>
      <c r="B27" s="58" t="s">
        <v>412</v>
      </c>
      <c r="C27" s="58" t="s">
        <v>415</v>
      </c>
      <c r="D27" s="58">
        <v>8</v>
      </c>
      <c r="E27" s="107">
        <v>8</v>
      </c>
      <c r="F27" s="58">
        <v>1</v>
      </c>
      <c r="G27" s="58">
        <v>1</v>
      </c>
      <c r="H27" s="58">
        <v>1</v>
      </c>
      <c r="I27" s="107">
        <v>1</v>
      </c>
      <c r="J27" s="58">
        <v>0</v>
      </c>
      <c r="K27" s="107">
        <v>0</v>
      </c>
    </row>
    <row r="28" spans="1:11" ht="12.75">
      <c r="A28" s="59">
        <v>22</v>
      </c>
      <c r="B28" s="58" t="s">
        <v>416</v>
      </c>
      <c r="C28" s="58" t="s">
        <v>417</v>
      </c>
      <c r="D28" s="58">
        <v>33.25</v>
      </c>
      <c r="E28" s="107">
        <v>32</v>
      </c>
      <c r="F28" s="58">
        <v>4</v>
      </c>
      <c r="G28" s="58">
        <v>4</v>
      </c>
      <c r="H28" s="58">
        <v>2.5</v>
      </c>
      <c r="I28" s="107">
        <v>3</v>
      </c>
      <c r="J28" s="58">
        <v>0.5</v>
      </c>
      <c r="K28" s="107">
        <v>1</v>
      </c>
    </row>
    <row r="29" spans="1:11" ht="12.75">
      <c r="A29" s="59">
        <v>23</v>
      </c>
      <c r="B29" s="58" t="s">
        <v>416</v>
      </c>
      <c r="C29" s="58" t="s">
        <v>418</v>
      </c>
      <c r="D29" s="58">
        <v>47.2</v>
      </c>
      <c r="E29" s="107">
        <v>45</v>
      </c>
      <c r="F29" s="58">
        <v>4</v>
      </c>
      <c r="G29" s="58">
        <v>4</v>
      </c>
      <c r="H29" s="58">
        <v>4</v>
      </c>
      <c r="I29" s="107">
        <v>4</v>
      </c>
      <c r="J29" s="58">
        <v>0</v>
      </c>
      <c r="K29" s="107">
        <v>0</v>
      </c>
    </row>
    <row r="30" spans="1:11" ht="12.75">
      <c r="A30" s="59">
        <v>24</v>
      </c>
      <c r="B30" s="58" t="s">
        <v>416</v>
      </c>
      <c r="C30" s="58" t="s">
        <v>419</v>
      </c>
      <c r="D30" s="58">
        <v>13</v>
      </c>
      <c r="E30" s="107">
        <v>13</v>
      </c>
      <c r="F30" s="58">
        <v>2</v>
      </c>
      <c r="G30" s="58">
        <v>2</v>
      </c>
      <c r="H30" s="58">
        <v>1.5</v>
      </c>
      <c r="I30" s="107">
        <v>1</v>
      </c>
      <c r="J30" s="58">
        <v>0.5</v>
      </c>
      <c r="K30" s="107">
        <v>1</v>
      </c>
    </row>
    <row r="31" spans="1:11" ht="12.75">
      <c r="A31" s="59">
        <v>25</v>
      </c>
      <c r="B31" s="58" t="s">
        <v>420</v>
      </c>
      <c r="C31" s="58" t="s">
        <v>421</v>
      </c>
      <c r="D31" s="58">
        <v>13.25</v>
      </c>
      <c r="E31" s="107">
        <v>14</v>
      </c>
      <c r="F31" s="58">
        <v>2</v>
      </c>
      <c r="G31" s="58">
        <v>2</v>
      </c>
      <c r="H31" s="58">
        <v>0.5</v>
      </c>
      <c r="I31" s="107">
        <v>1</v>
      </c>
      <c r="J31" s="58">
        <v>0</v>
      </c>
      <c r="K31" s="107">
        <v>0</v>
      </c>
    </row>
    <row r="32" spans="1:11" ht="12.75">
      <c r="A32" s="59">
        <v>26</v>
      </c>
      <c r="B32" s="58" t="s">
        <v>420</v>
      </c>
      <c r="C32" s="58" t="s">
        <v>422</v>
      </c>
      <c r="D32" s="58">
        <v>34.5</v>
      </c>
      <c r="E32" s="107">
        <v>35</v>
      </c>
      <c r="F32" s="58">
        <v>4</v>
      </c>
      <c r="G32" s="58">
        <v>4</v>
      </c>
      <c r="H32" s="58">
        <v>3</v>
      </c>
      <c r="I32" s="107">
        <v>3</v>
      </c>
      <c r="J32" s="58">
        <v>0</v>
      </c>
      <c r="K32" s="107">
        <v>0</v>
      </c>
    </row>
    <row r="33" spans="1:11" ht="12.75">
      <c r="A33" s="59">
        <v>27</v>
      </c>
      <c r="B33" s="58" t="s">
        <v>423</v>
      </c>
      <c r="C33" s="58" t="s">
        <v>424</v>
      </c>
      <c r="D33" s="58">
        <v>70.5</v>
      </c>
      <c r="E33" s="107">
        <v>74</v>
      </c>
      <c r="F33" s="58">
        <v>6</v>
      </c>
      <c r="G33" s="58">
        <v>8</v>
      </c>
      <c r="H33" s="58">
        <v>6.25</v>
      </c>
      <c r="I33" s="107">
        <v>6</v>
      </c>
      <c r="J33" s="58">
        <v>0</v>
      </c>
      <c r="K33" s="107">
        <v>0</v>
      </c>
    </row>
    <row r="34" spans="1:11" ht="12.75">
      <c r="A34" s="59">
        <v>28</v>
      </c>
      <c r="B34" s="58" t="s">
        <v>425</v>
      </c>
      <c r="C34" s="58" t="s">
        <v>426</v>
      </c>
      <c r="D34" s="58">
        <v>11</v>
      </c>
      <c r="E34" s="107">
        <v>11</v>
      </c>
      <c r="F34" s="58">
        <v>1</v>
      </c>
      <c r="G34" s="58">
        <v>1</v>
      </c>
      <c r="H34" s="58">
        <v>2</v>
      </c>
      <c r="I34" s="107">
        <v>2</v>
      </c>
      <c r="J34" s="58">
        <v>1</v>
      </c>
      <c r="K34" s="107">
        <v>1</v>
      </c>
    </row>
    <row r="35" spans="1:11" ht="12.75">
      <c r="A35" s="59">
        <v>29</v>
      </c>
      <c r="B35" s="58" t="s">
        <v>425</v>
      </c>
      <c r="C35" s="58" t="s">
        <v>427</v>
      </c>
      <c r="D35" s="58">
        <v>14</v>
      </c>
      <c r="E35" s="107">
        <v>14</v>
      </c>
      <c r="F35" s="58">
        <v>2</v>
      </c>
      <c r="G35" s="58">
        <v>2</v>
      </c>
      <c r="H35" s="58">
        <v>4</v>
      </c>
      <c r="I35" s="107">
        <v>4</v>
      </c>
      <c r="J35" s="58">
        <v>0</v>
      </c>
      <c r="K35" s="107">
        <v>0</v>
      </c>
    </row>
    <row r="36" spans="1:11" ht="12.75">
      <c r="A36" s="59">
        <v>30</v>
      </c>
      <c r="B36" s="58" t="s">
        <v>428</v>
      </c>
      <c r="C36" s="58" t="s">
        <v>429</v>
      </c>
      <c r="D36" s="58">
        <v>2.15</v>
      </c>
      <c r="E36" s="107">
        <v>3</v>
      </c>
      <c r="F36" s="58">
        <v>1</v>
      </c>
      <c r="G36" s="58">
        <v>1</v>
      </c>
      <c r="H36" s="58">
        <v>0.15</v>
      </c>
      <c r="I36" s="107">
        <v>1</v>
      </c>
      <c r="J36" s="58">
        <v>0</v>
      </c>
      <c r="K36" s="107">
        <v>0</v>
      </c>
    </row>
    <row r="37" spans="1:11" ht="12.75">
      <c r="A37" s="59">
        <v>31</v>
      </c>
      <c r="B37" s="58" t="s">
        <v>428</v>
      </c>
      <c r="C37" s="58" t="s">
        <v>430</v>
      </c>
      <c r="D37" s="58">
        <v>9.4</v>
      </c>
      <c r="E37" s="107">
        <v>11</v>
      </c>
      <c r="F37" s="58">
        <v>2</v>
      </c>
      <c r="G37" s="58">
        <v>2</v>
      </c>
      <c r="H37" s="58">
        <v>0.4</v>
      </c>
      <c r="I37" s="107">
        <v>2</v>
      </c>
      <c r="J37" s="58">
        <v>0.2</v>
      </c>
      <c r="K37" s="107">
        <v>1</v>
      </c>
    </row>
    <row r="38" spans="1:11" ht="12.75">
      <c r="A38" s="59">
        <v>32</v>
      </c>
      <c r="B38" s="58" t="s">
        <v>428</v>
      </c>
      <c r="C38" s="58" t="s">
        <v>431</v>
      </c>
      <c r="D38" s="58">
        <v>82.5</v>
      </c>
      <c r="E38" s="107">
        <v>81</v>
      </c>
      <c r="F38" s="58">
        <v>7</v>
      </c>
      <c r="G38" s="58">
        <v>7</v>
      </c>
      <c r="H38" s="58">
        <v>12</v>
      </c>
      <c r="I38" s="107">
        <v>12</v>
      </c>
      <c r="J38" s="58">
        <v>0</v>
      </c>
      <c r="K38" s="107">
        <v>1</v>
      </c>
    </row>
    <row r="39" spans="1:11" ht="12.75">
      <c r="A39" s="59">
        <v>33</v>
      </c>
      <c r="B39" s="58" t="s">
        <v>428</v>
      </c>
      <c r="C39" s="58" t="s">
        <v>432</v>
      </c>
      <c r="D39" s="58">
        <v>19</v>
      </c>
      <c r="E39" s="107">
        <v>19</v>
      </c>
      <c r="F39" s="58">
        <v>2</v>
      </c>
      <c r="G39" s="58">
        <v>2</v>
      </c>
      <c r="H39" s="58">
        <v>4</v>
      </c>
      <c r="I39" s="107">
        <v>4</v>
      </c>
      <c r="J39" s="58">
        <v>1</v>
      </c>
      <c r="K39" s="107">
        <v>1</v>
      </c>
    </row>
    <row r="40" spans="1:11" ht="12.75">
      <c r="A40" s="59">
        <v>34</v>
      </c>
      <c r="B40" s="58" t="s">
        <v>428</v>
      </c>
      <c r="C40" s="58" t="s">
        <v>433</v>
      </c>
      <c r="D40" s="58">
        <v>2.25</v>
      </c>
      <c r="E40" s="107">
        <v>3.25</v>
      </c>
      <c r="F40" s="58">
        <v>0</v>
      </c>
      <c r="G40" s="58">
        <v>0</v>
      </c>
      <c r="H40" s="58">
        <v>0</v>
      </c>
      <c r="I40" s="107">
        <v>0</v>
      </c>
      <c r="J40" s="58">
        <v>0</v>
      </c>
      <c r="K40" s="107">
        <v>0</v>
      </c>
    </row>
    <row r="41" spans="1:11" ht="12.75">
      <c r="A41" s="59">
        <v>35</v>
      </c>
      <c r="B41" s="58" t="s">
        <v>434</v>
      </c>
      <c r="C41" s="58" t="s">
        <v>435</v>
      </c>
      <c r="D41" s="58">
        <v>120</v>
      </c>
      <c r="E41" s="107">
        <v>115</v>
      </c>
      <c r="F41" s="58">
        <v>6</v>
      </c>
      <c r="G41" s="58">
        <v>5</v>
      </c>
      <c r="H41" s="58">
        <v>14</v>
      </c>
      <c r="I41" s="107">
        <v>12</v>
      </c>
      <c r="J41" s="58">
        <v>1</v>
      </c>
      <c r="K41" s="107">
        <v>1</v>
      </c>
    </row>
    <row r="42" spans="1:11" ht="12.75">
      <c r="A42" s="59">
        <v>36</v>
      </c>
      <c r="B42" s="58" t="s">
        <v>434</v>
      </c>
      <c r="C42" s="58" t="s">
        <v>436</v>
      </c>
      <c r="D42" s="58">
        <v>11</v>
      </c>
      <c r="E42" s="107">
        <v>11</v>
      </c>
      <c r="F42" s="58">
        <v>0</v>
      </c>
      <c r="G42" s="58">
        <v>0</v>
      </c>
      <c r="H42" s="58">
        <v>1</v>
      </c>
      <c r="I42" s="107">
        <v>1</v>
      </c>
      <c r="J42" s="58">
        <v>0</v>
      </c>
      <c r="K42" s="107">
        <v>0</v>
      </c>
    </row>
    <row r="43" spans="1:11" ht="12.75">
      <c r="A43" s="59">
        <v>37</v>
      </c>
      <c r="B43" s="58" t="s">
        <v>434</v>
      </c>
      <c r="C43" s="58" t="s">
        <v>437</v>
      </c>
      <c r="D43" s="58">
        <v>13.5</v>
      </c>
      <c r="E43" s="107">
        <v>18</v>
      </c>
      <c r="F43" s="58">
        <v>2.25</v>
      </c>
      <c r="G43" s="58">
        <v>5</v>
      </c>
      <c r="H43" s="58">
        <v>2</v>
      </c>
      <c r="I43" s="107">
        <v>2</v>
      </c>
      <c r="J43" s="58">
        <v>0</v>
      </c>
      <c r="K43" s="107">
        <v>0</v>
      </c>
    </row>
    <row r="44" spans="1:11" ht="12.75">
      <c r="A44" s="59">
        <v>38</v>
      </c>
      <c r="B44" s="58" t="s">
        <v>438</v>
      </c>
      <c r="C44" s="58" t="s">
        <v>439</v>
      </c>
      <c r="D44" s="58">
        <v>18.65</v>
      </c>
      <c r="E44" s="107">
        <v>18</v>
      </c>
      <c r="F44" s="58">
        <v>2</v>
      </c>
      <c r="G44" s="58">
        <v>3</v>
      </c>
      <c r="H44" s="58">
        <v>1</v>
      </c>
      <c r="I44" s="107">
        <v>1</v>
      </c>
      <c r="J44" s="58">
        <v>1</v>
      </c>
      <c r="K44" s="107">
        <v>1</v>
      </c>
    </row>
    <row r="45" spans="1:11" ht="12.75">
      <c r="A45" s="59">
        <v>39</v>
      </c>
      <c r="B45" s="58" t="s">
        <v>438</v>
      </c>
      <c r="C45" s="58" t="s">
        <v>440</v>
      </c>
      <c r="D45" s="58">
        <v>22.5</v>
      </c>
      <c r="E45" s="107">
        <v>26</v>
      </c>
      <c r="F45" s="58">
        <v>3</v>
      </c>
      <c r="G45" s="58">
        <v>3</v>
      </c>
      <c r="H45" s="58">
        <v>6</v>
      </c>
      <c r="I45" s="107">
        <v>7</v>
      </c>
      <c r="J45" s="58">
        <v>0</v>
      </c>
      <c r="K45" s="107">
        <v>0</v>
      </c>
    </row>
    <row r="46" spans="1:11" ht="12.75">
      <c r="A46" s="59">
        <v>40</v>
      </c>
      <c r="B46" s="58" t="s">
        <v>438</v>
      </c>
      <c r="C46" s="58" t="s">
        <v>441</v>
      </c>
      <c r="D46" s="58">
        <v>11.11</v>
      </c>
      <c r="E46" s="107">
        <v>11</v>
      </c>
      <c r="F46" s="58">
        <v>1.25</v>
      </c>
      <c r="G46" s="58">
        <v>1</v>
      </c>
      <c r="H46" s="58">
        <v>0.3</v>
      </c>
      <c r="I46" s="107">
        <v>1</v>
      </c>
      <c r="J46" s="58">
        <v>0</v>
      </c>
      <c r="K46" s="107">
        <v>0</v>
      </c>
    </row>
    <row r="47" spans="1:11" ht="12.75">
      <c r="A47" s="59">
        <v>41</v>
      </c>
      <c r="B47" s="58" t="s">
        <v>442</v>
      </c>
      <c r="C47" s="58" t="s">
        <v>443</v>
      </c>
      <c r="D47" s="58">
        <v>24.5</v>
      </c>
      <c r="E47" s="107">
        <v>23</v>
      </c>
      <c r="F47" s="58">
        <v>3</v>
      </c>
      <c r="G47" s="58">
        <v>3</v>
      </c>
      <c r="H47" s="58">
        <v>1.5</v>
      </c>
      <c r="I47" s="107">
        <v>2</v>
      </c>
      <c r="J47" s="58">
        <v>0</v>
      </c>
      <c r="K47" s="107">
        <v>0</v>
      </c>
    </row>
    <row r="48" spans="1:11" ht="12.75">
      <c r="A48" s="59">
        <v>42</v>
      </c>
      <c r="B48" s="58" t="s">
        <v>442</v>
      </c>
      <c r="C48" s="58" t="s">
        <v>444</v>
      </c>
      <c r="D48" s="58">
        <v>13</v>
      </c>
      <c r="E48" s="107">
        <v>16</v>
      </c>
      <c r="F48" s="58">
        <v>2</v>
      </c>
      <c r="G48" s="58">
        <v>2</v>
      </c>
      <c r="H48" s="58">
        <v>1</v>
      </c>
      <c r="I48" s="107">
        <v>2</v>
      </c>
      <c r="J48" s="58">
        <v>0.5</v>
      </c>
      <c r="K48" s="107">
        <v>1</v>
      </c>
    </row>
    <row r="49" spans="1:11" ht="12.75">
      <c r="A49" s="59">
        <v>43</v>
      </c>
      <c r="B49" s="58" t="s">
        <v>442</v>
      </c>
      <c r="C49" s="58" t="s">
        <v>445</v>
      </c>
      <c r="D49" s="58">
        <v>22.75</v>
      </c>
      <c r="E49" s="107">
        <v>28</v>
      </c>
      <c r="F49" s="58">
        <v>2.5</v>
      </c>
      <c r="G49" s="58">
        <v>3</v>
      </c>
      <c r="H49" s="58">
        <v>2.25</v>
      </c>
      <c r="I49" s="107">
        <v>4</v>
      </c>
      <c r="J49" s="58">
        <v>0.25</v>
      </c>
      <c r="K49" s="107">
        <v>1</v>
      </c>
    </row>
    <row r="50" spans="1:11" ht="12.75">
      <c r="A50" s="59">
        <v>44</v>
      </c>
      <c r="B50" s="58" t="s">
        <v>446</v>
      </c>
      <c r="C50" s="58" t="s">
        <v>447</v>
      </c>
      <c r="D50" s="58">
        <v>5</v>
      </c>
      <c r="E50" s="107">
        <v>5</v>
      </c>
      <c r="F50" s="58">
        <v>0</v>
      </c>
      <c r="G50" s="58">
        <v>0</v>
      </c>
      <c r="H50" s="58">
        <v>1</v>
      </c>
      <c r="I50" s="107">
        <v>1</v>
      </c>
      <c r="J50" s="58">
        <v>0</v>
      </c>
      <c r="K50" s="107">
        <v>0</v>
      </c>
    </row>
    <row r="51" spans="1:11" ht="12.75">
      <c r="A51" s="59">
        <v>45</v>
      </c>
      <c r="B51" s="58" t="s">
        <v>446</v>
      </c>
      <c r="C51" s="58" t="s">
        <v>448</v>
      </c>
      <c r="D51" s="58">
        <v>18</v>
      </c>
      <c r="E51" s="107">
        <v>20</v>
      </c>
      <c r="F51" s="58">
        <v>0</v>
      </c>
      <c r="G51" s="58">
        <v>2</v>
      </c>
      <c r="H51" s="58">
        <v>1</v>
      </c>
      <c r="I51" s="107">
        <v>1</v>
      </c>
      <c r="J51" s="58">
        <v>0</v>
      </c>
      <c r="K51" s="107">
        <v>0</v>
      </c>
    </row>
    <row r="52" spans="1:11" ht="12.75">
      <c r="A52" s="59">
        <v>46</v>
      </c>
      <c r="B52" s="58" t="s">
        <v>446</v>
      </c>
      <c r="C52" s="58" t="s">
        <v>449</v>
      </c>
      <c r="D52" s="58">
        <v>52.5</v>
      </c>
      <c r="E52" s="107">
        <v>44</v>
      </c>
      <c r="F52" s="58">
        <v>4.5</v>
      </c>
      <c r="G52" s="58">
        <v>4</v>
      </c>
      <c r="H52" s="58">
        <v>3</v>
      </c>
      <c r="I52" s="107">
        <v>3</v>
      </c>
      <c r="J52" s="58">
        <v>0</v>
      </c>
      <c r="K52" s="107">
        <v>0</v>
      </c>
    </row>
    <row r="53" spans="1:11" ht="12.75">
      <c r="A53" s="59">
        <v>47</v>
      </c>
      <c r="B53" s="58" t="s">
        <v>450</v>
      </c>
      <c r="C53" s="58" t="s">
        <v>451</v>
      </c>
      <c r="D53" s="58">
        <v>30.5</v>
      </c>
      <c r="E53" s="107">
        <v>32</v>
      </c>
      <c r="F53" s="58">
        <v>4</v>
      </c>
      <c r="G53" s="58">
        <v>4</v>
      </c>
      <c r="H53" s="58">
        <v>2.5</v>
      </c>
      <c r="I53" s="107">
        <v>2</v>
      </c>
      <c r="J53" s="58">
        <v>0</v>
      </c>
      <c r="K53" s="107">
        <v>0</v>
      </c>
    </row>
    <row r="54" spans="1:11" ht="12.75">
      <c r="A54" s="59">
        <v>48</v>
      </c>
      <c r="B54" s="58" t="s">
        <v>450</v>
      </c>
      <c r="C54" s="58" t="s">
        <v>452</v>
      </c>
      <c r="D54" s="58">
        <v>10.5</v>
      </c>
      <c r="E54" s="107">
        <v>11</v>
      </c>
      <c r="F54" s="58">
        <v>1</v>
      </c>
      <c r="G54" s="58">
        <v>1</v>
      </c>
      <c r="H54" s="58">
        <v>0.5</v>
      </c>
      <c r="I54" s="107">
        <v>1</v>
      </c>
      <c r="J54" s="58">
        <v>0</v>
      </c>
      <c r="K54" s="107">
        <v>0</v>
      </c>
    </row>
    <row r="55" spans="1:11" ht="12.75">
      <c r="A55" s="59">
        <v>49</v>
      </c>
      <c r="B55" s="58" t="s">
        <v>450</v>
      </c>
      <c r="C55" s="58" t="s">
        <v>453</v>
      </c>
      <c r="D55" s="58">
        <v>8.5</v>
      </c>
      <c r="E55" s="107">
        <v>10</v>
      </c>
      <c r="F55" s="58">
        <v>1</v>
      </c>
      <c r="G55" s="58">
        <v>1</v>
      </c>
      <c r="H55" s="58">
        <v>0.5</v>
      </c>
      <c r="I55" s="107">
        <v>1</v>
      </c>
      <c r="J55" s="58">
        <v>0</v>
      </c>
      <c r="K55" s="107">
        <v>0</v>
      </c>
    </row>
    <row r="56" spans="1:11" ht="12.75">
      <c r="A56" s="59">
        <v>50</v>
      </c>
      <c r="B56" s="58" t="s">
        <v>450</v>
      </c>
      <c r="C56" s="58" t="s">
        <v>454</v>
      </c>
      <c r="D56" s="58">
        <v>14</v>
      </c>
      <c r="E56" s="107">
        <v>14</v>
      </c>
      <c r="F56" s="58">
        <v>1</v>
      </c>
      <c r="G56" s="58">
        <v>1</v>
      </c>
      <c r="H56" s="58">
        <v>1</v>
      </c>
      <c r="I56" s="107">
        <v>1</v>
      </c>
      <c r="J56" s="58">
        <v>0</v>
      </c>
      <c r="K56" s="107">
        <v>0</v>
      </c>
    </row>
    <row r="57" spans="1:11" ht="12.75">
      <c r="A57" s="59">
        <v>51</v>
      </c>
      <c r="B57" s="58" t="s">
        <v>450</v>
      </c>
      <c r="C57" s="58" t="s">
        <v>455</v>
      </c>
      <c r="D57" s="58">
        <v>10</v>
      </c>
      <c r="E57" s="107">
        <v>18</v>
      </c>
      <c r="F57" s="58">
        <v>2.25</v>
      </c>
      <c r="G57" s="58">
        <v>4</v>
      </c>
      <c r="H57" s="58">
        <v>0.25</v>
      </c>
      <c r="I57" s="107">
        <v>1</v>
      </c>
      <c r="J57" s="58">
        <v>0.25</v>
      </c>
      <c r="K57" s="107">
        <v>1</v>
      </c>
    </row>
    <row r="58" spans="1:11" ht="12.75">
      <c r="A58" s="59">
        <v>52</v>
      </c>
      <c r="B58" s="58" t="s">
        <v>450</v>
      </c>
      <c r="C58" s="58" t="s">
        <v>456</v>
      </c>
      <c r="D58" s="58">
        <v>18</v>
      </c>
      <c r="E58" s="107">
        <v>16</v>
      </c>
      <c r="F58" s="58">
        <v>1</v>
      </c>
      <c r="G58" s="58">
        <v>1</v>
      </c>
      <c r="H58" s="58">
        <v>1</v>
      </c>
      <c r="I58" s="107">
        <v>1</v>
      </c>
      <c r="J58" s="58">
        <v>0</v>
      </c>
      <c r="K58" s="107">
        <v>0</v>
      </c>
    </row>
    <row r="59" spans="1:11" ht="12.75">
      <c r="A59" s="59">
        <v>53</v>
      </c>
      <c r="B59" s="58" t="s">
        <v>450</v>
      </c>
      <c r="C59" s="58" t="s">
        <v>457</v>
      </c>
      <c r="D59" s="58">
        <v>9.75</v>
      </c>
      <c r="E59" s="107">
        <v>11</v>
      </c>
      <c r="F59" s="58">
        <v>1.5</v>
      </c>
      <c r="G59" s="58">
        <v>2</v>
      </c>
      <c r="H59" s="58">
        <v>0.5</v>
      </c>
      <c r="I59" s="107">
        <v>1</v>
      </c>
      <c r="J59" s="58">
        <v>0</v>
      </c>
      <c r="K59" s="107">
        <v>0</v>
      </c>
    </row>
    <row r="60" spans="1:11" ht="12.75">
      <c r="A60" s="59">
        <v>54</v>
      </c>
      <c r="B60" s="58" t="s">
        <v>458</v>
      </c>
      <c r="C60" s="58" t="s">
        <v>459</v>
      </c>
      <c r="D60" s="58">
        <v>21</v>
      </c>
      <c r="E60" s="107">
        <v>27</v>
      </c>
      <c r="F60" s="58">
        <v>2.5</v>
      </c>
      <c r="G60" s="58">
        <v>3</v>
      </c>
      <c r="H60" s="58">
        <v>1</v>
      </c>
      <c r="I60" s="107">
        <v>2</v>
      </c>
      <c r="J60" s="58">
        <v>0</v>
      </c>
      <c r="K60" s="107">
        <v>0</v>
      </c>
    </row>
    <row r="61" spans="1:11" ht="12.75">
      <c r="A61" s="59">
        <v>55</v>
      </c>
      <c r="B61" s="58" t="s">
        <v>460</v>
      </c>
      <c r="C61" s="58" t="s">
        <v>461</v>
      </c>
      <c r="D61" s="58">
        <v>13.63</v>
      </c>
      <c r="E61" s="107">
        <v>14</v>
      </c>
      <c r="F61" s="58">
        <v>1</v>
      </c>
      <c r="G61" s="58">
        <v>1</v>
      </c>
      <c r="H61" s="58">
        <v>1</v>
      </c>
      <c r="I61" s="107">
        <v>1</v>
      </c>
      <c r="J61" s="58">
        <v>0</v>
      </c>
      <c r="K61" s="107">
        <v>0</v>
      </c>
    </row>
    <row r="62" spans="1:11" ht="12.75">
      <c r="A62" s="59">
        <v>56</v>
      </c>
      <c r="B62" s="58" t="s">
        <v>460</v>
      </c>
      <c r="C62" s="58" t="s">
        <v>462</v>
      </c>
      <c r="D62" s="58">
        <v>13.2</v>
      </c>
      <c r="E62" s="107">
        <v>12</v>
      </c>
      <c r="F62" s="58">
        <v>1</v>
      </c>
      <c r="G62" s="58">
        <v>1</v>
      </c>
      <c r="H62" s="58">
        <v>1.2</v>
      </c>
      <c r="I62" s="107">
        <v>2</v>
      </c>
      <c r="J62" s="58">
        <v>0.2</v>
      </c>
      <c r="K62" s="107">
        <v>1</v>
      </c>
    </row>
    <row r="63" spans="1:11" ht="12.75">
      <c r="A63" s="59">
        <v>57</v>
      </c>
      <c r="B63" s="58" t="s">
        <v>460</v>
      </c>
      <c r="C63" s="58" t="s">
        <v>463</v>
      </c>
      <c r="D63" s="58">
        <v>7.25</v>
      </c>
      <c r="E63" s="107">
        <v>8</v>
      </c>
      <c r="F63" s="58">
        <v>1</v>
      </c>
      <c r="G63" s="58">
        <v>1</v>
      </c>
      <c r="H63" s="58">
        <v>0.25</v>
      </c>
      <c r="I63" s="107">
        <v>1</v>
      </c>
      <c r="J63" s="58">
        <v>0.25</v>
      </c>
      <c r="K63" s="107">
        <v>1</v>
      </c>
    </row>
    <row r="64" spans="1:11" ht="12.75">
      <c r="A64" s="59">
        <v>58</v>
      </c>
      <c r="B64" s="58" t="s">
        <v>460</v>
      </c>
      <c r="C64" s="58" t="s">
        <v>464</v>
      </c>
      <c r="D64" s="58">
        <v>13.5</v>
      </c>
      <c r="E64" s="107">
        <v>17</v>
      </c>
      <c r="F64" s="58">
        <v>1.5</v>
      </c>
      <c r="G64" s="58">
        <v>3</v>
      </c>
      <c r="H64" s="58">
        <v>1</v>
      </c>
      <c r="I64" s="107">
        <v>1</v>
      </c>
      <c r="J64" s="58">
        <v>0</v>
      </c>
      <c r="K64" s="107">
        <v>0</v>
      </c>
    </row>
    <row r="65" spans="1:11" ht="12.75">
      <c r="A65" s="59">
        <v>59</v>
      </c>
      <c r="B65" s="58" t="s">
        <v>460</v>
      </c>
      <c r="C65" s="58" t="s">
        <v>465</v>
      </c>
      <c r="D65" s="58">
        <v>16.5</v>
      </c>
      <c r="E65" s="107">
        <v>16</v>
      </c>
      <c r="F65" s="58">
        <v>2.5</v>
      </c>
      <c r="G65" s="58">
        <v>3</v>
      </c>
      <c r="H65" s="58">
        <v>1.5</v>
      </c>
      <c r="I65" s="107">
        <v>1</v>
      </c>
      <c r="J65" s="58">
        <v>0</v>
      </c>
      <c r="K65" s="107">
        <v>0</v>
      </c>
    </row>
    <row r="66" spans="1:11" ht="12.75">
      <c r="A66" s="59">
        <v>60</v>
      </c>
      <c r="B66" s="58" t="s">
        <v>460</v>
      </c>
      <c r="C66" s="58" t="s">
        <v>466</v>
      </c>
      <c r="D66" s="58">
        <v>7.75</v>
      </c>
      <c r="E66" s="107">
        <v>12</v>
      </c>
      <c r="F66" s="58">
        <v>0.5</v>
      </c>
      <c r="G66" s="58">
        <v>2</v>
      </c>
      <c r="H66" s="58">
        <v>0.5</v>
      </c>
      <c r="I66" s="107">
        <v>1</v>
      </c>
      <c r="J66" s="58">
        <v>0</v>
      </c>
      <c r="K66" s="107">
        <v>0</v>
      </c>
    </row>
    <row r="67" spans="1:11" ht="12.75">
      <c r="A67" s="59">
        <v>61</v>
      </c>
      <c r="B67" s="58" t="s">
        <v>460</v>
      </c>
      <c r="C67" s="58" t="s">
        <v>467</v>
      </c>
      <c r="D67" s="58">
        <v>29</v>
      </c>
      <c r="E67" s="107">
        <v>29</v>
      </c>
      <c r="F67" s="58">
        <v>2</v>
      </c>
      <c r="G67" s="58">
        <v>2</v>
      </c>
      <c r="H67" s="58">
        <v>3</v>
      </c>
      <c r="I67" s="107">
        <v>3</v>
      </c>
      <c r="J67" s="58">
        <v>0</v>
      </c>
      <c r="K67" s="107">
        <v>0</v>
      </c>
    </row>
    <row r="68" spans="1:11" ht="12.75">
      <c r="A68" s="59">
        <v>62</v>
      </c>
      <c r="B68" s="58" t="s">
        <v>460</v>
      </c>
      <c r="C68" s="58" t="s">
        <v>468</v>
      </c>
      <c r="D68" s="58">
        <v>21.75</v>
      </c>
      <c r="E68" s="107">
        <v>21</v>
      </c>
      <c r="F68" s="58">
        <v>2</v>
      </c>
      <c r="G68" s="58">
        <v>2</v>
      </c>
      <c r="H68" s="58">
        <v>1</v>
      </c>
      <c r="I68" s="107">
        <v>1</v>
      </c>
      <c r="J68" s="58">
        <v>0</v>
      </c>
      <c r="K68" s="107">
        <v>0</v>
      </c>
    </row>
    <row r="69" spans="1:11" ht="12.75">
      <c r="A69" s="59">
        <v>63</v>
      </c>
      <c r="B69" s="58" t="s">
        <v>460</v>
      </c>
      <c r="C69" s="58" t="s">
        <v>469</v>
      </c>
      <c r="D69" s="58">
        <v>13.5</v>
      </c>
      <c r="E69" s="107">
        <v>15</v>
      </c>
      <c r="F69" s="58">
        <v>1</v>
      </c>
      <c r="G69" s="58">
        <v>1</v>
      </c>
      <c r="H69" s="58">
        <v>1</v>
      </c>
      <c r="I69" s="107">
        <v>1</v>
      </c>
      <c r="J69" s="58">
        <v>0</v>
      </c>
      <c r="K69" s="107">
        <v>0</v>
      </c>
    </row>
    <row r="70" spans="1:11" ht="12.75">
      <c r="A70" s="59">
        <v>64</v>
      </c>
      <c r="B70" s="58" t="s">
        <v>470</v>
      </c>
      <c r="C70" s="58" t="s">
        <v>471</v>
      </c>
      <c r="D70" s="58">
        <v>48</v>
      </c>
      <c r="E70" s="107">
        <v>46</v>
      </c>
      <c r="F70" s="58">
        <v>2</v>
      </c>
      <c r="G70" s="58">
        <v>3</v>
      </c>
      <c r="H70" s="58">
        <v>4.5</v>
      </c>
      <c r="I70" s="107">
        <v>7</v>
      </c>
      <c r="J70" s="58">
        <v>0.5</v>
      </c>
      <c r="K70" s="107">
        <v>2</v>
      </c>
    </row>
    <row r="71" spans="1:11" ht="12.75">
      <c r="A71" s="59">
        <v>65</v>
      </c>
      <c r="B71" s="58" t="s">
        <v>472</v>
      </c>
      <c r="C71" s="58" t="s">
        <v>473</v>
      </c>
      <c r="D71" s="58">
        <v>34</v>
      </c>
      <c r="E71" s="107">
        <v>33</v>
      </c>
      <c r="F71" s="58">
        <v>2</v>
      </c>
      <c r="G71" s="58">
        <v>2</v>
      </c>
      <c r="H71" s="58">
        <v>5</v>
      </c>
      <c r="I71" s="107">
        <v>4</v>
      </c>
      <c r="J71" s="58">
        <v>0</v>
      </c>
      <c r="K71" s="107">
        <v>0</v>
      </c>
    </row>
    <row r="72" spans="1:11" ht="12.75">
      <c r="A72" s="59">
        <v>66</v>
      </c>
      <c r="B72" s="58" t="s">
        <v>472</v>
      </c>
      <c r="C72" s="58" t="s">
        <v>474</v>
      </c>
      <c r="D72" s="58">
        <v>12</v>
      </c>
      <c r="E72" s="107">
        <v>14</v>
      </c>
      <c r="F72" s="58">
        <v>2</v>
      </c>
      <c r="G72" s="58">
        <v>2</v>
      </c>
      <c r="H72" s="58">
        <v>0.75</v>
      </c>
      <c r="I72" s="107">
        <v>2</v>
      </c>
      <c r="J72" s="58">
        <v>0.25</v>
      </c>
      <c r="K72" s="107">
        <v>1</v>
      </c>
    </row>
    <row r="73" spans="1:11" ht="12.75">
      <c r="A73" s="59">
        <v>67</v>
      </c>
      <c r="B73" s="58" t="s">
        <v>472</v>
      </c>
      <c r="C73" s="58" t="s">
        <v>475</v>
      </c>
      <c r="D73" s="58">
        <v>17.75</v>
      </c>
      <c r="E73" s="107">
        <v>18</v>
      </c>
      <c r="F73" s="58">
        <v>1</v>
      </c>
      <c r="G73" s="58">
        <v>1</v>
      </c>
      <c r="H73" s="58">
        <v>0</v>
      </c>
      <c r="I73" s="107">
        <v>0</v>
      </c>
      <c r="J73" s="58">
        <v>0</v>
      </c>
      <c r="K73" s="107">
        <v>0</v>
      </c>
    </row>
    <row r="74" spans="1:11" ht="12.75">
      <c r="A74" s="59">
        <v>68</v>
      </c>
      <c r="B74" s="58" t="s">
        <v>476</v>
      </c>
      <c r="C74" s="58" t="s">
        <v>477</v>
      </c>
      <c r="D74" s="58">
        <v>27</v>
      </c>
      <c r="E74" s="107">
        <v>26</v>
      </c>
      <c r="F74" s="58">
        <v>2.5</v>
      </c>
      <c r="G74" s="58">
        <v>3</v>
      </c>
      <c r="H74" s="58">
        <v>1</v>
      </c>
      <c r="I74" s="107">
        <v>1</v>
      </c>
      <c r="J74" s="58">
        <v>0</v>
      </c>
      <c r="K74" s="107">
        <v>0</v>
      </c>
    </row>
    <row r="75" spans="1:11" ht="25.5">
      <c r="A75" s="59">
        <v>69</v>
      </c>
      <c r="B75" s="58" t="s">
        <v>478</v>
      </c>
      <c r="C75" s="58" t="s">
        <v>479</v>
      </c>
      <c r="D75" s="58">
        <v>13.75</v>
      </c>
      <c r="E75" s="107">
        <v>15</v>
      </c>
      <c r="F75" s="58">
        <v>3</v>
      </c>
      <c r="G75" s="58">
        <v>3</v>
      </c>
      <c r="H75" s="58">
        <v>1</v>
      </c>
      <c r="I75" s="107">
        <v>1</v>
      </c>
      <c r="J75" s="58">
        <v>0</v>
      </c>
      <c r="K75" s="107">
        <v>0</v>
      </c>
    </row>
    <row r="76" spans="1:11" ht="12.75">
      <c r="A76" s="59">
        <v>70</v>
      </c>
      <c r="B76" s="58" t="s">
        <v>478</v>
      </c>
      <c r="C76" s="58" t="s">
        <v>480</v>
      </c>
      <c r="D76" s="58">
        <v>17</v>
      </c>
      <c r="E76" s="107">
        <v>17</v>
      </c>
      <c r="F76" s="58">
        <v>1</v>
      </c>
      <c r="G76" s="58">
        <v>1</v>
      </c>
      <c r="H76" s="58">
        <v>2</v>
      </c>
      <c r="I76" s="107">
        <v>2</v>
      </c>
      <c r="J76" s="58">
        <v>0</v>
      </c>
      <c r="K76" s="107">
        <v>0</v>
      </c>
    </row>
    <row r="77" spans="1:11" ht="12.75">
      <c r="A77" s="59">
        <v>71</v>
      </c>
      <c r="B77" s="58" t="s">
        <v>478</v>
      </c>
      <c r="C77" s="58" t="s">
        <v>481</v>
      </c>
      <c r="D77" s="58">
        <v>15.5</v>
      </c>
      <c r="E77" s="107">
        <v>16</v>
      </c>
      <c r="F77" s="58">
        <v>1</v>
      </c>
      <c r="G77" s="58">
        <v>1</v>
      </c>
      <c r="H77" s="58">
        <v>1</v>
      </c>
      <c r="I77" s="107">
        <v>1</v>
      </c>
      <c r="J77" s="58">
        <v>0</v>
      </c>
      <c r="K77" s="107">
        <v>0</v>
      </c>
    </row>
    <row r="78" spans="1:11" ht="12.75">
      <c r="A78" s="59">
        <v>72</v>
      </c>
      <c r="B78" s="58" t="s">
        <v>478</v>
      </c>
      <c r="C78" s="58" t="s">
        <v>482</v>
      </c>
      <c r="D78" s="58">
        <v>22</v>
      </c>
      <c r="E78" s="107">
        <v>22</v>
      </c>
      <c r="F78" s="58">
        <v>3</v>
      </c>
      <c r="G78" s="58">
        <v>3</v>
      </c>
      <c r="H78" s="58">
        <v>1</v>
      </c>
      <c r="I78" s="107">
        <v>1</v>
      </c>
      <c r="J78" s="58">
        <v>0</v>
      </c>
      <c r="K78" s="107">
        <v>0</v>
      </c>
    </row>
    <row r="79" spans="1:11" ht="12.75">
      <c r="A79" s="59">
        <v>73</v>
      </c>
      <c r="B79" s="58" t="s">
        <v>478</v>
      </c>
      <c r="C79" s="58" t="s">
        <v>483</v>
      </c>
      <c r="D79" s="58">
        <v>15.5</v>
      </c>
      <c r="E79" s="107">
        <v>15</v>
      </c>
      <c r="F79" s="58">
        <v>2</v>
      </c>
      <c r="G79" s="58">
        <v>2</v>
      </c>
      <c r="H79" s="58">
        <v>0.5</v>
      </c>
      <c r="I79" s="107">
        <v>0</v>
      </c>
      <c r="J79" s="58">
        <v>0</v>
      </c>
      <c r="K79" s="107">
        <v>0</v>
      </c>
    </row>
    <row r="80" spans="1:11" ht="12.75">
      <c r="A80" s="59">
        <v>74</v>
      </c>
      <c r="B80" s="58" t="s">
        <v>478</v>
      </c>
      <c r="C80" s="58" t="s">
        <v>484</v>
      </c>
      <c r="D80" s="58">
        <v>12</v>
      </c>
      <c r="E80" s="107">
        <v>13</v>
      </c>
      <c r="F80" s="58">
        <v>1.75</v>
      </c>
      <c r="G80" s="58">
        <v>2</v>
      </c>
      <c r="H80" s="58">
        <v>0.5</v>
      </c>
      <c r="I80" s="107">
        <v>1</v>
      </c>
      <c r="J80" s="58">
        <v>0</v>
      </c>
      <c r="K80" s="107">
        <v>0</v>
      </c>
    </row>
    <row r="81" spans="1:11" ht="12.75">
      <c r="A81" s="59">
        <v>75</v>
      </c>
      <c r="B81" s="58" t="s">
        <v>485</v>
      </c>
      <c r="C81" s="58" t="s">
        <v>486</v>
      </c>
      <c r="D81" s="58">
        <v>26</v>
      </c>
      <c r="E81" s="107">
        <v>26</v>
      </c>
      <c r="F81" s="58">
        <v>3</v>
      </c>
      <c r="G81" s="58">
        <v>3</v>
      </c>
      <c r="H81" s="58">
        <v>1</v>
      </c>
      <c r="I81" s="107">
        <v>1</v>
      </c>
      <c r="J81" s="58">
        <v>0</v>
      </c>
      <c r="K81" s="107">
        <v>0</v>
      </c>
    </row>
    <row r="82" spans="1:11" ht="12.75">
      <c r="A82" s="59">
        <v>76</v>
      </c>
      <c r="B82" s="58" t="s">
        <v>485</v>
      </c>
      <c r="C82" s="58" t="s">
        <v>487</v>
      </c>
      <c r="D82" s="58">
        <v>28</v>
      </c>
      <c r="E82" s="107">
        <v>23</v>
      </c>
      <c r="F82" s="58">
        <v>5</v>
      </c>
      <c r="G82" s="58">
        <v>4</v>
      </c>
      <c r="H82" s="58">
        <v>1.5</v>
      </c>
      <c r="I82" s="107">
        <v>1</v>
      </c>
      <c r="J82" s="58">
        <v>0</v>
      </c>
      <c r="K82" s="107">
        <v>0</v>
      </c>
    </row>
    <row r="83" spans="1:11" ht="12.75">
      <c r="A83" s="59">
        <v>77</v>
      </c>
      <c r="B83" s="58" t="s">
        <v>488</v>
      </c>
      <c r="C83" s="58" t="s">
        <v>489</v>
      </c>
      <c r="D83" s="58">
        <v>16</v>
      </c>
      <c r="E83" s="107">
        <v>17</v>
      </c>
      <c r="F83" s="58">
        <v>1</v>
      </c>
      <c r="G83" s="58">
        <v>1</v>
      </c>
      <c r="H83" s="58">
        <v>2.25</v>
      </c>
      <c r="I83" s="107">
        <v>3</v>
      </c>
      <c r="J83" s="58">
        <v>0.25</v>
      </c>
      <c r="K83" s="107">
        <v>1</v>
      </c>
    </row>
    <row r="84" spans="1:11" ht="12.75">
      <c r="A84" s="59">
        <v>78</v>
      </c>
      <c r="B84" s="58" t="s">
        <v>488</v>
      </c>
      <c r="C84" s="58" t="s">
        <v>490</v>
      </c>
      <c r="D84" s="58">
        <v>118.5</v>
      </c>
      <c r="E84" s="107">
        <v>99</v>
      </c>
      <c r="F84" s="58">
        <v>7</v>
      </c>
      <c r="G84" s="58">
        <v>4</v>
      </c>
      <c r="H84" s="58">
        <v>25.5</v>
      </c>
      <c r="I84" s="107">
        <v>24</v>
      </c>
      <c r="J84" s="58">
        <v>2</v>
      </c>
      <c r="K84" s="107">
        <v>2</v>
      </c>
    </row>
    <row r="85" spans="1:11" ht="12.75">
      <c r="A85" s="59">
        <v>79</v>
      </c>
      <c r="B85" s="58" t="s">
        <v>488</v>
      </c>
      <c r="C85" s="58" t="s">
        <v>491</v>
      </c>
      <c r="D85" s="58">
        <v>7.5</v>
      </c>
      <c r="E85" s="107">
        <v>10</v>
      </c>
      <c r="F85" s="58">
        <v>0</v>
      </c>
      <c r="G85" s="58">
        <v>0</v>
      </c>
      <c r="H85" s="58">
        <v>1</v>
      </c>
      <c r="I85" s="107">
        <v>2</v>
      </c>
      <c r="J85" s="58">
        <v>0.5</v>
      </c>
      <c r="K85" s="107">
        <v>1</v>
      </c>
    </row>
    <row r="86" spans="1:11" ht="12.75">
      <c r="A86" s="59">
        <v>80</v>
      </c>
      <c r="B86" s="58" t="s">
        <v>492</v>
      </c>
      <c r="C86" s="58" t="s">
        <v>493</v>
      </c>
      <c r="D86" s="58">
        <v>188.5</v>
      </c>
      <c r="E86" s="107">
        <v>174.5</v>
      </c>
      <c r="F86" s="58">
        <v>8</v>
      </c>
      <c r="G86" s="58">
        <v>8</v>
      </c>
      <c r="H86" s="58">
        <v>98</v>
      </c>
      <c r="I86" s="107">
        <v>85.5</v>
      </c>
      <c r="J86" s="58">
        <v>3.5</v>
      </c>
      <c r="K86" s="107">
        <v>3.5</v>
      </c>
    </row>
    <row r="87" spans="1:11" ht="12.75">
      <c r="A87" s="59">
        <v>81</v>
      </c>
      <c r="B87" s="58" t="s">
        <v>494</v>
      </c>
      <c r="C87" s="58" t="s">
        <v>495</v>
      </c>
      <c r="D87" s="58">
        <v>29</v>
      </c>
      <c r="E87" s="107">
        <v>28</v>
      </c>
      <c r="F87" s="58">
        <v>3</v>
      </c>
      <c r="G87" s="58">
        <v>3</v>
      </c>
      <c r="H87" s="58">
        <v>2.5</v>
      </c>
      <c r="I87" s="107">
        <v>3</v>
      </c>
      <c r="J87" s="58">
        <v>0</v>
      </c>
      <c r="K87" s="107">
        <v>0</v>
      </c>
    </row>
    <row r="88" spans="1:11" ht="12.75">
      <c r="A88" s="59">
        <v>82</v>
      </c>
      <c r="B88" s="58" t="s">
        <v>496</v>
      </c>
      <c r="C88" s="58" t="s">
        <v>497</v>
      </c>
      <c r="D88" s="58">
        <v>41</v>
      </c>
      <c r="E88" s="107">
        <v>41</v>
      </c>
      <c r="F88" s="58">
        <v>4</v>
      </c>
      <c r="G88" s="58">
        <v>4</v>
      </c>
      <c r="H88" s="58">
        <v>5</v>
      </c>
      <c r="I88" s="107">
        <v>5</v>
      </c>
      <c r="J88" s="58">
        <v>1</v>
      </c>
      <c r="K88" s="107">
        <v>1</v>
      </c>
    </row>
    <row r="89" spans="1:11" s="52" customFormat="1" ht="12.75">
      <c r="A89" s="49">
        <v>82</v>
      </c>
      <c r="B89" s="50"/>
      <c r="C89" s="50" t="s">
        <v>498</v>
      </c>
      <c r="D89" s="50">
        <f aca="true" t="shared" si="0" ref="D89:K89">SUM(D7:D88)</f>
        <v>2792.1900000000005</v>
      </c>
      <c r="E89" s="101">
        <f t="shared" si="0"/>
        <v>2754</v>
      </c>
      <c r="F89" s="50">
        <f t="shared" si="0"/>
        <v>224.6</v>
      </c>
      <c r="G89" s="50">
        <f t="shared" si="0"/>
        <v>230</v>
      </c>
      <c r="H89" s="50">
        <f t="shared" si="0"/>
        <v>373.05</v>
      </c>
      <c r="I89" s="101">
        <f t="shared" si="0"/>
        <v>377.25</v>
      </c>
      <c r="J89" s="50">
        <f t="shared" si="0"/>
        <v>28.15</v>
      </c>
      <c r="K89" s="101">
        <f t="shared" si="0"/>
        <v>39.75</v>
      </c>
    </row>
    <row r="90" spans="1:11" ht="7.5" customHeight="1">
      <c r="A90" s="152"/>
      <c r="B90" s="153"/>
      <c r="C90" s="153"/>
      <c r="D90" s="153"/>
      <c r="E90" s="153"/>
      <c r="F90" s="153"/>
      <c r="G90" s="153"/>
      <c r="H90" s="153"/>
      <c r="I90" s="153"/>
      <c r="J90" s="153"/>
      <c r="K90" s="154"/>
    </row>
    <row r="91" spans="1:11" ht="12.75">
      <c r="A91" s="59">
        <v>1</v>
      </c>
      <c r="B91" s="58" t="s">
        <v>386</v>
      </c>
      <c r="C91" s="58" t="s">
        <v>634</v>
      </c>
      <c r="D91" s="58">
        <v>10</v>
      </c>
      <c r="E91" s="107">
        <v>14</v>
      </c>
      <c r="F91" s="58">
        <v>0</v>
      </c>
      <c r="G91" s="58">
        <v>0</v>
      </c>
      <c r="H91" s="58">
        <v>6.25</v>
      </c>
      <c r="I91" s="107">
        <v>11</v>
      </c>
      <c r="J91" s="58">
        <v>0.25</v>
      </c>
      <c r="K91" s="107">
        <v>1</v>
      </c>
    </row>
    <row r="92" spans="1:11" ht="12.75">
      <c r="A92" s="59">
        <v>2</v>
      </c>
      <c r="B92" s="58" t="s">
        <v>499</v>
      </c>
      <c r="C92" s="58" t="s">
        <v>500</v>
      </c>
      <c r="D92" s="58">
        <v>81</v>
      </c>
      <c r="E92" s="107">
        <v>150</v>
      </c>
      <c r="F92" s="58">
        <v>9</v>
      </c>
      <c r="G92" s="58">
        <v>9</v>
      </c>
      <c r="H92" s="58">
        <v>18</v>
      </c>
      <c r="I92" s="107">
        <v>17</v>
      </c>
      <c r="J92" s="58">
        <v>2</v>
      </c>
      <c r="K92" s="107">
        <v>2</v>
      </c>
    </row>
    <row r="93" spans="1:11" ht="12.75">
      <c r="A93" s="59">
        <v>3</v>
      </c>
      <c r="B93" s="58" t="s">
        <v>388</v>
      </c>
      <c r="C93" s="58" t="s">
        <v>501</v>
      </c>
      <c r="D93" s="58">
        <v>31</v>
      </c>
      <c r="E93" s="107">
        <v>31</v>
      </c>
      <c r="F93" s="58">
        <v>4</v>
      </c>
      <c r="G93" s="58">
        <v>4</v>
      </c>
      <c r="H93" s="58">
        <v>8</v>
      </c>
      <c r="I93" s="107">
        <v>8</v>
      </c>
      <c r="J93" s="58">
        <v>0</v>
      </c>
      <c r="K93" s="107">
        <v>0</v>
      </c>
    </row>
    <row r="94" spans="1:11" ht="12.75">
      <c r="A94" s="59">
        <v>4</v>
      </c>
      <c r="B94" s="58" t="s">
        <v>392</v>
      </c>
      <c r="C94" s="58" t="s">
        <v>502</v>
      </c>
      <c r="D94" s="58">
        <v>5</v>
      </c>
      <c r="E94" s="107">
        <v>14</v>
      </c>
      <c r="F94" s="58">
        <v>0</v>
      </c>
      <c r="G94" s="58">
        <v>0</v>
      </c>
      <c r="H94" s="58">
        <v>1.75</v>
      </c>
      <c r="I94" s="107">
        <v>7</v>
      </c>
      <c r="J94" s="58">
        <v>0.25</v>
      </c>
      <c r="K94" s="107">
        <v>1</v>
      </c>
    </row>
    <row r="95" spans="1:11" ht="12.75">
      <c r="A95" s="59">
        <v>5</v>
      </c>
      <c r="B95" s="58" t="s">
        <v>394</v>
      </c>
      <c r="C95" s="58" t="s">
        <v>503</v>
      </c>
      <c r="D95" s="58">
        <v>111</v>
      </c>
      <c r="E95" s="107">
        <v>110</v>
      </c>
      <c r="F95" s="58">
        <v>4</v>
      </c>
      <c r="G95" s="58">
        <v>4</v>
      </c>
      <c r="H95" s="58">
        <v>14.5</v>
      </c>
      <c r="I95" s="107">
        <v>15</v>
      </c>
      <c r="J95" s="58">
        <v>2</v>
      </c>
      <c r="K95" s="107">
        <v>2</v>
      </c>
    </row>
    <row r="96" spans="1:11" ht="12.75">
      <c r="A96" s="59">
        <v>6</v>
      </c>
      <c r="B96" s="58" t="s">
        <v>394</v>
      </c>
      <c r="C96" s="58" t="s">
        <v>504</v>
      </c>
      <c r="D96" s="58">
        <v>148</v>
      </c>
      <c r="E96" s="107">
        <v>146</v>
      </c>
      <c r="F96" s="58">
        <v>8</v>
      </c>
      <c r="G96" s="58">
        <v>8</v>
      </c>
      <c r="H96" s="58">
        <v>17.25</v>
      </c>
      <c r="I96" s="107">
        <v>23</v>
      </c>
      <c r="J96" s="58">
        <v>2.5</v>
      </c>
      <c r="K96" s="107">
        <v>3</v>
      </c>
    </row>
    <row r="97" spans="1:11" ht="12.75">
      <c r="A97" s="59">
        <v>7</v>
      </c>
      <c r="B97" s="58" t="s">
        <v>394</v>
      </c>
      <c r="C97" s="58" t="s">
        <v>505</v>
      </c>
      <c r="D97" s="58">
        <v>42.25</v>
      </c>
      <c r="E97" s="107">
        <v>42</v>
      </c>
      <c r="F97" s="58">
        <v>4</v>
      </c>
      <c r="G97" s="58">
        <v>4</v>
      </c>
      <c r="H97" s="58">
        <v>5.25</v>
      </c>
      <c r="I97" s="107">
        <v>7</v>
      </c>
      <c r="J97" s="58">
        <v>0</v>
      </c>
      <c r="K97" s="107">
        <v>0</v>
      </c>
    </row>
    <row r="98" spans="1:11" ht="12.75">
      <c r="A98" s="59">
        <v>8</v>
      </c>
      <c r="B98" s="58" t="s">
        <v>394</v>
      </c>
      <c r="C98" s="58" t="s">
        <v>506</v>
      </c>
      <c r="D98" s="58">
        <v>166</v>
      </c>
      <c r="E98" s="107">
        <v>140</v>
      </c>
      <c r="F98" s="58">
        <v>7</v>
      </c>
      <c r="G98" s="58">
        <v>7</v>
      </c>
      <c r="H98" s="58">
        <v>19</v>
      </c>
      <c r="I98" s="107">
        <v>17</v>
      </c>
      <c r="J98" s="58">
        <v>3</v>
      </c>
      <c r="K98" s="107">
        <v>3</v>
      </c>
    </row>
    <row r="99" spans="1:11" ht="12.75">
      <c r="A99" s="59">
        <v>9</v>
      </c>
      <c r="B99" s="58" t="s">
        <v>403</v>
      </c>
      <c r="C99" s="58" t="s">
        <v>507</v>
      </c>
      <c r="D99" s="58">
        <v>102</v>
      </c>
      <c r="E99" s="107">
        <v>105</v>
      </c>
      <c r="F99" s="58">
        <v>0</v>
      </c>
      <c r="G99" s="58">
        <v>7</v>
      </c>
      <c r="H99" s="58">
        <v>7.5</v>
      </c>
      <c r="I99" s="107">
        <v>7</v>
      </c>
      <c r="J99" s="58">
        <v>3</v>
      </c>
      <c r="K99" s="107">
        <v>3</v>
      </c>
    </row>
    <row r="100" spans="1:11" ht="12.75">
      <c r="A100" s="59">
        <v>10</v>
      </c>
      <c r="B100" s="58" t="s">
        <v>412</v>
      </c>
      <c r="C100" s="58" t="s">
        <v>508</v>
      </c>
      <c r="D100" s="58">
        <v>78</v>
      </c>
      <c r="E100" s="107">
        <v>96</v>
      </c>
      <c r="F100" s="58">
        <v>7</v>
      </c>
      <c r="G100" s="58">
        <v>7</v>
      </c>
      <c r="H100" s="58">
        <v>6</v>
      </c>
      <c r="I100" s="107">
        <v>6</v>
      </c>
      <c r="J100" s="58">
        <v>1</v>
      </c>
      <c r="K100" s="107">
        <v>1</v>
      </c>
    </row>
    <row r="101" spans="1:11" ht="12.75">
      <c r="A101" s="59">
        <v>11</v>
      </c>
      <c r="B101" s="58" t="s">
        <v>416</v>
      </c>
      <c r="C101" s="58" t="s">
        <v>509</v>
      </c>
      <c r="D101" s="58">
        <v>25</v>
      </c>
      <c r="E101" s="107">
        <v>26</v>
      </c>
      <c r="F101" s="58">
        <v>3</v>
      </c>
      <c r="G101" s="58">
        <v>3</v>
      </c>
      <c r="H101" s="58">
        <v>1.2</v>
      </c>
      <c r="I101" s="107">
        <v>2</v>
      </c>
      <c r="J101" s="58">
        <v>0.2</v>
      </c>
      <c r="K101" s="107">
        <v>1</v>
      </c>
    </row>
    <row r="102" spans="1:11" ht="12.75">
      <c r="A102" s="59">
        <v>12</v>
      </c>
      <c r="B102" s="58" t="s">
        <v>416</v>
      </c>
      <c r="C102" s="58" t="s">
        <v>510</v>
      </c>
      <c r="D102" s="58">
        <v>49</v>
      </c>
      <c r="E102" s="107">
        <v>48</v>
      </c>
      <c r="F102" s="58">
        <v>5.5</v>
      </c>
      <c r="G102" s="58">
        <v>5</v>
      </c>
      <c r="H102" s="58">
        <v>3.5</v>
      </c>
      <c r="I102" s="107">
        <v>4</v>
      </c>
      <c r="J102" s="58">
        <v>0.5</v>
      </c>
      <c r="K102" s="107">
        <v>1</v>
      </c>
    </row>
    <row r="103" spans="1:11" ht="12.75">
      <c r="A103" s="59">
        <v>13</v>
      </c>
      <c r="B103" s="58" t="s">
        <v>416</v>
      </c>
      <c r="C103" s="58" t="s">
        <v>633</v>
      </c>
      <c r="D103" s="58">
        <v>53</v>
      </c>
      <c r="E103" s="107">
        <v>50</v>
      </c>
      <c r="F103" s="58">
        <v>0</v>
      </c>
      <c r="G103" s="58">
        <v>6</v>
      </c>
      <c r="H103" s="58">
        <v>30</v>
      </c>
      <c r="I103" s="107">
        <v>26</v>
      </c>
      <c r="J103" s="58">
        <v>1</v>
      </c>
      <c r="K103" s="107">
        <v>1</v>
      </c>
    </row>
    <row r="104" spans="1:11" ht="12.75">
      <c r="A104" s="59">
        <v>14</v>
      </c>
      <c r="B104" s="58" t="s">
        <v>420</v>
      </c>
      <c r="C104" s="58" t="s">
        <v>511</v>
      </c>
      <c r="D104" s="58">
        <v>95.5</v>
      </c>
      <c r="E104" s="107">
        <v>95</v>
      </c>
      <c r="F104" s="58">
        <v>8</v>
      </c>
      <c r="G104" s="58">
        <v>7</v>
      </c>
      <c r="H104" s="58">
        <v>7.5</v>
      </c>
      <c r="I104" s="107">
        <v>7</v>
      </c>
      <c r="J104" s="58">
        <v>0.5</v>
      </c>
      <c r="K104" s="107">
        <v>1</v>
      </c>
    </row>
    <row r="105" spans="1:11" ht="12.75">
      <c r="A105" s="59">
        <v>15</v>
      </c>
      <c r="B105" s="58" t="s">
        <v>420</v>
      </c>
      <c r="C105" s="58" t="s">
        <v>512</v>
      </c>
      <c r="D105" s="58">
        <v>65.5</v>
      </c>
      <c r="E105" s="107">
        <v>69</v>
      </c>
      <c r="F105" s="58">
        <v>6</v>
      </c>
      <c r="G105" s="58">
        <v>4</v>
      </c>
      <c r="H105" s="58">
        <v>6</v>
      </c>
      <c r="I105" s="107">
        <v>7</v>
      </c>
      <c r="J105" s="58">
        <v>0.5</v>
      </c>
      <c r="K105" s="107">
        <v>1</v>
      </c>
    </row>
    <row r="106" spans="1:11" ht="12.75">
      <c r="A106" s="59">
        <v>16</v>
      </c>
      <c r="B106" s="58" t="s">
        <v>420</v>
      </c>
      <c r="C106" s="58" t="s">
        <v>513</v>
      </c>
      <c r="D106" s="58">
        <v>29.8</v>
      </c>
      <c r="E106" s="107">
        <v>32</v>
      </c>
      <c r="F106" s="58">
        <v>3</v>
      </c>
      <c r="G106" s="58">
        <v>3</v>
      </c>
      <c r="H106" s="58">
        <v>2.5</v>
      </c>
      <c r="I106" s="107">
        <v>4</v>
      </c>
      <c r="J106" s="58">
        <v>0.3</v>
      </c>
      <c r="K106" s="107">
        <v>1</v>
      </c>
    </row>
    <row r="107" spans="1:11" ht="12.75">
      <c r="A107" s="59">
        <v>17</v>
      </c>
      <c r="B107" s="58" t="s">
        <v>423</v>
      </c>
      <c r="C107" s="58" t="s">
        <v>514</v>
      </c>
      <c r="D107" s="58">
        <v>65</v>
      </c>
      <c r="E107" s="107">
        <v>59</v>
      </c>
      <c r="F107" s="58">
        <v>6.5</v>
      </c>
      <c r="G107" s="58">
        <v>6</v>
      </c>
      <c r="H107" s="58">
        <v>3</v>
      </c>
      <c r="I107" s="107">
        <v>3</v>
      </c>
      <c r="J107" s="58">
        <v>0.5</v>
      </c>
      <c r="K107" s="107">
        <v>1</v>
      </c>
    </row>
    <row r="108" spans="1:11" ht="12.75">
      <c r="A108" s="59">
        <v>18</v>
      </c>
      <c r="B108" s="58" t="s">
        <v>425</v>
      </c>
      <c r="C108" s="58" t="s">
        <v>515</v>
      </c>
      <c r="D108" s="58">
        <v>161.5</v>
      </c>
      <c r="E108" s="107">
        <v>158</v>
      </c>
      <c r="F108" s="58">
        <v>7</v>
      </c>
      <c r="G108" s="58">
        <v>7</v>
      </c>
      <c r="H108" s="58">
        <v>13.25</v>
      </c>
      <c r="I108" s="107">
        <v>14</v>
      </c>
      <c r="J108" s="58">
        <v>1</v>
      </c>
      <c r="K108" s="107">
        <v>1</v>
      </c>
    </row>
    <row r="109" spans="1:11" ht="12.75">
      <c r="A109" s="59">
        <v>19</v>
      </c>
      <c r="B109" s="58" t="s">
        <v>428</v>
      </c>
      <c r="C109" s="58" t="s">
        <v>516</v>
      </c>
      <c r="D109" s="58">
        <v>86.5</v>
      </c>
      <c r="E109" s="107">
        <v>109</v>
      </c>
      <c r="F109" s="58">
        <v>7</v>
      </c>
      <c r="G109" s="58">
        <v>7</v>
      </c>
      <c r="H109" s="58">
        <v>6.3</v>
      </c>
      <c r="I109" s="107">
        <v>6</v>
      </c>
      <c r="J109" s="58">
        <v>1.3</v>
      </c>
      <c r="K109" s="107">
        <v>1</v>
      </c>
    </row>
    <row r="110" spans="1:11" ht="25.5">
      <c r="A110" s="59">
        <v>20</v>
      </c>
      <c r="B110" s="58" t="s">
        <v>438</v>
      </c>
      <c r="C110" s="58" t="s">
        <v>636</v>
      </c>
      <c r="D110" s="58">
        <v>3.16</v>
      </c>
      <c r="E110" s="107">
        <v>7</v>
      </c>
      <c r="F110" s="58">
        <v>0.25</v>
      </c>
      <c r="G110" s="58">
        <v>1</v>
      </c>
      <c r="H110" s="58">
        <v>0.1</v>
      </c>
      <c r="I110" s="107">
        <v>1</v>
      </c>
      <c r="J110" s="58">
        <v>0</v>
      </c>
      <c r="K110" s="107">
        <v>0</v>
      </c>
    </row>
    <row r="111" spans="1:11" ht="12.75">
      <c r="A111" s="59">
        <v>21</v>
      </c>
      <c r="B111" s="58" t="s">
        <v>438</v>
      </c>
      <c r="C111" s="58" t="s">
        <v>517</v>
      </c>
      <c r="D111" s="58">
        <v>96</v>
      </c>
      <c r="E111" s="107">
        <v>88</v>
      </c>
      <c r="F111" s="58">
        <v>6.5</v>
      </c>
      <c r="G111" s="58">
        <v>6</v>
      </c>
      <c r="H111" s="58">
        <v>11.5</v>
      </c>
      <c r="I111" s="107">
        <v>8</v>
      </c>
      <c r="J111" s="58">
        <v>1</v>
      </c>
      <c r="K111" s="107">
        <v>2</v>
      </c>
    </row>
    <row r="112" spans="1:11" ht="12.75">
      <c r="A112" s="59">
        <v>22</v>
      </c>
      <c r="B112" s="58" t="s">
        <v>442</v>
      </c>
      <c r="C112" s="58" t="s">
        <v>518</v>
      </c>
      <c r="D112" s="58">
        <v>56.5</v>
      </c>
      <c r="E112" s="107">
        <v>22</v>
      </c>
      <c r="F112" s="58">
        <v>5</v>
      </c>
      <c r="G112" s="58">
        <v>3</v>
      </c>
      <c r="H112" s="58">
        <v>4.5</v>
      </c>
      <c r="I112" s="107">
        <v>2</v>
      </c>
      <c r="J112" s="58">
        <v>0.5</v>
      </c>
      <c r="K112" s="107">
        <v>0</v>
      </c>
    </row>
    <row r="113" spans="1:11" ht="12.75">
      <c r="A113" s="59">
        <v>23</v>
      </c>
      <c r="B113" s="58" t="s">
        <v>446</v>
      </c>
      <c r="C113" s="58" t="s">
        <v>519</v>
      </c>
      <c r="D113" s="58">
        <v>54.5</v>
      </c>
      <c r="E113" s="107">
        <v>53</v>
      </c>
      <c r="F113" s="58">
        <v>5</v>
      </c>
      <c r="G113" s="58">
        <v>5</v>
      </c>
      <c r="H113" s="58">
        <v>3.5</v>
      </c>
      <c r="I113" s="107">
        <v>4</v>
      </c>
      <c r="J113" s="58">
        <v>0.5</v>
      </c>
      <c r="K113" s="107">
        <v>1</v>
      </c>
    </row>
    <row r="114" spans="1:11" ht="12.75">
      <c r="A114" s="59">
        <v>24</v>
      </c>
      <c r="B114" s="58" t="s">
        <v>446</v>
      </c>
      <c r="C114" s="58" t="s">
        <v>520</v>
      </c>
      <c r="D114" s="58">
        <v>156</v>
      </c>
      <c r="E114" s="107">
        <v>141</v>
      </c>
      <c r="F114" s="58">
        <v>9</v>
      </c>
      <c r="G114" s="58">
        <v>9</v>
      </c>
      <c r="H114" s="58">
        <v>21</v>
      </c>
      <c r="I114" s="107">
        <v>17</v>
      </c>
      <c r="J114" s="58">
        <v>1</v>
      </c>
      <c r="K114" s="107">
        <v>1</v>
      </c>
    </row>
    <row r="115" spans="1:11" ht="12.75">
      <c r="A115" s="59">
        <v>25</v>
      </c>
      <c r="B115" s="58" t="s">
        <v>458</v>
      </c>
      <c r="C115" s="58" t="s">
        <v>521</v>
      </c>
      <c r="D115" s="58">
        <v>56</v>
      </c>
      <c r="E115" s="107">
        <v>55.5</v>
      </c>
      <c r="F115" s="58">
        <v>6.5</v>
      </c>
      <c r="G115" s="58">
        <v>7</v>
      </c>
      <c r="H115" s="58">
        <v>3.5</v>
      </c>
      <c r="I115" s="107">
        <v>3.5</v>
      </c>
      <c r="J115" s="58">
        <v>0.5</v>
      </c>
      <c r="K115" s="107">
        <v>0.5</v>
      </c>
    </row>
    <row r="116" spans="1:11" ht="12.75">
      <c r="A116" s="59">
        <v>26</v>
      </c>
      <c r="B116" s="58" t="s">
        <v>460</v>
      </c>
      <c r="C116" s="58" t="s">
        <v>522</v>
      </c>
      <c r="D116" s="58">
        <v>42</v>
      </c>
      <c r="E116" s="107">
        <v>40</v>
      </c>
      <c r="F116" s="58">
        <v>4</v>
      </c>
      <c r="G116" s="58">
        <v>4</v>
      </c>
      <c r="H116" s="58">
        <v>2.5</v>
      </c>
      <c r="I116" s="107">
        <v>3</v>
      </c>
      <c r="J116" s="58">
        <v>0</v>
      </c>
      <c r="K116" s="107">
        <v>0</v>
      </c>
    </row>
    <row r="117" spans="1:11" ht="12.75">
      <c r="A117" s="59">
        <v>27</v>
      </c>
      <c r="B117" s="58" t="s">
        <v>470</v>
      </c>
      <c r="C117" s="58" t="s">
        <v>523</v>
      </c>
      <c r="D117" s="58">
        <v>62.5</v>
      </c>
      <c r="E117" s="107">
        <v>62</v>
      </c>
      <c r="F117" s="58">
        <v>6.5</v>
      </c>
      <c r="G117" s="58">
        <v>7</v>
      </c>
      <c r="H117" s="58">
        <v>8</v>
      </c>
      <c r="I117" s="107">
        <v>9</v>
      </c>
      <c r="J117" s="58">
        <v>1</v>
      </c>
      <c r="K117" s="107">
        <v>2</v>
      </c>
    </row>
    <row r="118" spans="1:11" ht="12.75">
      <c r="A118" s="59">
        <v>28</v>
      </c>
      <c r="B118" s="58" t="s">
        <v>478</v>
      </c>
      <c r="C118" s="58" t="s">
        <v>524</v>
      </c>
      <c r="D118" s="58">
        <v>26</v>
      </c>
      <c r="E118" s="107">
        <v>26</v>
      </c>
      <c r="F118" s="58">
        <v>2</v>
      </c>
      <c r="G118" s="58">
        <v>2</v>
      </c>
      <c r="H118" s="58">
        <v>3</v>
      </c>
      <c r="I118" s="107">
        <v>3</v>
      </c>
      <c r="J118" s="58">
        <v>0</v>
      </c>
      <c r="K118" s="107">
        <v>0</v>
      </c>
    </row>
    <row r="119" spans="1:11" ht="12.75">
      <c r="A119" s="59">
        <v>29</v>
      </c>
      <c r="B119" s="58" t="s">
        <v>478</v>
      </c>
      <c r="C119" s="58" t="s">
        <v>525</v>
      </c>
      <c r="D119" s="58">
        <v>110.5</v>
      </c>
      <c r="E119" s="107">
        <v>116</v>
      </c>
      <c r="F119" s="58">
        <v>7</v>
      </c>
      <c r="G119" s="58">
        <v>7</v>
      </c>
      <c r="H119" s="58">
        <v>13</v>
      </c>
      <c r="I119" s="107">
        <v>11</v>
      </c>
      <c r="J119" s="58">
        <v>1.5</v>
      </c>
      <c r="K119" s="107">
        <v>2</v>
      </c>
    </row>
    <row r="120" spans="1:11" ht="12.75">
      <c r="A120" s="59">
        <v>30</v>
      </c>
      <c r="B120" s="58" t="s">
        <v>478</v>
      </c>
      <c r="C120" s="58" t="s">
        <v>526</v>
      </c>
      <c r="D120" s="58">
        <v>160.5</v>
      </c>
      <c r="E120" s="107">
        <v>149</v>
      </c>
      <c r="F120" s="58">
        <v>9.5</v>
      </c>
      <c r="G120" s="58">
        <v>7</v>
      </c>
      <c r="H120" s="58">
        <v>15</v>
      </c>
      <c r="I120" s="107">
        <v>14</v>
      </c>
      <c r="J120" s="58">
        <v>2</v>
      </c>
      <c r="K120" s="107">
        <v>3</v>
      </c>
    </row>
    <row r="121" spans="1:11" ht="12.75">
      <c r="A121" s="59">
        <v>31</v>
      </c>
      <c r="B121" s="58" t="s">
        <v>488</v>
      </c>
      <c r="C121" s="58" t="s">
        <v>527</v>
      </c>
      <c r="D121" s="58">
        <v>64.65</v>
      </c>
      <c r="E121" s="107">
        <v>57</v>
      </c>
      <c r="F121" s="58">
        <v>5</v>
      </c>
      <c r="G121" s="58">
        <v>5</v>
      </c>
      <c r="H121" s="58">
        <v>4.55</v>
      </c>
      <c r="I121" s="107">
        <v>4</v>
      </c>
      <c r="J121" s="58">
        <v>1</v>
      </c>
      <c r="K121" s="107">
        <v>1</v>
      </c>
    </row>
    <row r="122" spans="1:11" ht="12.75">
      <c r="A122" s="59">
        <v>32</v>
      </c>
      <c r="B122" s="58" t="s">
        <v>488</v>
      </c>
      <c r="C122" s="58" t="s">
        <v>528</v>
      </c>
      <c r="D122" s="58">
        <v>84.5</v>
      </c>
      <c r="E122" s="107">
        <v>80</v>
      </c>
      <c r="F122" s="58">
        <v>4</v>
      </c>
      <c r="G122" s="58">
        <v>4</v>
      </c>
      <c r="H122" s="58">
        <v>5.5</v>
      </c>
      <c r="I122" s="107">
        <v>5</v>
      </c>
      <c r="J122" s="58">
        <v>1</v>
      </c>
      <c r="K122" s="107">
        <v>1</v>
      </c>
    </row>
    <row r="123" spans="1:11" ht="12.75">
      <c r="A123" s="59">
        <v>33</v>
      </c>
      <c r="B123" s="58" t="s">
        <v>492</v>
      </c>
      <c r="C123" s="58" t="s">
        <v>529</v>
      </c>
      <c r="D123" s="58">
        <v>97.5</v>
      </c>
      <c r="E123" s="107">
        <v>91</v>
      </c>
      <c r="F123" s="58">
        <v>5.5</v>
      </c>
      <c r="G123" s="58">
        <v>5</v>
      </c>
      <c r="H123" s="58">
        <v>7.5</v>
      </c>
      <c r="I123" s="107">
        <v>7</v>
      </c>
      <c r="J123" s="58">
        <v>1</v>
      </c>
      <c r="K123" s="107">
        <v>2</v>
      </c>
    </row>
    <row r="124" spans="1:11" ht="12.75">
      <c r="A124" s="59">
        <v>34</v>
      </c>
      <c r="B124" s="58" t="s">
        <v>494</v>
      </c>
      <c r="C124" s="58" t="s">
        <v>530</v>
      </c>
      <c r="D124" s="58">
        <v>59.25</v>
      </c>
      <c r="E124" s="107">
        <v>60</v>
      </c>
      <c r="F124" s="58">
        <v>5.5</v>
      </c>
      <c r="G124" s="58">
        <v>7</v>
      </c>
      <c r="H124" s="58">
        <v>5.75</v>
      </c>
      <c r="I124" s="107">
        <v>7</v>
      </c>
      <c r="J124" s="58">
        <v>0.25</v>
      </c>
      <c r="K124" s="107">
        <v>1</v>
      </c>
    </row>
    <row r="125" spans="1:11" ht="12.75">
      <c r="A125" s="59">
        <v>35</v>
      </c>
      <c r="B125" s="58" t="s">
        <v>496</v>
      </c>
      <c r="C125" s="58" t="s">
        <v>531</v>
      </c>
      <c r="D125" s="58">
        <v>144.5</v>
      </c>
      <c r="E125" s="107">
        <v>147</v>
      </c>
      <c r="F125" s="58">
        <v>7</v>
      </c>
      <c r="G125" s="58">
        <v>7</v>
      </c>
      <c r="H125" s="58">
        <v>12</v>
      </c>
      <c r="I125" s="107">
        <v>7</v>
      </c>
      <c r="J125" s="58">
        <v>1</v>
      </c>
      <c r="K125" s="107">
        <v>1</v>
      </c>
    </row>
    <row r="126" spans="1:11" ht="12.75">
      <c r="A126" s="59">
        <v>36</v>
      </c>
      <c r="B126" s="58" t="s">
        <v>532</v>
      </c>
      <c r="C126" s="58" t="s">
        <v>533</v>
      </c>
      <c r="D126" s="58">
        <v>55.5</v>
      </c>
      <c r="E126" s="107">
        <v>49</v>
      </c>
      <c r="F126" s="58">
        <v>4</v>
      </c>
      <c r="G126" s="58">
        <v>3</v>
      </c>
      <c r="H126" s="58">
        <v>4</v>
      </c>
      <c r="I126" s="107">
        <v>4</v>
      </c>
      <c r="J126" s="58">
        <v>0.5</v>
      </c>
      <c r="K126" s="107">
        <v>1</v>
      </c>
    </row>
    <row r="127" spans="1:11" s="52" customFormat="1" ht="12.75">
      <c r="A127" s="49">
        <v>36</v>
      </c>
      <c r="B127" s="50"/>
      <c r="C127" s="50" t="s">
        <v>534</v>
      </c>
      <c r="D127" s="50">
        <f aca="true" t="shared" si="1" ref="D127:K127">SUM(D91:D126)</f>
        <v>2734.61</v>
      </c>
      <c r="E127" s="101">
        <f t="shared" si="1"/>
        <v>2737.5</v>
      </c>
      <c r="F127" s="50">
        <f t="shared" si="1"/>
        <v>181.25</v>
      </c>
      <c r="G127" s="50">
        <f t="shared" si="1"/>
        <v>187</v>
      </c>
      <c r="H127" s="50">
        <f t="shared" si="1"/>
        <v>301.65000000000003</v>
      </c>
      <c r="I127" s="101">
        <f t="shared" si="1"/>
        <v>300.5</v>
      </c>
      <c r="J127" s="50">
        <f t="shared" si="1"/>
        <v>32.55</v>
      </c>
      <c r="K127" s="101">
        <f t="shared" si="1"/>
        <v>43.5</v>
      </c>
    </row>
    <row r="128" spans="1:11" ht="7.5" customHeight="1">
      <c r="A128" s="152"/>
      <c r="B128" s="153"/>
      <c r="C128" s="153"/>
      <c r="D128" s="153"/>
      <c r="E128" s="153"/>
      <c r="F128" s="153"/>
      <c r="G128" s="153"/>
      <c r="H128" s="153"/>
      <c r="I128" s="153"/>
      <c r="J128" s="153"/>
      <c r="K128" s="154"/>
    </row>
    <row r="129" spans="1:11" s="52" customFormat="1" ht="12.75">
      <c r="A129" s="49">
        <f>(A89+A127)</f>
        <v>118</v>
      </c>
      <c r="B129" s="50"/>
      <c r="C129" s="50" t="s">
        <v>535</v>
      </c>
      <c r="D129" s="50">
        <f aca="true" t="shared" si="2" ref="D129:K129">(D89+D127)</f>
        <v>5526.800000000001</v>
      </c>
      <c r="E129" s="101">
        <f t="shared" si="2"/>
        <v>5491.5</v>
      </c>
      <c r="F129" s="50">
        <f t="shared" si="2"/>
        <v>405.85</v>
      </c>
      <c r="G129" s="50">
        <f t="shared" si="2"/>
        <v>417</v>
      </c>
      <c r="H129" s="50">
        <f t="shared" si="2"/>
        <v>674.7</v>
      </c>
      <c r="I129" s="101">
        <f t="shared" si="2"/>
        <v>677.75</v>
      </c>
      <c r="J129" s="50">
        <f t="shared" si="2"/>
        <v>60.699999999999996</v>
      </c>
      <c r="K129" s="101">
        <f t="shared" si="2"/>
        <v>83.25</v>
      </c>
    </row>
  </sheetData>
  <sheetProtection password="CE88" sheet="1" objects="1" scenarios="1"/>
  <mergeCells count="11">
    <mergeCell ref="J4:K4"/>
    <mergeCell ref="C1:C5"/>
    <mergeCell ref="A90:K90"/>
    <mergeCell ref="A128:K128"/>
    <mergeCell ref="A1:A5"/>
    <mergeCell ref="B1:B5"/>
    <mergeCell ref="D2:E4"/>
    <mergeCell ref="F2:K2"/>
    <mergeCell ref="H3:I4"/>
    <mergeCell ref="F3:G4"/>
    <mergeCell ref="J3:K3"/>
  </mergeCells>
  <printOptions horizontalCentered="1"/>
  <pageMargins left="0.35433070866141736" right="0.15748031496062992" top="0.7874015748031497" bottom="0.7874015748031497" header="0.31496062992125984" footer="0.31496062992125984"/>
  <pageSetup horizontalDpi="300" verticalDpi="300" orientation="landscape" paperSize="9" r:id="rId1"/>
  <headerFooter alignWithMargins="0">
    <oddHeader>&amp;C&amp;"Arial,Bold"&amp;12 8.1. Institūcijas darbinieku skaits un apstiprinātās amata vienības &amp;"Arial,Regular"&amp;11(saskaņā ar profesiju klasifikatoru)</oddHeader>
    <oddFooter>&amp;L
&amp;8SPP Statistiskās informācijas un analīzes daļa&amp;R
&amp;P+92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O127"/>
  <sheetViews>
    <sheetView showGridLines="0" workbookViewId="0" topLeftCell="C1">
      <selection activeCell="C108" sqref="C108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7.28125" style="0" customWidth="1"/>
    <col min="5" max="5" width="6.8515625" style="0" customWidth="1"/>
    <col min="6" max="6" width="7.00390625" style="0" customWidth="1"/>
    <col min="7" max="8" width="6.8515625" style="0" customWidth="1"/>
    <col min="9" max="9" width="7.00390625" style="0" customWidth="1"/>
    <col min="10" max="12" width="6.8515625" style="0" customWidth="1"/>
    <col min="13" max="13" width="7.00390625" style="0" customWidth="1"/>
    <col min="14" max="14" width="6.7109375" style="0" customWidth="1"/>
    <col min="15" max="15" width="7.57421875" style="0" customWidth="1"/>
  </cols>
  <sheetData>
    <row r="1" spans="1:15" s="15" customFormat="1" ht="24" customHeight="1">
      <c r="A1" s="155" t="s">
        <v>0</v>
      </c>
      <c r="B1" s="241" t="s">
        <v>1</v>
      </c>
      <c r="C1" s="241" t="s">
        <v>2</v>
      </c>
      <c r="D1" s="18" t="s">
        <v>132</v>
      </c>
      <c r="E1" s="18" t="s">
        <v>132</v>
      </c>
      <c r="F1" s="18" t="s">
        <v>131</v>
      </c>
      <c r="G1" s="18" t="s">
        <v>131</v>
      </c>
      <c r="H1" s="18" t="s">
        <v>130</v>
      </c>
      <c r="I1" s="18" t="s">
        <v>130</v>
      </c>
      <c r="J1" s="18" t="s">
        <v>129</v>
      </c>
      <c r="K1" s="18" t="s">
        <v>129</v>
      </c>
      <c r="L1" s="18" t="s">
        <v>128</v>
      </c>
      <c r="M1" s="18" t="s">
        <v>128</v>
      </c>
      <c r="N1" s="18" t="s">
        <v>127</v>
      </c>
      <c r="O1" s="18" t="s">
        <v>127</v>
      </c>
    </row>
    <row r="2" spans="1:15" s="15" customFormat="1" ht="34.5" customHeight="1">
      <c r="A2" s="245"/>
      <c r="B2" s="242"/>
      <c r="C2" s="242"/>
      <c r="D2" s="244" t="s">
        <v>126</v>
      </c>
      <c r="E2" s="229"/>
      <c r="F2" s="244" t="s">
        <v>125</v>
      </c>
      <c r="G2" s="229"/>
      <c r="H2" s="244" t="s">
        <v>124</v>
      </c>
      <c r="I2" s="229"/>
      <c r="J2" s="228" t="s">
        <v>123</v>
      </c>
      <c r="K2" s="229"/>
      <c r="L2" s="228" t="s">
        <v>122</v>
      </c>
      <c r="M2" s="229"/>
      <c r="N2" s="244" t="s">
        <v>121</v>
      </c>
      <c r="O2" s="229"/>
    </row>
    <row r="3" spans="1:15" s="15" customFormat="1" ht="42.75" customHeight="1">
      <c r="A3" s="246"/>
      <c r="B3" s="243"/>
      <c r="C3" s="243"/>
      <c r="D3" s="29" t="s">
        <v>110</v>
      </c>
      <c r="E3" s="29" t="s">
        <v>109</v>
      </c>
      <c r="F3" s="29" t="s">
        <v>110</v>
      </c>
      <c r="G3" s="29" t="s">
        <v>109</v>
      </c>
      <c r="H3" s="29" t="s">
        <v>110</v>
      </c>
      <c r="I3" s="29" t="s">
        <v>109</v>
      </c>
      <c r="J3" s="29" t="s">
        <v>110</v>
      </c>
      <c r="K3" s="29" t="s">
        <v>109</v>
      </c>
      <c r="L3" s="29" t="s">
        <v>110</v>
      </c>
      <c r="M3" s="29" t="s">
        <v>109</v>
      </c>
      <c r="N3" s="29" t="s">
        <v>110</v>
      </c>
      <c r="O3" s="29" t="s">
        <v>109</v>
      </c>
    </row>
    <row r="4" spans="1:15" s="26" customFormat="1" ht="11.25" customHeight="1" thickBot="1">
      <c r="A4" s="28" t="s">
        <v>20</v>
      </c>
      <c r="B4" s="27" t="s">
        <v>21</v>
      </c>
      <c r="C4" s="27" t="s">
        <v>22</v>
      </c>
      <c r="D4" s="17">
        <v>9</v>
      </c>
      <c r="E4" s="17">
        <v>10</v>
      </c>
      <c r="F4" s="17">
        <v>11</v>
      </c>
      <c r="G4" s="17">
        <v>12</v>
      </c>
      <c r="H4" s="17">
        <v>13</v>
      </c>
      <c r="I4" s="17">
        <v>14</v>
      </c>
      <c r="J4" s="17">
        <v>15</v>
      </c>
      <c r="K4" s="17">
        <v>16</v>
      </c>
      <c r="L4" s="17">
        <v>17</v>
      </c>
      <c r="M4" s="17">
        <v>18</v>
      </c>
      <c r="N4" s="17">
        <v>19</v>
      </c>
      <c r="O4" s="17">
        <v>20</v>
      </c>
    </row>
    <row r="5" spans="1:15" ht="12.75">
      <c r="A5" s="53">
        <v>1</v>
      </c>
      <c r="B5" s="54" t="s">
        <v>386</v>
      </c>
      <c r="C5" s="54" t="s">
        <v>387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4.5</v>
      </c>
      <c r="M5" s="54">
        <v>4</v>
      </c>
      <c r="N5" s="54">
        <v>2.5</v>
      </c>
      <c r="O5" s="54">
        <v>3</v>
      </c>
    </row>
    <row r="6" spans="1:15" ht="12.75">
      <c r="A6" s="55">
        <v>2</v>
      </c>
      <c r="B6" s="56" t="s">
        <v>388</v>
      </c>
      <c r="C6" s="56" t="s">
        <v>389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1</v>
      </c>
      <c r="M6" s="56">
        <v>1</v>
      </c>
      <c r="N6" s="56">
        <v>0</v>
      </c>
      <c r="O6" s="56">
        <v>0</v>
      </c>
    </row>
    <row r="7" spans="1:15" ht="12.75">
      <c r="A7" s="55">
        <v>3</v>
      </c>
      <c r="B7" s="56" t="s">
        <v>388</v>
      </c>
      <c r="C7" s="56" t="s">
        <v>390</v>
      </c>
      <c r="D7" s="56">
        <v>0</v>
      </c>
      <c r="E7" s="56">
        <v>0</v>
      </c>
      <c r="F7" s="56">
        <v>1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5.5</v>
      </c>
      <c r="M7" s="56">
        <v>4</v>
      </c>
      <c r="N7" s="56">
        <v>0</v>
      </c>
      <c r="O7" s="56">
        <v>0</v>
      </c>
    </row>
    <row r="8" spans="1:15" ht="12.75">
      <c r="A8" s="55">
        <v>4</v>
      </c>
      <c r="B8" s="56" t="s">
        <v>388</v>
      </c>
      <c r="C8" s="56" t="s">
        <v>391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5.5</v>
      </c>
      <c r="M8" s="56">
        <v>7</v>
      </c>
      <c r="N8" s="56">
        <v>0</v>
      </c>
      <c r="O8" s="56">
        <v>0</v>
      </c>
    </row>
    <row r="9" spans="1:15" ht="12.75">
      <c r="A9" s="55">
        <v>5</v>
      </c>
      <c r="B9" s="56" t="s">
        <v>392</v>
      </c>
      <c r="C9" s="56" t="s">
        <v>393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4.5</v>
      </c>
      <c r="M9" s="56">
        <v>6</v>
      </c>
      <c r="N9" s="56">
        <v>0.75</v>
      </c>
      <c r="O9" s="56">
        <v>2</v>
      </c>
    </row>
    <row r="10" spans="1:15" ht="12.75">
      <c r="A10" s="55">
        <v>6</v>
      </c>
      <c r="B10" s="56" t="s">
        <v>394</v>
      </c>
      <c r="C10" s="56" t="s">
        <v>395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1.5</v>
      </c>
      <c r="M10" s="56">
        <v>2</v>
      </c>
      <c r="N10" s="56">
        <v>0</v>
      </c>
      <c r="O10" s="56">
        <v>0</v>
      </c>
    </row>
    <row r="11" spans="1:15" ht="12.75">
      <c r="A11" s="55">
        <v>7</v>
      </c>
      <c r="B11" s="56" t="s">
        <v>394</v>
      </c>
      <c r="C11" s="56" t="s">
        <v>396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1</v>
      </c>
      <c r="K11" s="56">
        <v>0</v>
      </c>
      <c r="L11" s="56">
        <v>16.5</v>
      </c>
      <c r="M11" s="103">
        <v>16.5</v>
      </c>
      <c r="N11" s="56">
        <v>0</v>
      </c>
      <c r="O11" s="56">
        <v>0</v>
      </c>
    </row>
    <row r="12" spans="1:15" ht="12.75">
      <c r="A12" s="55">
        <v>8</v>
      </c>
      <c r="B12" s="56" t="s">
        <v>394</v>
      </c>
      <c r="C12" s="56" t="s">
        <v>397</v>
      </c>
      <c r="D12" s="56">
        <v>0</v>
      </c>
      <c r="E12" s="56">
        <v>0</v>
      </c>
      <c r="F12" s="56">
        <v>0.5</v>
      </c>
      <c r="G12" s="56">
        <v>1</v>
      </c>
      <c r="H12" s="56">
        <v>0.5</v>
      </c>
      <c r="I12" s="56">
        <v>1</v>
      </c>
      <c r="J12" s="56">
        <v>0</v>
      </c>
      <c r="K12" s="56">
        <v>0</v>
      </c>
      <c r="L12" s="56">
        <v>8.25</v>
      </c>
      <c r="M12" s="56">
        <v>9</v>
      </c>
      <c r="N12" s="56">
        <v>2.5</v>
      </c>
      <c r="O12" s="56">
        <v>2</v>
      </c>
    </row>
    <row r="13" spans="1:15" ht="12.75">
      <c r="A13" s="55">
        <v>9</v>
      </c>
      <c r="B13" s="56" t="s">
        <v>394</v>
      </c>
      <c r="C13" s="56" t="s">
        <v>398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4</v>
      </c>
      <c r="M13" s="56">
        <v>4</v>
      </c>
      <c r="N13" s="56">
        <v>0.5</v>
      </c>
      <c r="O13" s="56">
        <v>0</v>
      </c>
    </row>
    <row r="14" spans="1:15" ht="12.75">
      <c r="A14" s="55">
        <v>10</v>
      </c>
      <c r="B14" s="56" t="s">
        <v>394</v>
      </c>
      <c r="C14" s="56" t="s">
        <v>399</v>
      </c>
      <c r="D14" s="56">
        <v>0</v>
      </c>
      <c r="E14" s="56">
        <v>0</v>
      </c>
      <c r="F14" s="56">
        <v>1</v>
      </c>
      <c r="G14" s="56">
        <v>1</v>
      </c>
      <c r="H14" s="56">
        <v>0</v>
      </c>
      <c r="I14" s="56">
        <v>0</v>
      </c>
      <c r="J14" s="56">
        <v>0</v>
      </c>
      <c r="K14" s="56">
        <v>0</v>
      </c>
      <c r="L14" s="56">
        <v>21.5</v>
      </c>
      <c r="M14" s="56">
        <v>20</v>
      </c>
      <c r="N14" s="56">
        <v>2</v>
      </c>
      <c r="O14" s="56">
        <v>2</v>
      </c>
    </row>
    <row r="15" spans="1:15" ht="12.75">
      <c r="A15" s="55">
        <v>11</v>
      </c>
      <c r="B15" s="56" t="s">
        <v>394</v>
      </c>
      <c r="C15" s="56" t="s">
        <v>400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1</v>
      </c>
      <c r="M15" s="56">
        <v>1</v>
      </c>
      <c r="N15" s="56">
        <v>0</v>
      </c>
      <c r="O15" s="56">
        <v>0</v>
      </c>
    </row>
    <row r="16" spans="1:15" ht="12.75">
      <c r="A16" s="55">
        <v>12</v>
      </c>
      <c r="B16" s="56" t="s">
        <v>401</v>
      </c>
      <c r="C16" s="56" t="s">
        <v>402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5.5</v>
      </c>
      <c r="M16" s="56">
        <v>6</v>
      </c>
      <c r="N16" s="56">
        <v>0</v>
      </c>
      <c r="O16" s="56">
        <v>0</v>
      </c>
    </row>
    <row r="17" spans="1:15" ht="12.75">
      <c r="A17" s="55">
        <v>13</v>
      </c>
      <c r="B17" s="56" t="s">
        <v>403</v>
      </c>
      <c r="C17" s="56" t="s">
        <v>404</v>
      </c>
      <c r="D17" s="56">
        <v>1</v>
      </c>
      <c r="E17" s="56">
        <v>1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3</v>
      </c>
      <c r="M17" s="56">
        <v>2</v>
      </c>
      <c r="N17" s="56">
        <v>0</v>
      </c>
      <c r="O17" s="56">
        <v>0</v>
      </c>
    </row>
    <row r="18" spans="1:15" ht="12.75">
      <c r="A18" s="55">
        <v>14</v>
      </c>
      <c r="B18" s="56" t="s">
        <v>403</v>
      </c>
      <c r="C18" s="56" t="s">
        <v>405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2</v>
      </c>
      <c r="M18" s="56">
        <v>3</v>
      </c>
      <c r="N18" s="56">
        <v>0</v>
      </c>
      <c r="O18" s="56">
        <v>0</v>
      </c>
    </row>
    <row r="19" spans="1:15" ht="12.75">
      <c r="A19" s="55">
        <v>15</v>
      </c>
      <c r="B19" s="56" t="s">
        <v>403</v>
      </c>
      <c r="C19" s="56" t="s">
        <v>406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1</v>
      </c>
      <c r="M19" s="56">
        <v>1</v>
      </c>
      <c r="N19" s="56">
        <v>0</v>
      </c>
      <c r="O19" s="56">
        <v>0</v>
      </c>
    </row>
    <row r="20" spans="1:15" ht="12.75">
      <c r="A20" s="55">
        <v>16</v>
      </c>
      <c r="B20" s="56" t="s">
        <v>407</v>
      </c>
      <c r="C20" s="56" t="s">
        <v>408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1.5</v>
      </c>
      <c r="M20" s="56">
        <v>2</v>
      </c>
      <c r="N20" s="56">
        <v>0</v>
      </c>
      <c r="O20" s="56">
        <v>0</v>
      </c>
    </row>
    <row r="21" spans="1:15" ht="12.75">
      <c r="A21" s="55">
        <v>17</v>
      </c>
      <c r="B21" s="56" t="s">
        <v>407</v>
      </c>
      <c r="C21" s="56" t="s">
        <v>409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3</v>
      </c>
      <c r="M21" s="56">
        <v>3</v>
      </c>
      <c r="N21" s="56">
        <v>0</v>
      </c>
      <c r="O21" s="56">
        <v>0</v>
      </c>
    </row>
    <row r="22" spans="1:15" ht="12.75">
      <c r="A22" s="55">
        <v>18</v>
      </c>
      <c r="B22" s="56" t="s">
        <v>410</v>
      </c>
      <c r="C22" s="56" t="s">
        <v>411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7.5</v>
      </c>
      <c r="M22" s="56">
        <v>8</v>
      </c>
      <c r="N22" s="56">
        <v>0</v>
      </c>
      <c r="O22" s="56">
        <v>0</v>
      </c>
    </row>
    <row r="23" spans="1:15" ht="12.75">
      <c r="A23" s="55">
        <v>19</v>
      </c>
      <c r="B23" s="56" t="s">
        <v>412</v>
      </c>
      <c r="C23" s="56" t="s">
        <v>413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1</v>
      </c>
      <c r="M23" s="56">
        <v>1</v>
      </c>
      <c r="N23" s="56">
        <v>1</v>
      </c>
      <c r="O23" s="56">
        <v>1</v>
      </c>
    </row>
    <row r="24" spans="1:15" ht="12.75">
      <c r="A24" s="55">
        <v>20</v>
      </c>
      <c r="B24" s="56" t="s">
        <v>412</v>
      </c>
      <c r="C24" s="56" t="s">
        <v>414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</row>
    <row r="25" spans="1:15" ht="12.75">
      <c r="A25" s="55">
        <v>21</v>
      </c>
      <c r="B25" s="56" t="s">
        <v>412</v>
      </c>
      <c r="C25" s="56" t="s">
        <v>415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1</v>
      </c>
      <c r="M25" s="56">
        <v>1</v>
      </c>
      <c r="N25" s="56">
        <v>0</v>
      </c>
      <c r="O25" s="56">
        <v>0</v>
      </c>
    </row>
    <row r="26" spans="1:15" ht="12.75">
      <c r="A26" s="55">
        <v>22</v>
      </c>
      <c r="B26" s="56" t="s">
        <v>416</v>
      </c>
      <c r="C26" s="56" t="s">
        <v>417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2</v>
      </c>
      <c r="M26" s="56">
        <v>2</v>
      </c>
      <c r="N26" s="56">
        <v>0</v>
      </c>
      <c r="O26" s="56">
        <v>0</v>
      </c>
    </row>
    <row r="27" spans="1:15" ht="12.75">
      <c r="A27" s="55">
        <v>23</v>
      </c>
      <c r="B27" s="56" t="s">
        <v>416</v>
      </c>
      <c r="C27" s="56" t="s">
        <v>418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4</v>
      </c>
      <c r="M27" s="56">
        <v>4</v>
      </c>
      <c r="N27" s="56">
        <v>0</v>
      </c>
      <c r="O27" s="56">
        <v>0</v>
      </c>
    </row>
    <row r="28" spans="1:15" ht="12.75">
      <c r="A28" s="55">
        <v>24</v>
      </c>
      <c r="B28" s="56" t="s">
        <v>416</v>
      </c>
      <c r="C28" s="56" t="s">
        <v>419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1</v>
      </c>
      <c r="M28" s="56">
        <v>0</v>
      </c>
      <c r="N28" s="56">
        <v>0</v>
      </c>
      <c r="O28" s="56">
        <v>0</v>
      </c>
    </row>
    <row r="29" spans="1:15" ht="12.75">
      <c r="A29" s="55">
        <v>25</v>
      </c>
      <c r="B29" s="56" t="s">
        <v>420</v>
      </c>
      <c r="C29" s="56" t="s">
        <v>421</v>
      </c>
      <c r="D29" s="56">
        <v>0.5</v>
      </c>
      <c r="E29" s="56">
        <v>1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</row>
    <row r="30" spans="1:15" ht="12.75">
      <c r="A30" s="55">
        <v>26</v>
      </c>
      <c r="B30" s="56" t="s">
        <v>420</v>
      </c>
      <c r="C30" s="56" t="s">
        <v>422</v>
      </c>
      <c r="D30" s="56">
        <v>1</v>
      </c>
      <c r="E30" s="56">
        <v>1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2</v>
      </c>
      <c r="M30" s="56">
        <v>2</v>
      </c>
      <c r="N30" s="56">
        <v>0</v>
      </c>
      <c r="O30" s="56">
        <v>0</v>
      </c>
    </row>
    <row r="31" spans="1:15" ht="12.75">
      <c r="A31" s="55">
        <v>27</v>
      </c>
      <c r="B31" s="56" t="s">
        <v>423</v>
      </c>
      <c r="C31" s="56" t="s">
        <v>424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6</v>
      </c>
      <c r="M31" s="56">
        <v>5</v>
      </c>
      <c r="N31" s="56">
        <v>0.25</v>
      </c>
      <c r="O31" s="56">
        <v>1</v>
      </c>
    </row>
    <row r="32" spans="1:15" ht="12.75">
      <c r="A32" s="55">
        <v>28</v>
      </c>
      <c r="B32" s="56" t="s">
        <v>425</v>
      </c>
      <c r="C32" s="56" t="s">
        <v>426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1</v>
      </c>
      <c r="M32" s="56">
        <v>1</v>
      </c>
      <c r="N32" s="56">
        <v>0</v>
      </c>
      <c r="O32" s="56">
        <v>0</v>
      </c>
    </row>
    <row r="33" spans="1:15" ht="12.75">
      <c r="A33" s="55">
        <v>29</v>
      </c>
      <c r="B33" s="56" t="s">
        <v>425</v>
      </c>
      <c r="C33" s="56" t="s">
        <v>427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4</v>
      </c>
      <c r="M33" s="56">
        <v>4</v>
      </c>
      <c r="N33" s="56">
        <v>0</v>
      </c>
      <c r="O33" s="56">
        <v>0</v>
      </c>
    </row>
    <row r="34" spans="1:15" ht="12.75">
      <c r="A34" s="55">
        <v>30</v>
      </c>
      <c r="B34" s="56" t="s">
        <v>428</v>
      </c>
      <c r="C34" s="56" t="s">
        <v>429</v>
      </c>
      <c r="D34" s="56">
        <v>0.15</v>
      </c>
      <c r="E34" s="56">
        <v>1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</row>
    <row r="35" spans="1:15" ht="12.75">
      <c r="A35" s="55">
        <v>31</v>
      </c>
      <c r="B35" s="56" t="s">
        <v>428</v>
      </c>
      <c r="C35" s="56" t="s">
        <v>430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0.2</v>
      </c>
      <c r="M35" s="56">
        <v>1</v>
      </c>
      <c r="N35" s="56">
        <v>0</v>
      </c>
      <c r="O35" s="56">
        <v>0</v>
      </c>
    </row>
    <row r="36" spans="1:15" ht="12.75">
      <c r="A36" s="55">
        <v>32</v>
      </c>
      <c r="B36" s="56" t="s">
        <v>428</v>
      </c>
      <c r="C36" s="56" t="s">
        <v>431</v>
      </c>
      <c r="D36" s="56">
        <v>1</v>
      </c>
      <c r="E36" s="56">
        <v>1</v>
      </c>
      <c r="F36" s="56">
        <v>1</v>
      </c>
      <c r="G36" s="56">
        <v>1</v>
      </c>
      <c r="H36" s="56">
        <v>0.25</v>
      </c>
      <c r="I36" s="56">
        <v>0</v>
      </c>
      <c r="J36" s="56">
        <v>0</v>
      </c>
      <c r="K36" s="56">
        <v>0</v>
      </c>
      <c r="L36" s="56">
        <v>7.5</v>
      </c>
      <c r="M36" s="56">
        <v>7</v>
      </c>
      <c r="N36" s="56">
        <v>2.25</v>
      </c>
      <c r="O36" s="56">
        <v>2</v>
      </c>
    </row>
    <row r="37" spans="1:15" ht="12.75">
      <c r="A37" s="55">
        <v>33</v>
      </c>
      <c r="B37" s="56" t="s">
        <v>428</v>
      </c>
      <c r="C37" s="56" t="s">
        <v>432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3</v>
      </c>
      <c r="M37" s="56">
        <v>3</v>
      </c>
      <c r="N37" s="56">
        <v>0</v>
      </c>
      <c r="O37" s="56">
        <v>0</v>
      </c>
    </row>
    <row r="38" spans="1:15" ht="12.75">
      <c r="A38" s="55">
        <v>34</v>
      </c>
      <c r="B38" s="56" t="s">
        <v>428</v>
      </c>
      <c r="C38" s="56" t="s">
        <v>433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</row>
    <row r="39" spans="1:15" ht="12.75">
      <c r="A39" s="55">
        <v>35</v>
      </c>
      <c r="B39" s="56" t="s">
        <v>434</v>
      </c>
      <c r="C39" s="56" t="s">
        <v>435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11</v>
      </c>
      <c r="M39" s="56">
        <v>9</v>
      </c>
      <c r="N39" s="56">
        <v>2</v>
      </c>
      <c r="O39" s="56">
        <v>2</v>
      </c>
    </row>
    <row r="40" spans="1:15" ht="12.75">
      <c r="A40" s="55">
        <v>36</v>
      </c>
      <c r="B40" s="56" t="s">
        <v>434</v>
      </c>
      <c r="C40" s="56" t="s">
        <v>436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1</v>
      </c>
      <c r="M40" s="56">
        <v>1</v>
      </c>
      <c r="N40" s="56">
        <v>0</v>
      </c>
      <c r="O40" s="56">
        <v>0</v>
      </c>
    </row>
    <row r="41" spans="1:15" ht="12.75">
      <c r="A41" s="55">
        <v>37</v>
      </c>
      <c r="B41" s="56" t="s">
        <v>434</v>
      </c>
      <c r="C41" s="56" t="s">
        <v>437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2</v>
      </c>
      <c r="M41" s="56">
        <v>2</v>
      </c>
      <c r="N41" s="56">
        <v>0</v>
      </c>
      <c r="O41" s="56">
        <v>0</v>
      </c>
    </row>
    <row r="42" spans="1:15" ht="12.75">
      <c r="A42" s="55">
        <v>38</v>
      </c>
      <c r="B42" s="56" t="s">
        <v>438</v>
      </c>
      <c r="C42" s="56" t="s">
        <v>439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</row>
    <row r="43" spans="1:15" ht="12.75">
      <c r="A43" s="55">
        <v>39</v>
      </c>
      <c r="B43" s="56" t="s">
        <v>438</v>
      </c>
      <c r="C43" s="56" t="s">
        <v>440</v>
      </c>
      <c r="D43" s="56">
        <v>1</v>
      </c>
      <c r="E43" s="56">
        <v>1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5</v>
      </c>
      <c r="M43" s="56">
        <v>6</v>
      </c>
      <c r="N43" s="56">
        <v>0</v>
      </c>
      <c r="O43" s="56">
        <v>0</v>
      </c>
    </row>
    <row r="44" spans="1:15" ht="12.75">
      <c r="A44" s="55">
        <v>40</v>
      </c>
      <c r="B44" s="56" t="s">
        <v>438</v>
      </c>
      <c r="C44" s="56" t="s">
        <v>441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0.3</v>
      </c>
      <c r="M44" s="56">
        <v>1</v>
      </c>
      <c r="N44" s="56">
        <v>0</v>
      </c>
      <c r="O44" s="56">
        <v>0</v>
      </c>
    </row>
    <row r="45" spans="1:15" ht="12.75">
      <c r="A45" s="55">
        <v>41</v>
      </c>
      <c r="B45" s="56" t="s">
        <v>442</v>
      </c>
      <c r="C45" s="56" t="s">
        <v>443</v>
      </c>
      <c r="D45" s="56">
        <v>0.75</v>
      </c>
      <c r="E45" s="56">
        <v>1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0.75</v>
      </c>
      <c r="M45" s="56">
        <v>1</v>
      </c>
      <c r="N45" s="56">
        <v>0</v>
      </c>
      <c r="O45" s="56">
        <v>0</v>
      </c>
    </row>
    <row r="46" spans="1:15" ht="12.75">
      <c r="A46" s="55">
        <v>42</v>
      </c>
      <c r="B46" s="56" t="s">
        <v>442</v>
      </c>
      <c r="C46" s="56" t="s">
        <v>444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0.5</v>
      </c>
      <c r="M46" s="56">
        <v>1</v>
      </c>
      <c r="N46" s="56">
        <v>0</v>
      </c>
      <c r="O46" s="56">
        <v>0</v>
      </c>
    </row>
    <row r="47" spans="1:15" ht="12.75">
      <c r="A47" s="55">
        <v>43</v>
      </c>
      <c r="B47" s="56" t="s">
        <v>442</v>
      </c>
      <c r="C47" s="56" t="s">
        <v>445</v>
      </c>
      <c r="D47" s="56">
        <v>1</v>
      </c>
      <c r="E47" s="56">
        <v>1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1</v>
      </c>
      <c r="M47" s="56">
        <v>2</v>
      </c>
      <c r="N47" s="56">
        <v>0</v>
      </c>
      <c r="O47" s="56">
        <v>0</v>
      </c>
    </row>
    <row r="48" spans="1:15" ht="12.75">
      <c r="A48" s="55">
        <v>44</v>
      </c>
      <c r="B48" s="56" t="s">
        <v>446</v>
      </c>
      <c r="C48" s="56" t="s">
        <v>447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1</v>
      </c>
      <c r="M48" s="56">
        <v>1</v>
      </c>
      <c r="N48" s="56">
        <v>0</v>
      </c>
      <c r="O48" s="56">
        <v>0</v>
      </c>
    </row>
    <row r="49" spans="1:15" ht="12.75">
      <c r="A49" s="55">
        <v>45</v>
      </c>
      <c r="B49" s="56" t="s">
        <v>446</v>
      </c>
      <c r="C49" s="56" t="s">
        <v>448</v>
      </c>
      <c r="D49" s="56">
        <v>1</v>
      </c>
      <c r="E49" s="56">
        <v>1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</row>
    <row r="50" spans="1:15" ht="12.75">
      <c r="A50" s="55">
        <v>46</v>
      </c>
      <c r="B50" s="56" t="s">
        <v>446</v>
      </c>
      <c r="C50" s="56" t="s">
        <v>449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2</v>
      </c>
      <c r="M50" s="56">
        <v>2</v>
      </c>
      <c r="N50" s="56">
        <v>1</v>
      </c>
      <c r="O50" s="56">
        <v>1</v>
      </c>
    </row>
    <row r="51" spans="1:15" ht="12.75">
      <c r="A51" s="55">
        <v>47</v>
      </c>
      <c r="B51" s="56" t="s">
        <v>450</v>
      </c>
      <c r="C51" s="56" t="s">
        <v>451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2</v>
      </c>
      <c r="M51" s="56">
        <v>2</v>
      </c>
      <c r="N51" s="56">
        <v>0.5</v>
      </c>
      <c r="O51" s="56">
        <v>0</v>
      </c>
    </row>
    <row r="52" spans="1:15" ht="12.75">
      <c r="A52" s="55">
        <v>48</v>
      </c>
      <c r="B52" s="56" t="s">
        <v>450</v>
      </c>
      <c r="C52" s="56" t="s">
        <v>452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0.5</v>
      </c>
      <c r="M52" s="56">
        <v>1</v>
      </c>
      <c r="N52" s="56">
        <v>0</v>
      </c>
      <c r="O52" s="56">
        <v>0</v>
      </c>
    </row>
    <row r="53" spans="1:15" ht="12.75">
      <c r="A53" s="55">
        <v>49</v>
      </c>
      <c r="B53" s="56" t="s">
        <v>450</v>
      </c>
      <c r="C53" s="56" t="s">
        <v>453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0.5</v>
      </c>
      <c r="M53" s="56">
        <v>1</v>
      </c>
      <c r="N53" s="56">
        <v>0</v>
      </c>
      <c r="O53" s="56">
        <v>0</v>
      </c>
    </row>
    <row r="54" spans="1:15" ht="12.75">
      <c r="A54" s="55">
        <v>50</v>
      </c>
      <c r="B54" s="56" t="s">
        <v>450</v>
      </c>
      <c r="C54" s="56" t="s">
        <v>454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1</v>
      </c>
      <c r="M54" s="56">
        <v>1</v>
      </c>
      <c r="N54" s="56">
        <v>0</v>
      </c>
      <c r="O54" s="56">
        <v>0</v>
      </c>
    </row>
    <row r="55" spans="1:15" ht="12.75">
      <c r="A55" s="55">
        <v>51</v>
      </c>
      <c r="B55" s="56" t="s">
        <v>450</v>
      </c>
      <c r="C55" s="56" t="s">
        <v>455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</row>
    <row r="56" spans="1:15" ht="12.75">
      <c r="A56" s="55">
        <v>52</v>
      </c>
      <c r="B56" s="56" t="s">
        <v>450</v>
      </c>
      <c r="C56" s="56" t="s">
        <v>456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1</v>
      </c>
      <c r="M56" s="56">
        <v>1</v>
      </c>
      <c r="N56" s="56">
        <v>0</v>
      </c>
      <c r="O56" s="56">
        <v>0</v>
      </c>
    </row>
    <row r="57" spans="1:15" ht="12.75">
      <c r="A57" s="55">
        <v>53</v>
      </c>
      <c r="B57" s="56" t="s">
        <v>450</v>
      </c>
      <c r="C57" s="56" t="s">
        <v>457</v>
      </c>
      <c r="D57" s="56">
        <v>0.5</v>
      </c>
      <c r="E57" s="56">
        <v>1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</row>
    <row r="58" spans="1:15" ht="12.75">
      <c r="A58" s="55">
        <v>54</v>
      </c>
      <c r="B58" s="56" t="s">
        <v>458</v>
      </c>
      <c r="C58" s="56" t="s">
        <v>459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0.5</v>
      </c>
      <c r="M58" s="56">
        <v>1</v>
      </c>
      <c r="N58" s="56">
        <v>0.5</v>
      </c>
      <c r="O58" s="56">
        <v>1</v>
      </c>
    </row>
    <row r="59" spans="1:15" ht="12.75">
      <c r="A59" s="55">
        <v>55</v>
      </c>
      <c r="B59" s="56" t="s">
        <v>460</v>
      </c>
      <c r="C59" s="56" t="s">
        <v>461</v>
      </c>
      <c r="D59" s="56">
        <v>1</v>
      </c>
      <c r="E59" s="56">
        <v>1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</row>
    <row r="60" spans="1:15" ht="12.75">
      <c r="A60" s="55">
        <v>56</v>
      </c>
      <c r="B60" s="56" t="s">
        <v>460</v>
      </c>
      <c r="C60" s="56" t="s">
        <v>462</v>
      </c>
      <c r="D60" s="56">
        <v>0.75</v>
      </c>
      <c r="E60" s="56">
        <v>1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0.25</v>
      </c>
      <c r="O60" s="56">
        <v>0</v>
      </c>
    </row>
    <row r="61" spans="1:15" ht="12.75">
      <c r="A61" s="55">
        <v>57</v>
      </c>
      <c r="B61" s="56" t="s">
        <v>460</v>
      </c>
      <c r="C61" s="56" t="s">
        <v>463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</row>
    <row r="62" spans="1:15" ht="12.75">
      <c r="A62" s="55">
        <v>58</v>
      </c>
      <c r="B62" s="56" t="s">
        <v>460</v>
      </c>
      <c r="C62" s="56" t="s">
        <v>464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1</v>
      </c>
      <c r="M62" s="56">
        <v>1</v>
      </c>
      <c r="N62" s="56">
        <v>0</v>
      </c>
      <c r="O62" s="56">
        <v>0</v>
      </c>
    </row>
    <row r="63" spans="1:15" ht="12.75">
      <c r="A63" s="55">
        <v>59</v>
      </c>
      <c r="B63" s="56" t="s">
        <v>460</v>
      </c>
      <c r="C63" s="56" t="s">
        <v>465</v>
      </c>
      <c r="D63" s="56">
        <v>1</v>
      </c>
      <c r="E63" s="56">
        <v>1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0.5</v>
      </c>
      <c r="M63" s="56">
        <v>0</v>
      </c>
      <c r="N63" s="56">
        <v>0</v>
      </c>
      <c r="O63" s="56">
        <v>0</v>
      </c>
    </row>
    <row r="64" spans="1:15" ht="12.75">
      <c r="A64" s="55">
        <v>60</v>
      </c>
      <c r="B64" s="56" t="s">
        <v>460</v>
      </c>
      <c r="C64" s="56" t="s">
        <v>466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0.5</v>
      </c>
      <c r="M64" s="56">
        <v>1</v>
      </c>
      <c r="N64" s="56">
        <v>0</v>
      </c>
      <c r="O64" s="56">
        <v>0</v>
      </c>
    </row>
    <row r="65" spans="1:15" ht="12.75">
      <c r="A65" s="55">
        <v>61</v>
      </c>
      <c r="B65" s="56" t="s">
        <v>460</v>
      </c>
      <c r="C65" s="56" t="s">
        <v>467</v>
      </c>
      <c r="D65" s="56">
        <v>1</v>
      </c>
      <c r="E65" s="56">
        <v>1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2</v>
      </c>
      <c r="M65" s="56">
        <v>2</v>
      </c>
      <c r="N65" s="56">
        <v>0</v>
      </c>
      <c r="O65" s="56">
        <v>0</v>
      </c>
    </row>
    <row r="66" spans="1:15" ht="12.75">
      <c r="A66" s="55">
        <v>62</v>
      </c>
      <c r="B66" s="56" t="s">
        <v>460</v>
      </c>
      <c r="C66" s="56" t="s">
        <v>468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1</v>
      </c>
      <c r="M66" s="56">
        <v>1</v>
      </c>
      <c r="N66" s="56">
        <v>0</v>
      </c>
      <c r="O66" s="56">
        <v>0</v>
      </c>
    </row>
    <row r="67" spans="1:15" ht="12.75">
      <c r="A67" s="55">
        <v>63</v>
      </c>
      <c r="B67" s="56" t="s">
        <v>460</v>
      </c>
      <c r="C67" s="56" t="s">
        <v>469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1</v>
      </c>
      <c r="M67" s="56">
        <v>1</v>
      </c>
      <c r="N67" s="56">
        <v>0</v>
      </c>
      <c r="O67" s="56">
        <v>0</v>
      </c>
    </row>
    <row r="68" spans="1:15" ht="12.75">
      <c r="A68" s="55">
        <v>64</v>
      </c>
      <c r="B68" s="56" t="s">
        <v>470</v>
      </c>
      <c r="C68" s="56" t="s">
        <v>471</v>
      </c>
      <c r="D68" s="56">
        <v>0</v>
      </c>
      <c r="E68" s="56">
        <v>0</v>
      </c>
      <c r="F68" s="56">
        <v>0</v>
      </c>
      <c r="G68" s="56">
        <v>0</v>
      </c>
      <c r="H68" s="56">
        <v>0.5</v>
      </c>
      <c r="I68" s="56">
        <v>1</v>
      </c>
      <c r="J68" s="56">
        <v>0</v>
      </c>
      <c r="K68" s="56">
        <v>0</v>
      </c>
      <c r="L68" s="56">
        <v>2</v>
      </c>
      <c r="M68" s="56">
        <v>3</v>
      </c>
      <c r="N68" s="56">
        <v>1.5</v>
      </c>
      <c r="O68" s="56">
        <v>1</v>
      </c>
    </row>
    <row r="69" spans="1:15" ht="12.75">
      <c r="A69" s="55">
        <v>65</v>
      </c>
      <c r="B69" s="56" t="s">
        <v>472</v>
      </c>
      <c r="C69" s="56" t="s">
        <v>473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5</v>
      </c>
      <c r="M69" s="56">
        <v>4</v>
      </c>
      <c r="N69" s="56">
        <v>0</v>
      </c>
      <c r="O69" s="56">
        <v>0</v>
      </c>
    </row>
    <row r="70" spans="1:15" ht="12.75">
      <c r="A70" s="55">
        <v>66</v>
      </c>
      <c r="B70" s="56" t="s">
        <v>472</v>
      </c>
      <c r="C70" s="56" t="s">
        <v>474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0.5</v>
      </c>
      <c r="M70" s="56">
        <v>1</v>
      </c>
      <c r="N70" s="56">
        <v>0</v>
      </c>
      <c r="O70" s="56">
        <v>0</v>
      </c>
    </row>
    <row r="71" spans="1:15" ht="12.75">
      <c r="A71" s="55">
        <v>67</v>
      </c>
      <c r="B71" s="56" t="s">
        <v>472</v>
      </c>
      <c r="C71" s="56" t="s">
        <v>475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</row>
    <row r="72" spans="1:15" ht="12.75">
      <c r="A72" s="55">
        <v>68</v>
      </c>
      <c r="B72" s="56" t="s">
        <v>476</v>
      </c>
      <c r="C72" s="56" t="s">
        <v>477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1</v>
      </c>
      <c r="M72" s="56">
        <v>1</v>
      </c>
      <c r="N72" s="56">
        <v>0</v>
      </c>
      <c r="O72" s="56">
        <v>0</v>
      </c>
    </row>
    <row r="73" spans="1:15" ht="25.5">
      <c r="A73" s="55">
        <v>69</v>
      </c>
      <c r="B73" s="56" t="s">
        <v>478</v>
      </c>
      <c r="C73" s="56" t="s">
        <v>479</v>
      </c>
      <c r="D73" s="56">
        <v>1</v>
      </c>
      <c r="E73" s="56">
        <v>1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</row>
    <row r="74" spans="1:15" ht="12.75">
      <c r="A74" s="55">
        <v>70</v>
      </c>
      <c r="B74" s="56" t="s">
        <v>478</v>
      </c>
      <c r="C74" s="56" t="s">
        <v>480</v>
      </c>
      <c r="D74" s="56">
        <v>1</v>
      </c>
      <c r="E74" s="56">
        <v>1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1</v>
      </c>
      <c r="M74" s="56">
        <v>1</v>
      </c>
      <c r="N74" s="56">
        <v>0</v>
      </c>
      <c r="O74" s="56">
        <v>0</v>
      </c>
    </row>
    <row r="75" spans="1:15" ht="12.75">
      <c r="A75" s="55">
        <v>71</v>
      </c>
      <c r="B75" s="56" t="s">
        <v>478</v>
      </c>
      <c r="C75" s="56" t="s">
        <v>481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1</v>
      </c>
      <c r="M75" s="56">
        <v>1</v>
      </c>
      <c r="N75" s="56">
        <v>0</v>
      </c>
      <c r="O75" s="56">
        <v>0</v>
      </c>
    </row>
    <row r="76" spans="1:15" ht="12.75">
      <c r="A76" s="55">
        <v>72</v>
      </c>
      <c r="B76" s="56" t="s">
        <v>478</v>
      </c>
      <c r="C76" s="56" t="s">
        <v>482</v>
      </c>
      <c r="D76" s="56">
        <v>1</v>
      </c>
      <c r="E76" s="56">
        <v>1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</row>
    <row r="77" spans="1:15" ht="12.75">
      <c r="A77" s="55">
        <v>73</v>
      </c>
      <c r="B77" s="56" t="s">
        <v>478</v>
      </c>
      <c r="C77" s="56" t="s">
        <v>483</v>
      </c>
      <c r="D77" s="56">
        <v>0.5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</row>
    <row r="78" spans="1:15" ht="12.75">
      <c r="A78" s="55">
        <v>74</v>
      </c>
      <c r="B78" s="56" t="s">
        <v>478</v>
      </c>
      <c r="C78" s="56" t="s">
        <v>484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0.5</v>
      </c>
      <c r="M78" s="56">
        <v>1</v>
      </c>
      <c r="N78" s="56">
        <v>0</v>
      </c>
      <c r="O78" s="56">
        <v>0</v>
      </c>
    </row>
    <row r="79" spans="1:15" ht="12.75">
      <c r="A79" s="55">
        <v>75</v>
      </c>
      <c r="B79" s="56" t="s">
        <v>485</v>
      </c>
      <c r="C79" s="56" t="s">
        <v>486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1</v>
      </c>
      <c r="M79" s="56">
        <v>1</v>
      </c>
      <c r="N79" s="56">
        <v>0</v>
      </c>
      <c r="O79" s="56">
        <v>0</v>
      </c>
    </row>
    <row r="80" spans="1:15" ht="12.75">
      <c r="A80" s="55">
        <v>76</v>
      </c>
      <c r="B80" s="56" t="s">
        <v>485</v>
      </c>
      <c r="C80" s="56" t="s">
        <v>487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0.5</v>
      </c>
      <c r="M80" s="56">
        <v>0</v>
      </c>
      <c r="N80" s="56">
        <v>1</v>
      </c>
      <c r="O80" s="56">
        <v>1</v>
      </c>
    </row>
    <row r="81" spans="1:15" ht="12.75">
      <c r="A81" s="55">
        <v>77</v>
      </c>
      <c r="B81" s="56" t="s">
        <v>488</v>
      </c>
      <c r="C81" s="56" t="s">
        <v>489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2</v>
      </c>
      <c r="M81" s="56">
        <v>2</v>
      </c>
      <c r="N81" s="56">
        <v>0</v>
      </c>
      <c r="O81" s="56">
        <v>0</v>
      </c>
    </row>
    <row r="82" spans="1:15" ht="12.75">
      <c r="A82" s="55">
        <v>78</v>
      </c>
      <c r="B82" s="56" t="s">
        <v>488</v>
      </c>
      <c r="C82" s="56" t="s">
        <v>490</v>
      </c>
      <c r="D82" s="56">
        <v>0</v>
      </c>
      <c r="E82" s="56">
        <v>0</v>
      </c>
      <c r="F82" s="56">
        <v>0</v>
      </c>
      <c r="G82" s="56">
        <v>0</v>
      </c>
      <c r="H82" s="56">
        <v>2.5</v>
      </c>
      <c r="I82" s="56">
        <v>2</v>
      </c>
      <c r="J82" s="56">
        <v>0</v>
      </c>
      <c r="K82" s="56">
        <v>0</v>
      </c>
      <c r="L82" s="56">
        <v>9</v>
      </c>
      <c r="M82" s="56">
        <v>8</v>
      </c>
      <c r="N82" s="56">
        <v>12</v>
      </c>
      <c r="O82" s="56">
        <v>12</v>
      </c>
    </row>
    <row r="83" spans="1:15" ht="12.75">
      <c r="A83" s="55">
        <v>79</v>
      </c>
      <c r="B83" s="56" t="s">
        <v>488</v>
      </c>
      <c r="C83" s="56" t="s">
        <v>491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0.5</v>
      </c>
      <c r="M83" s="56">
        <v>1</v>
      </c>
      <c r="N83" s="56">
        <v>0</v>
      </c>
      <c r="O83" s="56">
        <v>0</v>
      </c>
    </row>
    <row r="84" spans="1:15" ht="12.75">
      <c r="A84" s="55">
        <v>80</v>
      </c>
      <c r="B84" s="56" t="s">
        <v>492</v>
      </c>
      <c r="C84" s="56" t="s">
        <v>493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14</v>
      </c>
      <c r="M84" s="56">
        <v>14</v>
      </c>
      <c r="N84" s="56">
        <v>80.5</v>
      </c>
      <c r="O84" s="56">
        <v>68</v>
      </c>
    </row>
    <row r="85" spans="1:15" ht="12.75">
      <c r="A85" s="55">
        <v>81</v>
      </c>
      <c r="B85" s="56" t="s">
        <v>494</v>
      </c>
      <c r="C85" s="56" t="s">
        <v>495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2.5</v>
      </c>
      <c r="M85" s="56">
        <v>3</v>
      </c>
      <c r="N85" s="56">
        <v>0</v>
      </c>
      <c r="O85" s="56">
        <v>0</v>
      </c>
    </row>
    <row r="86" spans="1:15" ht="12.75">
      <c r="A86" s="55">
        <v>82</v>
      </c>
      <c r="B86" s="56" t="s">
        <v>496</v>
      </c>
      <c r="C86" s="56" t="s">
        <v>497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4</v>
      </c>
      <c r="M86" s="56">
        <v>4</v>
      </c>
      <c r="N86" s="56">
        <v>0</v>
      </c>
      <c r="O86" s="56">
        <v>0</v>
      </c>
    </row>
    <row r="87" spans="1:15" s="52" customFormat="1" ht="12.75">
      <c r="A87" s="49">
        <v>82</v>
      </c>
      <c r="B87" s="50"/>
      <c r="C87" s="50" t="s">
        <v>498</v>
      </c>
      <c r="D87" s="50">
        <f aca="true" t="shared" si="0" ref="D87:O87">SUM(D5:D86)</f>
        <v>15.15</v>
      </c>
      <c r="E87" s="50">
        <f t="shared" si="0"/>
        <v>17</v>
      </c>
      <c r="F87" s="50">
        <f t="shared" si="0"/>
        <v>3.5</v>
      </c>
      <c r="G87" s="50">
        <f t="shared" si="0"/>
        <v>3</v>
      </c>
      <c r="H87" s="50">
        <f t="shared" si="0"/>
        <v>3.75</v>
      </c>
      <c r="I87" s="50">
        <f t="shared" si="0"/>
        <v>4</v>
      </c>
      <c r="J87" s="50">
        <f t="shared" si="0"/>
        <v>1</v>
      </c>
      <c r="K87" s="50">
        <f t="shared" si="0"/>
        <v>0</v>
      </c>
      <c r="L87" s="50">
        <f t="shared" si="0"/>
        <v>210.5</v>
      </c>
      <c r="M87" s="101">
        <f t="shared" si="0"/>
        <v>214.5</v>
      </c>
      <c r="N87" s="50">
        <f t="shared" si="0"/>
        <v>111</v>
      </c>
      <c r="O87" s="50">
        <f t="shared" si="0"/>
        <v>99</v>
      </c>
    </row>
    <row r="88" spans="1:15" ht="7.5" customHeight="1">
      <c r="A88" s="186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8"/>
    </row>
    <row r="89" spans="1:15" ht="12.75">
      <c r="A89" s="55">
        <v>1</v>
      </c>
      <c r="B89" s="56" t="s">
        <v>386</v>
      </c>
      <c r="C89" s="56" t="s">
        <v>634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1.5</v>
      </c>
      <c r="M89" s="56">
        <v>5</v>
      </c>
      <c r="N89" s="56">
        <v>4.5</v>
      </c>
      <c r="O89" s="56">
        <v>5</v>
      </c>
    </row>
    <row r="90" spans="1:15" ht="12.75">
      <c r="A90" s="55">
        <v>2</v>
      </c>
      <c r="B90" s="56" t="s">
        <v>499</v>
      </c>
      <c r="C90" s="56" t="s">
        <v>500</v>
      </c>
      <c r="D90" s="56">
        <v>1</v>
      </c>
      <c r="E90" s="56">
        <v>1</v>
      </c>
      <c r="F90" s="56">
        <v>1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10</v>
      </c>
      <c r="M90" s="56">
        <v>10</v>
      </c>
      <c r="N90" s="56">
        <v>4</v>
      </c>
      <c r="O90" s="56">
        <v>4</v>
      </c>
    </row>
    <row r="91" spans="1:15" ht="12.75">
      <c r="A91" s="55">
        <v>3</v>
      </c>
      <c r="B91" s="56" t="s">
        <v>388</v>
      </c>
      <c r="C91" s="56" t="s">
        <v>501</v>
      </c>
      <c r="D91" s="56">
        <v>0</v>
      </c>
      <c r="E91" s="56">
        <v>0</v>
      </c>
      <c r="F91" s="56">
        <v>1</v>
      </c>
      <c r="G91" s="56">
        <v>1</v>
      </c>
      <c r="H91" s="56">
        <v>0</v>
      </c>
      <c r="I91" s="56">
        <v>0</v>
      </c>
      <c r="J91" s="56">
        <v>0</v>
      </c>
      <c r="K91" s="56">
        <v>0</v>
      </c>
      <c r="L91" s="56">
        <v>5</v>
      </c>
      <c r="M91" s="56">
        <v>5</v>
      </c>
      <c r="N91" s="56">
        <v>2</v>
      </c>
      <c r="O91" s="56">
        <v>2</v>
      </c>
    </row>
    <row r="92" spans="1:15" ht="12.75">
      <c r="A92" s="55">
        <v>4</v>
      </c>
      <c r="B92" s="56" t="s">
        <v>392</v>
      </c>
      <c r="C92" s="56" t="s">
        <v>502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1.5</v>
      </c>
      <c r="M92" s="56">
        <v>6</v>
      </c>
      <c r="N92" s="56">
        <v>0</v>
      </c>
      <c r="O92" s="56">
        <v>0</v>
      </c>
    </row>
    <row r="93" spans="1:15" ht="12.75">
      <c r="A93" s="55">
        <v>5</v>
      </c>
      <c r="B93" s="56" t="s">
        <v>394</v>
      </c>
      <c r="C93" s="56" t="s">
        <v>503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1</v>
      </c>
      <c r="K93" s="56">
        <v>1</v>
      </c>
      <c r="L93" s="56">
        <v>11</v>
      </c>
      <c r="M93" s="56">
        <v>11</v>
      </c>
      <c r="N93" s="56">
        <v>0.5</v>
      </c>
      <c r="O93" s="56">
        <v>1</v>
      </c>
    </row>
    <row r="94" spans="1:15" ht="12.75">
      <c r="A94" s="55">
        <v>6</v>
      </c>
      <c r="B94" s="56" t="s">
        <v>394</v>
      </c>
      <c r="C94" s="56" t="s">
        <v>504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I94" s="56">
        <v>1</v>
      </c>
      <c r="J94" s="56">
        <v>0</v>
      </c>
      <c r="K94" s="56">
        <v>0</v>
      </c>
      <c r="L94" s="56">
        <v>8.25</v>
      </c>
      <c r="M94" s="56">
        <v>8</v>
      </c>
      <c r="N94" s="56">
        <v>5.5</v>
      </c>
      <c r="O94" s="56">
        <v>11</v>
      </c>
    </row>
    <row r="95" spans="1:15" ht="12.75">
      <c r="A95" s="55">
        <v>7</v>
      </c>
      <c r="B95" s="56" t="s">
        <v>394</v>
      </c>
      <c r="C95" s="56" t="s">
        <v>505</v>
      </c>
      <c r="D95" s="56">
        <v>0</v>
      </c>
      <c r="E95" s="56">
        <v>0</v>
      </c>
      <c r="F95" s="56">
        <v>0.75</v>
      </c>
      <c r="G95" s="56">
        <v>1</v>
      </c>
      <c r="H95" s="56">
        <v>0</v>
      </c>
      <c r="I95" s="56">
        <v>0</v>
      </c>
      <c r="J95" s="56">
        <v>0</v>
      </c>
      <c r="K95" s="56">
        <v>0</v>
      </c>
      <c r="L95" s="56">
        <v>4.5</v>
      </c>
      <c r="M95" s="56">
        <v>6</v>
      </c>
      <c r="N95" s="56">
        <v>0</v>
      </c>
      <c r="O95" s="56">
        <v>0</v>
      </c>
    </row>
    <row r="96" spans="1:15" ht="12.75">
      <c r="A96" s="55">
        <v>8</v>
      </c>
      <c r="B96" s="56" t="s">
        <v>394</v>
      </c>
      <c r="C96" s="56" t="s">
        <v>506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14</v>
      </c>
      <c r="M96" s="56">
        <v>12</v>
      </c>
      <c r="N96" s="56">
        <v>2</v>
      </c>
      <c r="O96" s="56">
        <v>2</v>
      </c>
    </row>
    <row r="97" spans="1:15" ht="12.75">
      <c r="A97" s="55">
        <v>9</v>
      </c>
      <c r="B97" s="56" t="s">
        <v>403</v>
      </c>
      <c r="C97" s="56" t="s">
        <v>507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4.5</v>
      </c>
      <c r="M97" s="56">
        <v>4</v>
      </c>
      <c r="N97" s="56">
        <v>0</v>
      </c>
      <c r="O97" s="56">
        <v>0</v>
      </c>
    </row>
    <row r="98" spans="1:15" ht="12.75">
      <c r="A98" s="55">
        <v>10</v>
      </c>
      <c r="B98" s="56" t="s">
        <v>412</v>
      </c>
      <c r="C98" s="56" t="s">
        <v>508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5</v>
      </c>
      <c r="M98" s="56">
        <v>5</v>
      </c>
      <c r="N98" s="56">
        <v>0</v>
      </c>
      <c r="O98" s="56">
        <v>0</v>
      </c>
    </row>
    <row r="99" spans="1:15" ht="12.75">
      <c r="A99" s="55">
        <v>11</v>
      </c>
      <c r="B99" s="56" t="s">
        <v>416</v>
      </c>
      <c r="C99" s="56" t="s">
        <v>509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1</v>
      </c>
      <c r="M99" s="56">
        <v>1</v>
      </c>
      <c r="N99" s="56">
        <v>0</v>
      </c>
      <c r="O99" s="56">
        <v>0</v>
      </c>
    </row>
    <row r="100" spans="1:15" ht="12.75">
      <c r="A100" s="55">
        <v>12</v>
      </c>
      <c r="B100" s="56" t="s">
        <v>416</v>
      </c>
      <c r="C100" s="56" t="s">
        <v>510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3</v>
      </c>
      <c r="M100" s="56">
        <v>3</v>
      </c>
      <c r="N100" s="56">
        <v>0</v>
      </c>
      <c r="O100" s="56">
        <v>0</v>
      </c>
    </row>
    <row r="101" spans="1:15" ht="12.75">
      <c r="A101" s="55">
        <v>13</v>
      </c>
      <c r="B101" s="56" t="s">
        <v>416</v>
      </c>
      <c r="C101" s="56" t="s">
        <v>633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13</v>
      </c>
      <c r="M101" s="56">
        <v>11</v>
      </c>
      <c r="N101" s="56">
        <v>16</v>
      </c>
      <c r="O101" s="56">
        <v>14</v>
      </c>
    </row>
    <row r="102" spans="1:15" ht="12.75">
      <c r="A102" s="55">
        <v>14</v>
      </c>
      <c r="B102" s="56" t="s">
        <v>420</v>
      </c>
      <c r="C102" s="56" t="s">
        <v>511</v>
      </c>
      <c r="D102" s="56">
        <v>1</v>
      </c>
      <c r="E102" s="56">
        <v>1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5</v>
      </c>
      <c r="M102" s="56">
        <v>5</v>
      </c>
      <c r="N102" s="56">
        <v>1</v>
      </c>
      <c r="O102" s="56">
        <v>0</v>
      </c>
    </row>
    <row r="103" spans="1:15" ht="12.75">
      <c r="A103" s="55">
        <v>15</v>
      </c>
      <c r="B103" s="56" t="s">
        <v>420</v>
      </c>
      <c r="C103" s="56" t="s">
        <v>512</v>
      </c>
      <c r="D103" s="56">
        <v>0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5.5</v>
      </c>
      <c r="M103" s="56">
        <v>6</v>
      </c>
      <c r="N103" s="56">
        <v>0</v>
      </c>
      <c r="O103" s="56">
        <v>0</v>
      </c>
    </row>
    <row r="104" spans="1:15" ht="12.75">
      <c r="A104" s="55">
        <v>16</v>
      </c>
      <c r="B104" s="56" t="s">
        <v>420</v>
      </c>
      <c r="C104" s="56" t="s">
        <v>513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2.2</v>
      </c>
      <c r="M104" s="56">
        <v>3</v>
      </c>
      <c r="N104" s="56">
        <v>0</v>
      </c>
      <c r="O104" s="56">
        <v>0</v>
      </c>
    </row>
    <row r="105" spans="1:15" ht="12.75">
      <c r="A105" s="55">
        <v>17</v>
      </c>
      <c r="B105" s="56" t="s">
        <v>423</v>
      </c>
      <c r="C105" s="56" t="s">
        <v>514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2.5</v>
      </c>
      <c r="M105" s="56">
        <v>2</v>
      </c>
      <c r="N105" s="56">
        <v>0</v>
      </c>
      <c r="O105" s="56">
        <v>0</v>
      </c>
    </row>
    <row r="106" spans="1:15" ht="12.75">
      <c r="A106" s="55">
        <v>18</v>
      </c>
      <c r="B106" s="56" t="s">
        <v>425</v>
      </c>
      <c r="C106" s="56" t="s">
        <v>515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1</v>
      </c>
      <c r="K106" s="56">
        <v>1</v>
      </c>
      <c r="L106" s="56">
        <v>10</v>
      </c>
      <c r="M106" s="56">
        <v>10</v>
      </c>
      <c r="N106" s="56">
        <v>1.25</v>
      </c>
      <c r="O106" s="56">
        <v>2</v>
      </c>
    </row>
    <row r="107" spans="1:15" ht="12.75">
      <c r="A107" s="55">
        <v>19</v>
      </c>
      <c r="B107" s="56" t="s">
        <v>428</v>
      </c>
      <c r="C107" s="56" t="s">
        <v>516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4</v>
      </c>
      <c r="M107" s="56">
        <v>4</v>
      </c>
      <c r="N107" s="56">
        <v>1</v>
      </c>
      <c r="O107" s="56">
        <v>1</v>
      </c>
    </row>
    <row r="108" spans="1:15" ht="25.5">
      <c r="A108" s="55">
        <v>20</v>
      </c>
      <c r="B108" s="56" t="s">
        <v>438</v>
      </c>
      <c r="C108" s="56" t="s">
        <v>636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0.1</v>
      </c>
      <c r="M108" s="56">
        <v>1</v>
      </c>
      <c r="N108" s="56">
        <v>0</v>
      </c>
      <c r="O108" s="56">
        <v>0</v>
      </c>
    </row>
    <row r="109" spans="1:15" ht="12.75">
      <c r="A109" s="55">
        <v>21</v>
      </c>
      <c r="B109" s="56" t="s">
        <v>438</v>
      </c>
      <c r="C109" s="56" t="s">
        <v>517</v>
      </c>
      <c r="D109" s="56">
        <v>1</v>
      </c>
      <c r="E109" s="56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7</v>
      </c>
      <c r="M109" s="56">
        <v>6</v>
      </c>
      <c r="N109" s="56">
        <v>2.5</v>
      </c>
      <c r="O109" s="56">
        <v>0</v>
      </c>
    </row>
    <row r="110" spans="1:15" ht="12.75">
      <c r="A110" s="55">
        <v>22</v>
      </c>
      <c r="B110" s="56" t="s">
        <v>442</v>
      </c>
      <c r="C110" s="56" t="s">
        <v>518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4</v>
      </c>
      <c r="M110" s="56">
        <v>2</v>
      </c>
      <c r="N110" s="56">
        <v>0</v>
      </c>
      <c r="O110" s="56">
        <v>0</v>
      </c>
    </row>
    <row r="111" spans="1:15" ht="12.75">
      <c r="A111" s="55">
        <v>23</v>
      </c>
      <c r="B111" s="56" t="s">
        <v>446</v>
      </c>
      <c r="C111" s="56" t="s">
        <v>519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3</v>
      </c>
      <c r="M111" s="56">
        <v>3</v>
      </c>
      <c r="N111" s="56">
        <v>0</v>
      </c>
      <c r="O111" s="56">
        <v>0</v>
      </c>
    </row>
    <row r="112" spans="1:15" ht="12.75">
      <c r="A112" s="55">
        <v>24</v>
      </c>
      <c r="B112" s="56" t="s">
        <v>446</v>
      </c>
      <c r="C112" s="56" t="s">
        <v>520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11</v>
      </c>
      <c r="M112" s="56">
        <v>10</v>
      </c>
      <c r="N112" s="56">
        <v>9</v>
      </c>
      <c r="O112" s="56">
        <v>6</v>
      </c>
    </row>
    <row r="113" spans="1:15" ht="12.75">
      <c r="A113" s="55">
        <v>25</v>
      </c>
      <c r="B113" s="56" t="s">
        <v>458</v>
      </c>
      <c r="C113" s="56" t="s">
        <v>521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3</v>
      </c>
      <c r="M113" s="56">
        <v>3</v>
      </c>
      <c r="N113" s="56">
        <v>0</v>
      </c>
      <c r="O113" s="56">
        <v>0</v>
      </c>
    </row>
    <row r="114" spans="1:15" ht="12.75">
      <c r="A114" s="55">
        <v>26</v>
      </c>
      <c r="B114" s="56" t="s">
        <v>460</v>
      </c>
      <c r="C114" s="56" t="s">
        <v>522</v>
      </c>
      <c r="D114" s="56">
        <v>0</v>
      </c>
      <c r="E114" s="56">
        <v>0</v>
      </c>
      <c r="F114" s="56">
        <v>0.5</v>
      </c>
      <c r="G114" s="56">
        <v>1</v>
      </c>
      <c r="H114" s="56">
        <v>0</v>
      </c>
      <c r="I114" s="56">
        <v>0</v>
      </c>
      <c r="J114" s="56">
        <v>0</v>
      </c>
      <c r="K114" s="56">
        <v>0</v>
      </c>
      <c r="L114" s="56">
        <v>2</v>
      </c>
      <c r="M114" s="56">
        <v>2</v>
      </c>
      <c r="N114" s="56">
        <v>0</v>
      </c>
      <c r="O114" s="56">
        <v>0</v>
      </c>
    </row>
    <row r="115" spans="1:15" ht="12.75">
      <c r="A115" s="55">
        <v>27</v>
      </c>
      <c r="B115" s="56" t="s">
        <v>470</v>
      </c>
      <c r="C115" s="56" t="s">
        <v>523</v>
      </c>
      <c r="D115" s="56">
        <v>0</v>
      </c>
      <c r="E115" s="56">
        <v>0</v>
      </c>
      <c r="F115" s="56">
        <v>0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5</v>
      </c>
      <c r="M115" s="56">
        <v>5</v>
      </c>
      <c r="N115" s="56">
        <v>2</v>
      </c>
      <c r="O115" s="56">
        <v>2</v>
      </c>
    </row>
    <row r="116" spans="1:15" ht="12.75">
      <c r="A116" s="55">
        <v>28</v>
      </c>
      <c r="B116" s="56" t="s">
        <v>478</v>
      </c>
      <c r="C116" s="56" t="s">
        <v>524</v>
      </c>
      <c r="D116" s="56">
        <v>0</v>
      </c>
      <c r="E116" s="56">
        <v>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2</v>
      </c>
      <c r="M116" s="56">
        <v>2</v>
      </c>
      <c r="N116" s="56">
        <v>1</v>
      </c>
      <c r="O116" s="56">
        <v>1</v>
      </c>
    </row>
    <row r="117" spans="1:15" ht="12.75">
      <c r="A117" s="55">
        <v>29</v>
      </c>
      <c r="B117" s="56" t="s">
        <v>478</v>
      </c>
      <c r="C117" s="56" t="s">
        <v>525</v>
      </c>
      <c r="D117" s="56">
        <v>1</v>
      </c>
      <c r="E117" s="56">
        <v>1</v>
      </c>
      <c r="F117" s="56">
        <v>1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9</v>
      </c>
      <c r="M117" s="56">
        <v>8</v>
      </c>
      <c r="N117" s="56">
        <v>0.5</v>
      </c>
      <c r="O117" s="56">
        <v>0</v>
      </c>
    </row>
    <row r="118" spans="1:15" ht="12.75">
      <c r="A118" s="55">
        <v>30</v>
      </c>
      <c r="B118" s="56" t="s">
        <v>478</v>
      </c>
      <c r="C118" s="56" t="s">
        <v>526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13</v>
      </c>
      <c r="M118" s="56">
        <v>11</v>
      </c>
      <c r="N118" s="56">
        <v>0</v>
      </c>
      <c r="O118" s="56">
        <v>0</v>
      </c>
    </row>
    <row r="119" spans="1:15" ht="12.75">
      <c r="A119" s="55">
        <v>31</v>
      </c>
      <c r="B119" s="56" t="s">
        <v>488</v>
      </c>
      <c r="C119" s="56" t="s">
        <v>527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3</v>
      </c>
      <c r="M119" s="56">
        <v>3</v>
      </c>
      <c r="N119" s="56">
        <v>0.55</v>
      </c>
      <c r="O119" s="56">
        <v>0</v>
      </c>
    </row>
    <row r="120" spans="1:15" ht="12.75">
      <c r="A120" s="55">
        <v>32</v>
      </c>
      <c r="B120" s="56" t="s">
        <v>488</v>
      </c>
      <c r="C120" s="56" t="s">
        <v>528</v>
      </c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3</v>
      </c>
      <c r="M120" s="56">
        <v>3</v>
      </c>
      <c r="N120" s="56">
        <v>1.5</v>
      </c>
      <c r="O120" s="56">
        <v>1</v>
      </c>
    </row>
    <row r="121" spans="1:15" ht="12.75">
      <c r="A121" s="55">
        <v>33</v>
      </c>
      <c r="B121" s="56" t="s">
        <v>492</v>
      </c>
      <c r="C121" s="56" t="s">
        <v>529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6.5</v>
      </c>
      <c r="M121" s="56">
        <v>5</v>
      </c>
      <c r="N121" s="56">
        <v>0</v>
      </c>
      <c r="O121" s="56">
        <v>0</v>
      </c>
    </row>
    <row r="122" spans="1:15" ht="12.75">
      <c r="A122" s="55">
        <v>34</v>
      </c>
      <c r="B122" s="56" t="s">
        <v>494</v>
      </c>
      <c r="C122" s="56" t="s">
        <v>530</v>
      </c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0.5</v>
      </c>
      <c r="K122" s="56">
        <v>1</v>
      </c>
      <c r="L122" s="56">
        <v>4.5</v>
      </c>
      <c r="M122" s="56">
        <v>5</v>
      </c>
      <c r="N122" s="56">
        <v>0.5</v>
      </c>
      <c r="O122" s="56">
        <v>0</v>
      </c>
    </row>
    <row r="123" spans="1:15" ht="12.75">
      <c r="A123" s="55">
        <v>35</v>
      </c>
      <c r="B123" s="56" t="s">
        <v>496</v>
      </c>
      <c r="C123" s="56" t="s">
        <v>531</v>
      </c>
      <c r="D123" s="56">
        <v>0</v>
      </c>
      <c r="E123" s="56">
        <v>0</v>
      </c>
      <c r="F123" s="56">
        <v>1.5</v>
      </c>
      <c r="G123" s="56">
        <v>1</v>
      </c>
      <c r="H123" s="56">
        <v>0</v>
      </c>
      <c r="I123" s="56">
        <v>0</v>
      </c>
      <c r="J123" s="56">
        <v>0</v>
      </c>
      <c r="K123" s="56">
        <v>0</v>
      </c>
      <c r="L123" s="56">
        <v>6</v>
      </c>
      <c r="M123" s="56">
        <v>5</v>
      </c>
      <c r="N123" s="56">
        <v>3.5</v>
      </c>
      <c r="O123" s="56">
        <v>0</v>
      </c>
    </row>
    <row r="124" spans="1:15" ht="12.75">
      <c r="A124" s="55">
        <v>36</v>
      </c>
      <c r="B124" s="56" t="s">
        <v>532</v>
      </c>
      <c r="C124" s="56" t="s">
        <v>533</v>
      </c>
      <c r="D124" s="56">
        <v>0</v>
      </c>
      <c r="E124" s="56">
        <v>0</v>
      </c>
      <c r="F124" s="56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3</v>
      </c>
      <c r="M124" s="56">
        <v>3</v>
      </c>
      <c r="N124" s="56">
        <v>0.5</v>
      </c>
      <c r="O124" s="56">
        <v>0</v>
      </c>
    </row>
    <row r="125" spans="1:15" s="52" customFormat="1" ht="12.75">
      <c r="A125" s="49">
        <v>36</v>
      </c>
      <c r="B125" s="50"/>
      <c r="C125" s="50" t="s">
        <v>534</v>
      </c>
      <c r="D125" s="50">
        <f aca="true" t="shared" si="1" ref="D125:O125">SUM(D89:D124)</f>
        <v>4</v>
      </c>
      <c r="E125" s="50">
        <f t="shared" si="1"/>
        <v>3</v>
      </c>
      <c r="F125" s="50">
        <f t="shared" si="1"/>
        <v>5.75</v>
      </c>
      <c r="G125" s="50">
        <f t="shared" si="1"/>
        <v>4</v>
      </c>
      <c r="H125" s="50">
        <f t="shared" si="1"/>
        <v>1</v>
      </c>
      <c r="I125" s="50">
        <f t="shared" si="1"/>
        <v>1</v>
      </c>
      <c r="J125" s="50">
        <f t="shared" si="1"/>
        <v>2.5</v>
      </c>
      <c r="K125" s="50">
        <f t="shared" si="1"/>
        <v>3</v>
      </c>
      <c r="L125" s="50">
        <f t="shared" si="1"/>
        <v>196.55</v>
      </c>
      <c r="M125" s="50">
        <f t="shared" si="1"/>
        <v>194</v>
      </c>
      <c r="N125" s="50">
        <f t="shared" si="1"/>
        <v>59.3</v>
      </c>
      <c r="O125" s="50">
        <f t="shared" si="1"/>
        <v>52</v>
      </c>
    </row>
    <row r="126" spans="1:15" ht="7.5" customHeight="1">
      <c r="A126" s="186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8"/>
    </row>
    <row r="127" spans="1:15" s="52" customFormat="1" ht="12.75">
      <c r="A127" s="49">
        <f>(A87+A125)</f>
        <v>118</v>
      </c>
      <c r="B127" s="50"/>
      <c r="C127" s="50" t="s">
        <v>535</v>
      </c>
      <c r="D127" s="50">
        <f aca="true" t="shared" si="2" ref="D127:O127">(D87+D125)</f>
        <v>19.15</v>
      </c>
      <c r="E127" s="50">
        <f t="shared" si="2"/>
        <v>20</v>
      </c>
      <c r="F127" s="50">
        <f t="shared" si="2"/>
        <v>9.25</v>
      </c>
      <c r="G127" s="50">
        <f t="shared" si="2"/>
        <v>7</v>
      </c>
      <c r="H127" s="50">
        <f t="shared" si="2"/>
        <v>4.75</v>
      </c>
      <c r="I127" s="50">
        <f t="shared" si="2"/>
        <v>5</v>
      </c>
      <c r="J127" s="50">
        <f t="shared" si="2"/>
        <v>3.5</v>
      </c>
      <c r="K127" s="50">
        <f t="shared" si="2"/>
        <v>3</v>
      </c>
      <c r="L127" s="50">
        <f t="shared" si="2"/>
        <v>407.05</v>
      </c>
      <c r="M127" s="101">
        <f t="shared" si="2"/>
        <v>408.5</v>
      </c>
      <c r="N127" s="50">
        <f t="shared" si="2"/>
        <v>170.3</v>
      </c>
      <c r="O127" s="50">
        <f t="shared" si="2"/>
        <v>151</v>
      </c>
    </row>
  </sheetData>
  <sheetProtection password="CE88" sheet="1" objects="1" scenarios="1"/>
  <mergeCells count="11">
    <mergeCell ref="J2:K2"/>
    <mergeCell ref="B1:B3"/>
    <mergeCell ref="A88:O88"/>
    <mergeCell ref="A126:O126"/>
    <mergeCell ref="L2:M2"/>
    <mergeCell ref="N2:O2"/>
    <mergeCell ref="D2:E2"/>
    <mergeCell ref="C1:C3"/>
    <mergeCell ref="A1:A3"/>
    <mergeCell ref="F2:G2"/>
    <mergeCell ref="H2:I2"/>
  </mergeCells>
  <printOptions horizontalCentered="1"/>
  <pageMargins left="0.15748031496062992" right="0.15748031496062992" top="0.7874015748031497" bottom="0.7874015748031497" header="0.31496062992125984" footer="0.31496062992125984"/>
  <pageSetup horizontalDpi="300" verticalDpi="300" orientation="landscape" paperSize="9" scale="90" r:id="rId1"/>
  <headerFooter alignWithMargins="0">
    <oddHeader>&amp;C&amp;"Arial,Bold"&amp;12 8.1  Institūcijas darbinieku skaits un apstiprinātās amata vietas</oddHeader>
    <oddFooter>&amp;L
&amp;8SPP Statistiskās informacijas un analīzes daļa&amp;R
&amp;P+97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X127"/>
  <sheetViews>
    <sheetView showGridLines="0" workbookViewId="0" topLeftCell="B1">
      <selection activeCell="C108" sqref="C108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55.7109375" style="0" customWidth="1"/>
    <col min="4" max="4" width="7.28125" style="0" customWidth="1"/>
    <col min="5" max="5" width="6.421875" style="0" customWidth="1"/>
    <col min="6" max="7" width="7.28125" style="0" customWidth="1"/>
    <col min="8" max="8" width="7.421875" style="0" customWidth="1"/>
    <col min="9" max="9" width="6.8515625" style="0" customWidth="1"/>
    <col min="11" max="11" width="6.7109375" style="0" customWidth="1"/>
    <col min="12" max="12" width="8.421875" style="0" customWidth="1"/>
    <col min="13" max="13" width="6.8515625" style="0" customWidth="1"/>
  </cols>
  <sheetData>
    <row r="1" spans="1:13" s="3" customFormat="1" ht="15.75" customHeight="1">
      <c r="A1" s="174" t="s">
        <v>0</v>
      </c>
      <c r="B1" s="177" t="s">
        <v>1</v>
      </c>
      <c r="C1" s="177" t="s">
        <v>2</v>
      </c>
      <c r="D1" s="172" t="s">
        <v>120</v>
      </c>
      <c r="E1" s="172"/>
      <c r="F1" s="172" t="s">
        <v>119</v>
      </c>
      <c r="G1" s="172"/>
      <c r="H1" s="172" t="s">
        <v>118</v>
      </c>
      <c r="I1" s="172"/>
      <c r="J1" s="172" t="s">
        <v>117</v>
      </c>
      <c r="K1" s="172"/>
      <c r="L1" s="172" t="s">
        <v>116</v>
      </c>
      <c r="M1" s="172"/>
    </row>
    <row r="2" spans="1:13" s="3" customFormat="1" ht="25.5" customHeight="1">
      <c r="A2" s="151"/>
      <c r="B2" s="178"/>
      <c r="C2" s="178"/>
      <c r="D2" s="173" t="s">
        <v>115</v>
      </c>
      <c r="E2" s="172"/>
      <c r="F2" s="173" t="s">
        <v>114</v>
      </c>
      <c r="G2" s="172"/>
      <c r="H2" s="173" t="s">
        <v>113</v>
      </c>
      <c r="I2" s="172"/>
      <c r="J2" s="173" t="s">
        <v>112</v>
      </c>
      <c r="K2" s="173"/>
      <c r="L2" s="173" t="s">
        <v>111</v>
      </c>
      <c r="M2" s="172"/>
    </row>
    <row r="3" spans="1:13" s="3" customFormat="1" ht="58.5" customHeight="1">
      <c r="A3" s="176"/>
      <c r="B3" s="178"/>
      <c r="C3" s="178"/>
      <c r="D3" s="4" t="s">
        <v>110</v>
      </c>
      <c r="E3" s="4" t="s">
        <v>109</v>
      </c>
      <c r="F3" s="4" t="s">
        <v>110</v>
      </c>
      <c r="G3" s="4" t="s">
        <v>109</v>
      </c>
      <c r="H3" s="4" t="s">
        <v>110</v>
      </c>
      <c r="I3" s="4" t="s">
        <v>109</v>
      </c>
      <c r="J3" s="4" t="s">
        <v>110</v>
      </c>
      <c r="K3" s="4" t="s">
        <v>109</v>
      </c>
      <c r="L3" s="4" t="s">
        <v>110</v>
      </c>
      <c r="M3" s="4" t="s">
        <v>109</v>
      </c>
    </row>
    <row r="4" spans="1:13" s="19" customFormat="1" ht="12" customHeight="1" thickBot="1">
      <c r="A4" s="6" t="s">
        <v>20</v>
      </c>
      <c r="B4" s="6" t="s">
        <v>21</v>
      </c>
      <c r="C4" s="6" t="s">
        <v>22</v>
      </c>
      <c r="D4" s="6">
        <v>21</v>
      </c>
      <c r="E4" s="6">
        <v>22</v>
      </c>
      <c r="F4" s="6">
        <v>23</v>
      </c>
      <c r="G4" s="6">
        <v>24</v>
      </c>
      <c r="H4" s="6">
        <v>25</v>
      </c>
      <c r="I4" s="6">
        <v>26</v>
      </c>
      <c r="J4" s="6">
        <v>27</v>
      </c>
      <c r="K4" s="6">
        <v>28</v>
      </c>
      <c r="L4" s="6">
        <v>29</v>
      </c>
      <c r="M4" s="6">
        <v>30</v>
      </c>
    </row>
    <row r="5" spans="1:24" ht="12.75">
      <c r="A5" s="54">
        <v>1</v>
      </c>
      <c r="B5" s="54" t="s">
        <v>386</v>
      </c>
      <c r="C5" s="54" t="s">
        <v>387</v>
      </c>
      <c r="D5" s="54">
        <v>1</v>
      </c>
      <c r="E5" s="54">
        <v>1</v>
      </c>
      <c r="F5" s="54">
        <v>4</v>
      </c>
      <c r="G5" s="54">
        <v>4</v>
      </c>
      <c r="H5" s="54">
        <v>6</v>
      </c>
      <c r="I5" s="54">
        <v>6</v>
      </c>
      <c r="J5" s="54">
        <v>19.5</v>
      </c>
      <c r="K5" s="104">
        <v>19</v>
      </c>
      <c r="L5" s="54">
        <v>53</v>
      </c>
      <c r="M5" s="104">
        <v>52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12.75">
      <c r="A6" s="56">
        <v>2</v>
      </c>
      <c r="B6" s="56" t="s">
        <v>388</v>
      </c>
      <c r="C6" s="56" t="s">
        <v>389</v>
      </c>
      <c r="D6" s="56">
        <v>0</v>
      </c>
      <c r="E6" s="56">
        <v>0</v>
      </c>
      <c r="F6" s="56">
        <v>1</v>
      </c>
      <c r="G6" s="56">
        <v>1</v>
      </c>
      <c r="H6" s="56">
        <v>0</v>
      </c>
      <c r="I6" s="56">
        <v>0</v>
      </c>
      <c r="J6" s="56">
        <v>4</v>
      </c>
      <c r="K6" s="108">
        <v>4</v>
      </c>
      <c r="L6" s="56">
        <v>6</v>
      </c>
      <c r="M6" s="103">
        <v>6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13" ht="12.75">
      <c r="A7" s="56">
        <v>3</v>
      </c>
      <c r="B7" s="56" t="s">
        <v>388</v>
      </c>
      <c r="C7" s="56" t="s">
        <v>390</v>
      </c>
      <c r="D7" s="56">
        <v>1</v>
      </c>
      <c r="E7" s="56">
        <v>1</v>
      </c>
      <c r="F7" s="56">
        <v>2</v>
      </c>
      <c r="G7" s="56">
        <v>2</v>
      </c>
      <c r="H7" s="56">
        <v>1</v>
      </c>
      <c r="I7" s="56">
        <v>1</v>
      </c>
      <c r="J7" s="56">
        <v>17</v>
      </c>
      <c r="K7" s="103">
        <v>16</v>
      </c>
      <c r="L7" s="56">
        <v>43.75</v>
      </c>
      <c r="M7" s="103">
        <v>37</v>
      </c>
    </row>
    <row r="8" spans="1:13" ht="12.75">
      <c r="A8" s="56">
        <v>4</v>
      </c>
      <c r="B8" s="56" t="s">
        <v>388</v>
      </c>
      <c r="C8" s="56" t="s">
        <v>391</v>
      </c>
      <c r="D8" s="56">
        <v>1</v>
      </c>
      <c r="E8" s="56">
        <v>1</v>
      </c>
      <c r="F8" s="56">
        <v>1.5</v>
      </c>
      <c r="G8" s="56">
        <v>2</v>
      </c>
      <c r="H8" s="56">
        <v>0</v>
      </c>
      <c r="I8" s="56">
        <v>0</v>
      </c>
      <c r="J8" s="56">
        <v>15</v>
      </c>
      <c r="K8" s="103">
        <v>15</v>
      </c>
      <c r="L8" s="56">
        <v>30.5</v>
      </c>
      <c r="M8" s="103">
        <v>30</v>
      </c>
    </row>
    <row r="9" spans="1:13" ht="12.75">
      <c r="A9" s="56">
        <v>5</v>
      </c>
      <c r="B9" s="56" t="s">
        <v>392</v>
      </c>
      <c r="C9" s="56" t="s">
        <v>393</v>
      </c>
      <c r="D9" s="56">
        <v>2</v>
      </c>
      <c r="E9" s="56">
        <v>2</v>
      </c>
      <c r="F9" s="56">
        <v>0</v>
      </c>
      <c r="G9" s="56">
        <v>0</v>
      </c>
      <c r="H9" s="56">
        <v>1</v>
      </c>
      <c r="I9" s="56">
        <v>1</v>
      </c>
      <c r="J9" s="56">
        <v>14.75</v>
      </c>
      <c r="K9" s="103">
        <v>16</v>
      </c>
      <c r="L9" s="56">
        <v>36.5</v>
      </c>
      <c r="M9" s="103">
        <v>37</v>
      </c>
    </row>
    <row r="10" spans="1:13" ht="12.75">
      <c r="A10" s="56">
        <v>6</v>
      </c>
      <c r="B10" s="56" t="s">
        <v>394</v>
      </c>
      <c r="C10" s="56" t="s">
        <v>395</v>
      </c>
      <c r="D10" s="56">
        <v>2</v>
      </c>
      <c r="E10" s="56">
        <v>2</v>
      </c>
      <c r="F10" s="56">
        <v>1.5</v>
      </c>
      <c r="G10" s="56">
        <v>2</v>
      </c>
      <c r="H10" s="56">
        <v>0</v>
      </c>
      <c r="I10" s="56">
        <v>0</v>
      </c>
      <c r="J10" s="56">
        <v>14</v>
      </c>
      <c r="K10" s="103">
        <v>13</v>
      </c>
      <c r="L10" s="56">
        <v>7.5</v>
      </c>
      <c r="M10" s="103">
        <v>8</v>
      </c>
    </row>
    <row r="11" spans="1:13" ht="12.75">
      <c r="A11" s="56">
        <v>7</v>
      </c>
      <c r="B11" s="56" t="s">
        <v>394</v>
      </c>
      <c r="C11" s="56" t="s">
        <v>396</v>
      </c>
      <c r="D11" s="56">
        <v>3</v>
      </c>
      <c r="E11" s="56">
        <v>3</v>
      </c>
      <c r="F11" s="56">
        <v>2</v>
      </c>
      <c r="G11" s="56">
        <v>2</v>
      </c>
      <c r="H11" s="56">
        <v>2</v>
      </c>
      <c r="I11" s="56">
        <v>2</v>
      </c>
      <c r="J11" s="56">
        <v>54</v>
      </c>
      <c r="K11" s="103">
        <v>55</v>
      </c>
      <c r="L11" s="56">
        <v>23</v>
      </c>
      <c r="M11" s="103">
        <v>23</v>
      </c>
    </row>
    <row r="12" spans="1:13" ht="12.75">
      <c r="A12" s="56">
        <v>8</v>
      </c>
      <c r="B12" s="56" t="s">
        <v>394</v>
      </c>
      <c r="C12" s="56" t="s">
        <v>397</v>
      </c>
      <c r="D12" s="56">
        <v>3</v>
      </c>
      <c r="E12" s="56">
        <v>3</v>
      </c>
      <c r="F12" s="56">
        <v>3</v>
      </c>
      <c r="G12" s="56">
        <v>3</v>
      </c>
      <c r="H12" s="56">
        <v>1</v>
      </c>
      <c r="I12" s="56">
        <v>1</v>
      </c>
      <c r="J12" s="56">
        <v>39.5</v>
      </c>
      <c r="K12" s="103">
        <v>39</v>
      </c>
      <c r="L12" s="56">
        <v>74.5</v>
      </c>
      <c r="M12" s="103">
        <v>73</v>
      </c>
    </row>
    <row r="13" spans="1:13" ht="12.75">
      <c r="A13" s="56">
        <v>9</v>
      </c>
      <c r="B13" s="56" t="s">
        <v>394</v>
      </c>
      <c r="C13" s="56" t="s">
        <v>398</v>
      </c>
      <c r="D13" s="56">
        <v>1</v>
      </c>
      <c r="E13" s="56">
        <v>1</v>
      </c>
      <c r="F13" s="56">
        <v>2</v>
      </c>
      <c r="G13" s="56">
        <v>2</v>
      </c>
      <c r="H13" s="56">
        <v>0</v>
      </c>
      <c r="I13" s="56">
        <v>0</v>
      </c>
      <c r="J13" s="56">
        <v>18</v>
      </c>
      <c r="K13" s="103">
        <v>18</v>
      </c>
      <c r="L13" s="56">
        <v>27</v>
      </c>
      <c r="M13" s="103">
        <v>24</v>
      </c>
    </row>
    <row r="14" spans="1:13" ht="12.75">
      <c r="A14" s="56">
        <v>10</v>
      </c>
      <c r="B14" s="56" t="s">
        <v>394</v>
      </c>
      <c r="C14" s="56" t="s">
        <v>399</v>
      </c>
      <c r="D14" s="56">
        <v>4</v>
      </c>
      <c r="E14" s="56">
        <v>4</v>
      </c>
      <c r="F14" s="56">
        <v>4</v>
      </c>
      <c r="G14" s="56">
        <v>4</v>
      </c>
      <c r="H14" s="56">
        <v>3</v>
      </c>
      <c r="I14" s="56">
        <v>2</v>
      </c>
      <c r="J14" s="56">
        <v>72</v>
      </c>
      <c r="K14" s="103">
        <v>65</v>
      </c>
      <c r="L14" s="56">
        <v>38.75</v>
      </c>
      <c r="M14" s="103">
        <v>33</v>
      </c>
    </row>
    <row r="15" spans="1:13" ht="12.75">
      <c r="A15" s="56">
        <v>11</v>
      </c>
      <c r="B15" s="56" t="s">
        <v>394</v>
      </c>
      <c r="C15" s="56" t="s">
        <v>400</v>
      </c>
      <c r="D15" s="56">
        <v>1</v>
      </c>
      <c r="E15" s="56">
        <v>1</v>
      </c>
      <c r="F15" s="56">
        <v>0</v>
      </c>
      <c r="G15" s="56">
        <v>0</v>
      </c>
      <c r="H15" s="56">
        <v>0</v>
      </c>
      <c r="I15" s="56">
        <v>0</v>
      </c>
      <c r="J15" s="56">
        <v>4</v>
      </c>
      <c r="K15" s="103">
        <v>4</v>
      </c>
      <c r="L15" s="56">
        <v>4</v>
      </c>
      <c r="M15" s="103">
        <v>4</v>
      </c>
    </row>
    <row r="16" spans="1:13" ht="12.75">
      <c r="A16" s="56">
        <v>12</v>
      </c>
      <c r="B16" s="56" t="s">
        <v>401</v>
      </c>
      <c r="C16" s="56" t="s">
        <v>402</v>
      </c>
      <c r="D16" s="56">
        <v>1</v>
      </c>
      <c r="E16" s="56">
        <v>1</v>
      </c>
      <c r="F16" s="56">
        <v>0</v>
      </c>
      <c r="G16" s="56">
        <v>0</v>
      </c>
      <c r="H16" s="56">
        <v>0.5</v>
      </c>
      <c r="I16" s="56">
        <v>1</v>
      </c>
      <c r="J16" s="56">
        <v>17</v>
      </c>
      <c r="K16" s="103">
        <v>14</v>
      </c>
      <c r="L16" s="56">
        <v>11.5</v>
      </c>
      <c r="M16" s="103">
        <v>10</v>
      </c>
    </row>
    <row r="17" spans="1:13" ht="12.75">
      <c r="A17" s="56">
        <v>13</v>
      </c>
      <c r="B17" s="56" t="s">
        <v>403</v>
      </c>
      <c r="C17" s="56" t="s">
        <v>404</v>
      </c>
      <c r="D17" s="56">
        <v>1</v>
      </c>
      <c r="E17" s="56">
        <v>1</v>
      </c>
      <c r="F17" s="56">
        <v>2</v>
      </c>
      <c r="G17" s="56">
        <v>2</v>
      </c>
      <c r="H17" s="56">
        <v>0</v>
      </c>
      <c r="I17" s="56">
        <v>0</v>
      </c>
      <c r="J17" s="56">
        <v>12</v>
      </c>
      <c r="K17" s="103">
        <v>12</v>
      </c>
      <c r="L17" s="56">
        <v>30.5</v>
      </c>
      <c r="M17" s="103">
        <v>28.5</v>
      </c>
    </row>
    <row r="18" spans="1:13" ht="12.75">
      <c r="A18" s="56">
        <v>14</v>
      </c>
      <c r="B18" s="56" t="s">
        <v>403</v>
      </c>
      <c r="C18" s="56" t="s">
        <v>405</v>
      </c>
      <c r="D18" s="56">
        <v>1</v>
      </c>
      <c r="E18" s="56">
        <v>1</v>
      </c>
      <c r="F18" s="56">
        <v>0</v>
      </c>
      <c r="G18" s="56">
        <v>0</v>
      </c>
      <c r="H18" s="56">
        <v>0</v>
      </c>
      <c r="I18" s="56">
        <v>0</v>
      </c>
      <c r="J18" s="56">
        <v>4.5</v>
      </c>
      <c r="K18" s="103">
        <v>4</v>
      </c>
      <c r="L18" s="56">
        <v>14</v>
      </c>
      <c r="M18" s="103">
        <v>11</v>
      </c>
    </row>
    <row r="19" spans="1:13" ht="12.75">
      <c r="A19" s="56">
        <v>15</v>
      </c>
      <c r="B19" s="56" t="s">
        <v>403</v>
      </c>
      <c r="C19" s="56" t="s">
        <v>406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2.5</v>
      </c>
      <c r="K19" s="103">
        <v>2</v>
      </c>
      <c r="L19" s="56">
        <v>4.5</v>
      </c>
      <c r="M19" s="103">
        <v>5</v>
      </c>
    </row>
    <row r="20" spans="1:13" ht="12.75">
      <c r="A20" s="56">
        <v>16</v>
      </c>
      <c r="B20" s="56" t="s">
        <v>407</v>
      </c>
      <c r="C20" s="56" t="s">
        <v>408</v>
      </c>
      <c r="D20" s="56">
        <v>0.5</v>
      </c>
      <c r="E20" s="56">
        <v>1</v>
      </c>
      <c r="F20" s="56">
        <v>1</v>
      </c>
      <c r="G20" s="56">
        <v>1</v>
      </c>
      <c r="H20" s="56">
        <v>0.5</v>
      </c>
      <c r="I20" s="56">
        <v>1</v>
      </c>
      <c r="J20" s="56">
        <v>7</v>
      </c>
      <c r="K20" s="103">
        <v>8</v>
      </c>
      <c r="L20" s="56">
        <v>11.75</v>
      </c>
      <c r="M20" s="103">
        <v>12</v>
      </c>
    </row>
    <row r="21" spans="1:13" ht="12.75">
      <c r="A21" s="56">
        <v>17</v>
      </c>
      <c r="B21" s="56" t="s">
        <v>407</v>
      </c>
      <c r="C21" s="56" t="s">
        <v>409</v>
      </c>
      <c r="D21" s="56">
        <v>1</v>
      </c>
      <c r="E21" s="56">
        <v>1</v>
      </c>
      <c r="F21" s="56">
        <v>1</v>
      </c>
      <c r="G21" s="56">
        <v>1</v>
      </c>
      <c r="H21" s="56">
        <v>1</v>
      </c>
      <c r="I21" s="56">
        <v>1</v>
      </c>
      <c r="J21" s="56">
        <v>15.5</v>
      </c>
      <c r="K21" s="103">
        <v>16</v>
      </c>
      <c r="L21" s="56">
        <v>13.75</v>
      </c>
      <c r="M21" s="103">
        <v>14</v>
      </c>
    </row>
    <row r="22" spans="1:13" ht="12.75">
      <c r="A22" s="56">
        <v>18</v>
      </c>
      <c r="B22" s="56" t="s">
        <v>410</v>
      </c>
      <c r="C22" s="56" t="s">
        <v>411</v>
      </c>
      <c r="D22" s="56">
        <v>1</v>
      </c>
      <c r="E22" s="56">
        <v>1</v>
      </c>
      <c r="F22" s="56">
        <v>1</v>
      </c>
      <c r="G22" s="56">
        <v>1</v>
      </c>
      <c r="H22" s="56">
        <v>1</v>
      </c>
      <c r="I22" s="56">
        <v>1</v>
      </c>
      <c r="J22" s="56">
        <v>28</v>
      </c>
      <c r="K22" s="103">
        <v>28</v>
      </c>
      <c r="L22" s="56">
        <v>44</v>
      </c>
      <c r="M22" s="103">
        <v>44</v>
      </c>
    </row>
    <row r="23" spans="1:13" ht="12.75">
      <c r="A23" s="56">
        <v>19</v>
      </c>
      <c r="B23" s="56" t="s">
        <v>412</v>
      </c>
      <c r="C23" s="56" t="s">
        <v>413</v>
      </c>
      <c r="D23" s="56">
        <v>1</v>
      </c>
      <c r="E23" s="56">
        <v>1</v>
      </c>
      <c r="F23" s="56">
        <v>1</v>
      </c>
      <c r="G23" s="56">
        <v>1</v>
      </c>
      <c r="H23" s="56">
        <v>0</v>
      </c>
      <c r="I23" s="56">
        <v>0</v>
      </c>
      <c r="J23" s="56">
        <v>8</v>
      </c>
      <c r="K23" s="103">
        <v>8</v>
      </c>
      <c r="L23" s="56">
        <v>12</v>
      </c>
      <c r="M23" s="103">
        <v>12</v>
      </c>
    </row>
    <row r="24" spans="1:13" ht="12.75">
      <c r="A24" s="56">
        <v>20</v>
      </c>
      <c r="B24" s="56" t="s">
        <v>412</v>
      </c>
      <c r="C24" s="56" t="s">
        <v>414</v>
      </c>
      <c r="D24" s="56">
        <v>1</v>
      </c>
      <c r="E24" s="56">
        <v>1</v>
      </c>
      <c r="F24" s="56">
        <v>0</v>
      </c>
      <c r="G24" s="56">
        <v>0</v>
      </c>
      <c r="H24" s="56">
        <v>0</v>
      </c>
      <c r="I24" s="56">
        <v>0</v>
      </c>
      <c r="J24" s="56">
        <v>7</v>
      </c>
      <c r="K24" s="103">
        <v>7</v>
      </c>
      <c r="L24" s="56">
        <v>15</v>
      </c>
      <c r="M24" s="103">
        <v>15</v>
      </c>
    </row>
    <row r="25" spans="1:13" ht="12.75">
      <c r="A25" s="56">
        <v>21</v>
      </c>
      <c r="B25" s="56" t="s">
        <v>412</v>
      </c>
      <c r="C25" s="56" t="s">
        <v>415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5</v>
      </c>
      <c r="K25" s="103">
        <v>5</v>
      </c>
      <c r="L25" s="56">
        <v>1</v>
      </c>
      <c r="M25" s="103">
        <v>1</v>
      </c>
    </row>
    <row r="26" spans="1:13" ht="12.75">
      <c r="A26" s="56">
        <v>22</v>
      </c>
      <c r="B26" s="56" t="s">
        <v>416</v>
      </c>
      <c r="C26" s="56" t="s">
        <v>417</v>
      </c>
      <c r="D26" s="56">
        <v>1</v>
      </c>
      <c r="E26" s="56">
        <v>1</v>
      </c>
      <c r="F26" s="56">
        <v>1</v>
      </c>
      <c r="G26" s="56">
        <v>1</v>
      </c>
      <c r="H26" s="56">
        <v>0</v>
      </c>
      <c r="I26" s="56">
        <v>0</v>
      </c>
      <c r="J26" s="56">
        <v>9</v>
      </c>
      <c r="K26" s="103">
        <v>9</v>
      </c>
      <c r="L26" s="56">
        <v>15.75</v>
      </c>
      <c r="M26" s="103">
        <v>14</v>
      </c>
    </row>
    <row r="27" spans="1:13" ht="12.75">
      <c r="A27" s="56">
        <v>23</v>
      </c>
      <c r="B27" s="56" t="s">
        <v>416</v>
      </c>
      <c r="C27" s="56" t="s">
        <v>418</v>
      </c>
      <c r="D27" s="56">
        <v>1</v>
      </c>
      <c r="E27" s="56">
        <v>1</v>
      </c>
      <c r="F27" s="56">
        <v>3</v>
      </c>
      <c r="G27" s="56">
        <v>3</v>
      </c>
      <c r="H27" s="56">
        <v>0</v>
      </c>
      <c r="I27" s="56">
        <v>0</v>
      </c>
      <c r="J27" s="56">
        <v>14</v>
      </c>
      <c r="K27" s="103">
        <v>14</v>
      </c>
      <c r="L27" s="56">
        <v>21.2</v>
      </c>
      <c r="M27" s="103">
        <v>19</v>
      </c>
    </row>
    <row r="28" spans="1:13" ht="12.75">
      <c r="A28" s="56">
        <v>24</v>
      </c>
      <c r="B28" s="56" t="s">
        <v>416</v>
      </c>
      <c r="C28" s="56" t="s">
        <v>419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5</v>
      </c>
      <c r="K28" s="103">
        <v>5</v>
      </c>
      <c r="L28" s="56">
        <v>4.5</v>
      </c>
      <c r="M28" s="103">
        <v>5</v>
      </c>
    </row>
    <row r="29" spans="1:13" ht="12.75">
      <c r="A29" s="56">
        <v>25</v>
      </c>
      <c r="B29" s="56" t="s">
        <v>420</v>
      </c>
      <c r="C29" s="56" t="s">
        <v>421</v>
      </c>
      <c r="D29" s="56">
        <v>0.25</v>
      </c>
      <c r="E29" s="56">
        <v>1</v>
      </c>
      <c r="F29" s="56">
        <v>0.25</v>
      </c>
      <c r="G29" s="56">
        <v>1</v>
      </c>
      <c r="H29" s="56">
        <v>0</v>
      </c>
      <c r="I29" s="56">
        <v>0</v>
      </c>
      <c r="J29" s="56">
        <v>3</v>
      </c>
      <c r="K29" s="103">
        <v>3</v>
      </c>
      <c r="L29" s="56">
        <v>7.25</v>
      </c>
      <c r="M29" s="103">
        <v>6</v>
      </c>
    </row>
    <row r="30" spans="1:13" ht="12.75">
      <c r="A30" s="56">
        <v>26</v>
      </c>
      <c r="B30" s="56" t="s">
        <v>420</v>
      </c>
      <c r="C30" s="56" t="s">
        <v>422</v>
      </c>
      <c r="D30" s="56">
        <v>1</v>
      </c>
      <c r="E30" s="56">
        <v>1</v>
      </c>
      <c r="F30" s="56">
        <v>1</v>
      </c>
      <c r="G30" s="56">
        <v>1</v>
      </c>
      <c r="H30" s="56">
        <v>0</v>
      </c>
      <c r="I30" s="56">
        <v>0</v>
      </c>
      <c r="J30" s="56">
        <v>9</v>
      </c>
      <c r="K30" s="103">
        <v>9</v>
      </c>
      <c r="L30" s="56">
        <v>16.5</v>
      </c>
      <c r="M30" s="103">
        <v>17</v>
      </c>
    </row>
    <row r="31" spans="1:13" ht="12.75">
      <c r="A31" s="56">
        <v>27</v>
      </c>
      <c r="B31" s="56" t="s">
        <v>423</v>
      </c>
      <c r="C31" s="56" t="s">
        <v>424</v>
      </c>
      <c r="D31" s="56">
        <v>1.75</v>
      </c>
      <c r="E31" s="56">
        <v>2</v>
      </c>
      <c r="F31" s="56">
        <v>2</v>
      </c>
      <c r="G31" s="56">
        <v>2</v>
      </c>
      <c r="H31" s="56">
        <v>1</v>
      </c>
      <c r="I31" s="56">
        <v>1</v>
      </c>
      <c r="J31" s="56">
        <v>20</v>
      </c>
      <c r="K31" s="103">
        <v>20</v>
      </c>
      <c r="L31" s="56">
        <v>33.5</v>
      </c>
      <c r="M31" s="103">
        <v>35</v>
      </c>
    </row>
    <row r="32" spans="1:13" ht="12.75">
      <c r="A32" s="56">
        <v>28</v>
      </c>
      <c r="B32" s="56" t="s">
        <v>425</v>
      </c>
      <c r="C32" s="56" t="s">
        <v>426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4</v>
      </c>
      <c r="K32" s="103">
        <v>4</v>
      </c>
      <c r="L32" s="56">
        <v>4</v>
      </c>
      <c r="M32" s="103">
        <v>4</v>
      </c>
    </row>
    <row r="33" spans="1:13" ht="12.75">
      <c r="A33" s="56">
        <v>29</v>
      </c>
      <c r="B33" s="56" t="s">
        <v>425</v>
      </c>
      <c r="C33" s="56" t="s">
        <v>427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5</v>
      </c>
      <c r="K33" s="103">
        <v>5</v>
      </c>
      <c r="L33" s="56">
        <v>3</v>
      </c>
      <c r="M33" s="103">
        <v>3</v>
      </c>
    </row>
    <row r="34" spans="1:13" ht="12.75">
      <c r="A34" s="56">
        <v>30</v>
      </c>
      <c r="B34" s="56" t="s">
        <v>428</v>
      </c>
      <c r="C34" s="56" t="s">
        <v>429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103">
        <v>0</v>
      </c>
      <c r="L34" s="56">
        <v>1</v>
      </c>
      <c r="M34" s="103">
        <v>1</v>
      </c>
    </row>
    <row r="35" spans="1:13" ht="12.75">
      <c r="A35" s="56">
        <v>31</v>
      </c>
      <c r="B35" s="56" t="s">
        <v>428</v>
      </c>
      <c r="C35" s="56" t="s">
        <v>430</v>
      </c>
      <c r="D35" s="56">
        <v>1</v>
      </c>
      <c r="E35" s="56">
        <v>1</v>
      </c>
      <c r="F35" s="56">
        <v>0</v>
      </c>
      <c r="G35" s="56">
        <v>0</v>
      </c>
      <c r="H35" s="56">
        <v>0</v>
      </c>
      <c r="I35" s="56">
        <v>0</v>
      </c>
      <c r="J35" s="56">
        <v>3</v>
      </c>
      <c r="K35" s="103">
        <v>3</v>
      </c>
      <c r="L35" s="56">
        <v>3</v>
      </c>
      <c r="M35" s="103">
        <v>3</v>
      </c>
    </row>
    <row r="36" spans="1:13" ht="12.75">
      <c r="A36" s="56">
        <v>32</v>
      </c>
      <c r="B36" s="56" t="s">
        <v>428</v>
      </c>
      <c r="C36" s="56" t="s">
        <v>431</v>
      </c>
      <c r="D36" s="56">
        <v>0</v>
      </c>
      <c r="E36" s="56">
        <v>1</v>
      </c>
      <c r="F36" s="56">
        <v>4</v>
      </c>
      <c r="G36" s="56">
        <v>4</v>
      </c>
      <c r="H36" s="56">
        <v>0</v>
      </c>
      <c r="I36" s="56">
        <v>0</v>
      </c>
      <c r="J36" s="56">
        <v>36</v>
      </c>
      <c r="K36" s="103">
        <v>36</v>
      </c>
      <c r="L36" s="56">
        <v>23.5</v>
      </c>
      <c r="M36" s="103">
        <v>21</v>
      </c>
    </row>
    <row r="37" spans="1:13" ht="12.75">
      <c r="A37" s="56">
        <v>33</v>
      </c>
      <c r="B37" s="56" t="s">
        <v>428</v>
      </c>
      <c r="C37" s="56" t="s">
        <v>432</v>
      </c>
      <c r="D37" s="56">
        <v>1</v>
      </c>
      <c r="E37" s="56">
        <v>1</v>
      </c>
      <c r="F37" s="56">
        <v>1</v>
      </c>
      <c r="G37" s="56">
        <v>1</v>
      </c>
      <c r="H37" s="56">
        <v>1</v>
      </c>
      <c r="I37" s="56">
        <v>1</v>
      </c>
      <c r="J37" s="56">
        <v>4</v>
      </c>
      <c r="K37" s="103">
        <v>4</v>
      </c>
      <c r="L37" s="56">
        <v>6</v>
      </c>
      <c r="M37" s="103">
        <v>6</v>
      </c>
    </row>
    <row r="38" spans="1:13" ht="12.75">
      <c r="A38" s="56">
        <v>34</v>
      </c>
      <c r="B38" s="56" t="s">
        <v>428</v>
      </c>
      <c r="C38" s="56" t="s">
        <v>433</v>
      </c>
      <c r="D38" s="56">
        <v>0</v>
      </c>
      <c r="E38" s="56">
        <v>0</v>
      </c>
      <c r="F38" s="56">
        <v>2</v>
      </c>
      <c r="G38" s="56">
        <v>2</v>
      </c>
      <c r="H38" s="56">
        <v>0</v>
      </c>
      <c r="I38" s="56">
        <v>0</v>
      </c>
      <c r="J38" s="56">
        <v>0.25</v>
      </c>
      <c r="K38" s="103">
        <v>1</v>
      </c>
      <c r="L38" s="56">
        <v>0</v>
      </c>
      <c r="M38" s="103">
        <v>0.25</v>
      </c>
    </row>
    <row r="39" spans="1:13" ht="12.75">
      <c r="A39" s="56">
        <v>35</v>
      </c>
      <c r="B39" s="56" t="s">
        <v>434</v>
      </c>
      <c r="C39" s="56" t="s">
        <v>435</v>
      </c>
      <c r="D39" s="56">
        <v>3</v>
      </c>
      <c r="E39" s="56">
        <v>3</v>
      </c>
      <c r="F39" s="56">
        <v>4</v>
      </c>
      <c r="G39" s="56">
        <v>3</v>
      </c>
      <c r="H39" s="56">
        <v>0</v>
      </c>
      <c r="I39" s="56">
        <v>0</v>
      </c>
      <c r="J39" s="56">
        <v>35</v>
      </c>
      <c r="K39" s="103">
        <v>39</v>
      </c>
      <c r="L39" s="56">
        <v>58</v>
      </c>
      <c r="M39" s="103">
        <v>53</v>
      </c>
    </row>
    <row r="40" spans="1:13" ht="12.75">
      <c r="A40" s="56">
        <v>36</v>
      </c>
      <c r="B40" s="56" t="s">
        <v>434</v>
      </c>
      <c r="C40" s="56" t="s">
        <v>436</v>
      </c>
      <c r="D40" s="56">
        <v>1</v>
      </c>
      <c r="E40" s="56">
        <v>1</v>
      </c>
      <c r="F40" s="56">
        <v>0</v>
      </c>
      <c r="G40" s="56">
        <v>0</v>
      </c>
      <c r="H40" s="56">
        <v>0</v>
      </c>
      <c r="I40" s="56">
        <v>0</v>
      </c>
      <c r="J40" s="56">
        <v>2</v>
      </c>
      <c r="K40" s="103">
        <v>2</v>
      </c>
      <c r="L40" s="56">
        <v>7</v>
      </c>
      <c r="M40" s="103">
        <v>7</v>
      </c>
    </row>
    <row r="41" spans="1:13" ht="12.75">
      <c r="A41" s="56">
        <v>37</v>
      </c>
      <c r="B41" s="56" t="s">
        <v>434</v>
      </c>
      <c r="C41" s="56" t="s">
        <v>437</v>
      </c>
      <c r="D41" s="56">
        <v>0.5</v>
      </c>
      <c r="E41" s="56">
        <v>1</v>
      </c>
      <c r="F41" s="56">
        <v>1</v>
      </c>
      <c r="G41" s="56">
        <v>1</v>
      </c>
      <c r="H41" s="56">
        <v>0</v>
      </c>
      <c r="I41" s="56">
        <v>0</v>
      </c>
      <c r="J41" s="56">
        <v>1</v>
      </c>
      <c r="K41" s="103">
        <v>1</v>
      </c>
      <c r="L41" s="56">
        <v>6.75</v>
      </c>
      <c r="M41" s="103">
        <v>8</v>
      </c>
    </row>
    <row r="42" spans="1:13" ht="12.75">
      <c r="A42" s="56">
        <v>38</v>
      </c>
      <c r="B42" s="56" t="s">
        <v>438</v>
      </c>
      <c r="C42" s="56" t="s">
        <v>439</v>
      </c>
      <c r="D42" s="56">
        <v>0</v>
      </c>
      <c r="E42" s="56">
        <v>0</v>
      </c>
      <c r="F42" s="56">
        <v>5.5</v>
      </c>
      <c r="G42" s="56">
        <v>6</v>
      </c>
      <c r="H42" s="56">
        <v>0</v>
      </c>
      <c r="I42" s="56">
        <v>0</v>
      </c>
      <c r="J42" s="56">
        <v>8.5</v>
      </c>
      <c r="K42" s="103">
        <v>6</v>
      </c>
      <c r="L42" s="56">
        <v>1.65</v>
      </c>
      <c r="M42" s="103">
        <v>2</v>
      </c>
    </row>
    <row r="43" spans="1:13" ht="12.75">
      <c r="A43" s="56">
        <v>39</v>
      </c>
      <c r="B43" s="56" t="s">
        <v>438</v>
      </c>
      <c r="C43" s="56" t="s">
        <v>440</v>
      </c>
      <c r="D43" s="56">
        <v>1</v>
      </c>
      <c r="E43" s="56">
        <v>1</v>
      </c>
      <c r="F43" s="56">
        <v>0</v>
      </c>
      <c r="G43" s="56">
        <v>0</v>
      </c>
      <c r="H43" s="56">
        <v>0.5</v>
      </c>
      <c r="I43" s="56">
        <v>1</v>
      </c>
      <c r="J43" s="56">
        <v>5</v>
      </c>
      <c r="K43" s="103">
        <v>5</v>
      </c>
      <c r="L43" s="56">
        <v>7</v>
      </c>
      <c r="M43" s="103">
        <v>9</v>
      </c>
    </row>
    <row r="44" spans="1:13" ht="12.75">
      <c r="A44" s="56">
        <v>40</v>
      </c>
      <c r="B44" s="56" t="s">
        <v>438</v>
      </c>
      <c r="C44" s="56" t="s">
        <v>441</v>
      </c>
      <c r="D44" s="56">
        <v>0.25</v>
      </c>
      <c r="E44" s="56">
        <v>1</v>
      </c>
      <c r="F44" s="56">
        <v>0</v>
      </c>
      <c r="G44" s="56">
        <v>0</v>
      </c>
      <c r="H44" s="56">
        <v>0</v>
      </c>
      <c r="I44" s="56">
        <v>0</v>
      </c>
      <c r="J44" s="56">
        <v>5</v>
      </c>
      <c r="K44" s="103">
        <v>5</v>
      </c>
      <c r="L44" s="56">
        <v>4.31</v>
      </c>
      <c r="M44" s="103">
        <v>3</v>
      </c>
    </row>
    <row r="45" spans="1:13" ht="12.75">
      <c r="A45" s="56">
        <v>41</v>
      </c>
      <c r="B45" s="56" t="s">
        <v>442</v>
      </c>
      <c r="C45" s="56" t="s">
        <v>443</v>
      </c>
      <c r="D45" s="56">
        <v>0.5</v>
      </c>
      <c r="E45" s="56">
        <v>1</v>
      </c>
      <c r="F45" s="56">
        <v>2</v>
      </c>
      <c r="G45" s="56">
        <v>2</v>
      </c>
      <c r="H45" s="56">
        <v>0</v>
      </c>
      <c r="I45" s="56">
        <v>0</v>
      </c>
      <c r="J45" s="56">
        <v>5</v>
      </c>
      <c r="K45" s="103">
        <v>5</v>
      </c>
      <c r="L45" s="56">
        <v>12.5</v>
      </c>
      <c r="M45" s="103">
        <v>10</v>
      </c>
    </row>
    <row r="46" spans="1:13" ht="12.75">
      <c r="A46" s="56">
        <v>42</v>
      </c>
      <c r="B46" s="56" t="s">
        <v>442</v>
      </c>
      <c r="C46" s="56" t="s">
        <v>444</v>
      </c>
      <c r="D46" s="56">
        <v>0.5</v>
      </c>
      <c r="E46" s="56">
        <v>1</v>
      </c>
      <c r="F46" s="56">
        <v>0</v>
      </c>
      <c r="G46" s="56">
        <v>0</v>
      </c>
      <c r="H46" s="56">
        <v>0</v>
      </c>
      <c r="I46" s="56">
        <v>0</v>
      </c>
      <c r="J46" s="56">
        <v>5</v>
      </c>
      <c r="K46" s="103">
        <v>7</v>
      </c>
      <c r="L46" s="56">
        <v>4.5</v>
      </c>
      <c r="M46" s="103">
        <v>4</v>
      </c>
    </row>
    <row r="47" spans="1:13" ht="12.75">
      <c r="A47" s="56">
        <v>43</v>
      </c>
      <c r="B47" s="56" t="s">
        <v>442</v>
      </c>
      <c r="C47" s="56" t="s">
        <v>445</v>
      </c>
      <c r="D47" s="56">
        <v>1</v>
      </c>
      <c r="E47" s="56">
        <v>1</v>
      </c>
      <c r="F47" s="56">
        <v>0.5</v>
      </c>
      <c r="G47" s="56">
        <v>1</v>
      </c>
      <c r="H47" s="56">
        <v>0</v>
      </c>
      <c r="I47" s="56">
        <v>0</v>
      </c>
      <c r="J47" s="56">
        <v>7</v>
      </c>
      <c r="K47" s="103">
        <v>8</v>
      </c>
      <c r="L47" s="56">
        <v>9.5</v>
      </c>
      <c r="M47" s="103">
        <v>11</v>
      </c>
    </row>
    <row r="48" spans="1:13" ht="12.75">
      <c r="A48" s="56">
        <v>44</v>
      </c>
      <c r="B48" s="56" t="s">
        <v>446</v>
      </c>
      <c r="C48" s="56" t="s">
        <v>447</v>
      </c>
      <c r="D48" s="56">
        <v>0</v>
      </c>
      <c r="E48" s="56">
        <v>0</v>
      </c>
      <c r="F48" s="56">
        <v>1</v>
      </c>
      <c r="G48" s="56">
        <v>1</v>
      </c>
      <c r="H48" s="56">
        <v>0</v>
      </c>
      <c r="I48" s="56">
        <v>0</v>
      </c>
      <c r="J48" s="56">
        <v>3</v>
      </c>
      <c r="K48" s="103">
        <v>3</v>
      </c>
      <c r="L48" s="56">
        <v>0</v>
      </c>
      <c r="M48" s="103">
        <v>0</v>
      </c>
    </row>
    <row r="49" spans="1:13" ht="12.75">
      <c r="A49" s="56">
        <v>45</v>
      </c>
      <c r="B49" s="56" t="s">
        <v>446</v>
      </c>
      <c r="C49" s="56" t="s">
        <v>448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9</v>
      </c>
      <c r="K49" s="103">
        <v>9</v>
      </c>
      <c r="L49" s="56">
        <v>8</v>
      </c>
      <c r="M49" s="103">
        <v>8</v>
      </c>
    </row>
    <row r="50" spans="1:13" ht="12.75">
      <c r="A50" s="56">
        <v>46</v>
      </c>
      <c r="B50" s="56" t="s">
        <v>446</v>
      </c>
      <c r="C50" s="56" t="s">
        <v>449</v>
      </c>
      <c r="D50" s="56">
        <v>0</v>
      </c>
      <c r="E50" s="56">
        <v>0</v>
      </c>
      <c r="F50" s="56">
        <v>2</v>
      </c>
      <c r="G50" s="56">
        <v>2</v>
      </c>
      <c r="H50" s="56">
        <v>0</v>
      </c>
      <c r="I50" s="56">
        <v>0</v>
      </c>
      <c r="J50" s="56">
        <v>18</v>
      </c>
      <c r="K50" s="103">
        <v>16</v>
      </c>
      <c r="L50" s="56">
        <v>25</v>
      </c>
      <c r="M50" s="103">
        <v>19</v>
      </c>
    </row>
    <row r="51" spans="1:13" ht="12.75">
      <c r="A51" s="56">
        <v>47</v>
      </c>
      <c r="B51" s="56" t="s">
        <v>450</v>
      </c>
      <c r="C51" s="56" t="s">
        <v>451</v>
      </c>
      <c r="D51" s="56">
        <v>1</v>
      </c>
      <c r="E51" s="56">
        <v>1</v>
      </c>
      <c r="F51" s="56">
        <v>2</v>
      </c>
      <c r="G51" s="56">
        <v>2</v>
      </c>
      <c r="H51" s="56">
        <v>0</v>
      </c>
      <c r="I51" s="56">
        <v>0</v>
      </c>
      <c r="J51" s="56">
        <v>8</v>
      </c>
      <c r="K51" s="103">
        <v>9</v>
      </c>
      <c r="L51" s="56">
        <v>13</v>
      </c>
      <c r="M51" s="103">
        <v>14</v>
      </c>
    </row>
    <row r="52" spans="1:13" ht="12.75">
      <c r="A52" s="56">
        <v>48</v>
      </c>
      <c r="B52" s="56" t="s">
        <v>450</v>
      </c>
      <c r="C52" s="56" t="s">
        <v>452</v>
      </c>
      <c r="D52" s="56">
        <v>1</v>
      </c>
      <c r="E52" s="56">
        <v>1</v>
      </c>
      <c r="F52" s="56">
        <v>0</v>
      </c>
      <c r="G52" s="56">
        <v>0</v>
      </c>
      <c r="H52" s="56">
        <v>0</v>
      </c>
      <c r="I52" s="56">
        <v>0</v>
      </c>
      <c r="J52" s="56">
        <v>8</v>
      </c>
      <c r="K52" s="103">
        <v>8</v>
      </c>
      <c r="L52" s="56">
        <v>0</v>
      </c>
      <c r="M52" s="103">
        <v>0</v>
      </c>
    </row>
    <row r="53" spans="1:13" ht="12.75">
      <c r="A53" s="56">
        <v>49</v>
      </c>
      <c r="B53" s="56" t="s">
        <v>450</v>
      </c>
      <c r="C53" s="56" t="s">
        <v>453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4</v>
      </c>
      <c r="K53" s="103">
        <v>4</v>
      </c>
      <c r="L53" s="56">
        <v>3</v>
      </c>
      <c r="M53" s="103">
        <v>4</v>
      </c>
    </row>
    <row r="54" spans="1:13" ht="12.75">
      <c r="A54" s="56">
        <v>50</v>
      </c>
      <c r="B54" s="56" t="s">
        <v>450</v>
      </c>
      <c r="C54" s="56" t="s">
        <v>454</v>
      </c>
      <c r="D54" s="56">
        <v>1</v>
      </c>
      <c r="E54" s="56">
        <v>1</v>
      </c>
      <c r="F54" s="56">
        <v>0</v>
      </c>
      <c r="G54" s="56">
        <v>0</v>
      </c>
      <c r="H54" s="56">
        <v>0</v>
      </c>
      <c r="I54" s="56">
        <v>0</v>
      </c>
      <c r="J54" s="56">
        <v>4</v>
      </c>
      <c r="K54" s="103">
        <v>4</v>
      </c>
      <c r="L54" s="56">
        <v>7</v>
      </c>
      <c r="M54" s="103">
        <v>7</v>
      </c>
    </row>
    <row r="55" spans="1:13" ht="12.75">
      <c r="A55" s="56">
        <v>51</v>
      </c>
      <c r="B55" s="56" t="s">
        <v>450</v>
      </c>
      <c r="C55" s="56" t="s">
        <v>455</v>
      </c>
      <c r="D55" s="56">
        <v>0.25</v>
      </c>
      <c r="E55" s="56">
        <v>1</v>
      </c>
      <c r="F55" s="56">
        <v>0</v>
      </c>
      <c r="G55" s="56">
        <v>0</v>
      </c>
      <c r="H55" s="56">
        <v>0</v>
      </c>
      <c r="I55" s="56">
        <v>0</v>
      </c>
      <c r="J55" s="56">
        <v>4.5</v>
      </c>
      <c r="K55" s="103">
        <v>5</v>
      </c>
      <c r="L55" s="56">
        <v>2.75</v>
      </c>
      <c r="M55" s="103">
        <v>7</v>
      </c>
    </row>
    <row r="56" spans="1:13" ht="12.75">
      <c r="A56" s="56">
        <v>52</v>
      </c>
      <c r="B56" s="56" t="s">
        <v>450</v>
      </c>
      <c r="C56" s="56" t="s">
        <v>456</v>
      </c>
      <c r="D56" s="56">
        <v>1</v>
      </c>
      <c r="E56" s="56">
        <v>1</v>
      </c>
      <c r="F56" s="56">
        <v>0</v>
      </c>
      <c r="G56" s="56">
        <v>0</v>
      </c>
      <c r="H56" s="56">
        <v>0</v>
      </c>
      <c r="I56" s="56">
        <v>0</v>
      </c>
      <c r="J56" s="56">
        <v>6</v>
      </c>
      <c r="K56" s="103">
        <v>6</v>
      </c>
      <c r="L56" s="56">
        <v>9</v>
      </c>
      <c r="M56" s="103">
        <v>7</v>
      </c>
    </row>
    <row r="57" spans="1:13" ht="12.75">
      <c r="A57" s="56">
        <v>53</v>
      </c>
      <c r="B57" s="56" t="s">
        <v>450</v>
      </c>
      <c r="C57" s="56" t="s">
        <v>457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4</v>
      </c>
      <c r="K57" s="103">
        <v>4</v>
      </c>
      <c r="L57" s="56">
        <v>3.75</v>
      </c>
      <c r="M57" s="103">
        <v>4</v>
      </c>
    </row>
    <row r="58" spans="1:13" ht="12.75">
      <c r="A58" s="56">
        <v>54</v>
      </c>
      <c r="B58" s="56" t="s">
        <v>458</v>
      </c>
      <c r="C58" s="56" t="s">
        <v>459</v>
      </c>
      <c r="D58" s="56">
        <v>1</v>
      </c>
      <c r="E58" s="56">
        <v>1</v>
      </c>
      <c r="F58" s="56">
        <v>1</v>
      </c>
      <c r="G58" s="56">
        <v>1</v>
      </c>
      <c r="H58" s="56">
        <v>0</v>
      </c>
      <c r="I58" s="56">
        <v>0</v>
      </c>
      <c r="J58" s="56">
        <v>5</v>
      </c>
      <c r="K58" s="103">
        <v>5</v>
      </c>
      <c r="L58" s="56">
        <v>10.5</v>
      </c>
      <c r="M58" s="103">
        <v>15</v>
      </c>
    </row>
    <row r="59" spans="1:13" ht="12.75">
      <c r="A59" s="56">
        <v>55</v>
      </c>
      <c r="B59" s="56" t="s">
        <v>460</v>
      </c>
      <c r="C59" s="56" t="s">
        <v>461</v>
      </c>
      <c r="D59" s="56">
        <v>0</v>
      </c>
      <c r="E59" s="56">
        <v>0</v>
      </c>
      <c r="F59" s="56">
        <v>1</v>
      </c>
      <c r="G59" s="56">
        <v>1</v>
      </c>
      <c r="H59" s="56">
        <v>0</v>
      </c>
      <c r="I59" s="56">
        <v>0</v>
      </c>
      <c r="J59" s="56">
        <v>7</v>
      </c>
      <c r="K59" s="103">
        <v>5</v>
      </c>
      <c r="L59" s="56">
        <v>3.63</v>
      </c>
      <c r="M59" s="103">
        <v>6</v>
      </c>
    </row>
    <row r="60" spans="1:13" ht="12.75">
      <c r="A60" s="56">
        <v>56</v>
      </c>
      <c r="B60" s="56" t="s">
        <v>460</v>
      </c>
      <c r="C60" s="56" t="s">
        <v>462</v>
      </c>
      <c r="D60" s="56">
        <v>0</v>
      </c>
      <c r="E60" s="56">
        <v>0</v>
      </c>
      <c r="F60" s="56">
        <v>0.5</v>
      </c>
      <c r="G60" s="56">
        <v>1</v>
      </c>
      <c r="H60" s="56">
        <v>0</v>
      </c>
      <c r="I60" s="56">
        <v>0</v>
      </c>
      <c r="J60" s="56">
        <v>4.5</v>
      </c>
      <c r="K60" s="103">
        <v>4</v>
      </c>
      <c r="L60" s="56">
        <v>6</v>
      </c>
      <c r="M60" s="103">
        <v>4</v>
      </c>
    </row>
    <row r="61" spans="1:13" ht="12.75">
      <c r="A61" s="56">
        <v>57</v>
      </c>
      <c r="B61" s="56" t="s">
        <v>460</v>
      </c>
      <c r="C61" s="56" t="s">
        <v>463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4</v>
      </c>
      <c r="K61" s="103">
        <v>4</v>
      </c>
      <c r="L61" s="56">
        <v>2</v>
      </c>
      <c r="M61" s="103">
        <v>2</v>
      </c>
    </row>
    <row r="62" spans="1:13" ht="12.75">
      <c r="A62" s="56">
        <v>58</v>
      </c>
      <c r="B62" s="56" t="s">
        <v>460</v>
      </c>
      <c r="C62" s="56" t="s">
        <v>464</v>
      </c>
      <c r="D62" s="56">
        <v>0</v>
      </c>
      <c r="E62" s="56">
        <v>0</v>
      </c>
      <c r="F62" s="56">
        <v>1</v>
      </c>
      <c r="G62" s="56">
        <v>1</v>
      </c>
      <c r="H62" s="56">
        <v>0</v>
      </c>
      <c r="I62" s="56">
        <v>0</v>
      </c>
      <c r="J62" s="56">
        <v>4.5</v>
      </c>
      <c r="K62" s="103">
        <v>5</v>
      </c>
      <c r="L62" s="56">
        <v>5.5</v>
      </c>
      <c r="M62" s="103">
        <v>7</v>
      </c>
    </row>
    <row r="63" spans="1:13" ht="12.75">
      <c r="A63" s="56">
        <v>59</v>
      </c>
      <c r="B63" s="56" t="s">
        <v>460</v>
      </c>
      <c r="C63" s="56" t="s">
        <v>465</v>
      </c>
      <c r="D63" s="56">
        <v>0</v>
      </c>
      <c r="E63" s="56">
        <v>0</v>
      </c>
      <c r="F63" s="56">
        <v>1</v>
      </c>
      <c r="G63" s="56">
        <v>1</v>
      </c>
      <c r="H63" s="56">
        <v>0</v>
      </c>
      <c r="I63" s="56">
        <v>0</v>
      </c>
      <c r="J63" s="56">
        <v>8</v>
      </c>
      <c r="K63" s="103">
        <v>8</v>
      </c>
      <c r="L63" s="56">
        <v>3.5</v>
      </c>
      <c r="M63" s="103">
        <v>3</v>
      </c>
    </row>
    <row r="64" spans="1:13" ht="12.75">
      <c r="A64" s="56">
        <v>60</v>
      </c>
      <c r="B64" s="56" t="s">
        <v>460</v>
      </c>
      <c r="C64" s="56" t="s">
        <v>466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103">
        <v>0</v>
      </c>
      <c r="L64" s="56">
        <v>6.75</v>
      </c>
      <c r="M64" s="103">
        <v>9</v>
      </c>
    </row>
    <row r="65" spans="1:13" ht="12.75">
      <c r="A65" s="56">
        <v>61</v>
      </c>
      <c r="B65" s="56" t="s">
        <v>460</v>
      </c>
      <c r="C65" s="56" t="s">
        <v>467</v>
      </c>
      <c r="D65" s="56">
        <v>0</v>
      </c>
      <c r="E65" s="56">
        <v>0</v>
      </c>
      <c r="F65" s="56">
        <v>1</v>
      </c>
      <c r="G65" s="56">
        <v>1</v>
      </c>
      <c r="H65" s="56">
        <v>0</v>
      </c>
      <c r="I65" s="56">
        <v>0</v>
      </c>
      <c r="J65" s="56">
        <v>8</v>
      </c>
      <c r="K65" s="103">
        <v>8</v>
      </c>
      <c r="L65" s="56">
        <v>15</v>
      </c>
      <c r="M65" s="103">
        <v>15</v>
      </c>
    </row>
    <row r="66" spans="1:13" ht="12.75">
      <c r="A66" s="56">
        <v>62</v>
      </c>
      <c r="B66" s="56" t="s">
        <v>460</v>
      </c>
      <c r="C66" s="56" t="s">
        <v>468</v>
      </c>
      <c r="D66" s="56">
        <v>0.5</v>
      </c>
      <c r="E66" s="56">
        <v>1</v>
      </c>
      <c r="F66" s="56">
        <v>0</v>
      </c>
      <c r="G66" s="56">
        <v>0</v>
      </c>
      <c r="H66" s="56">
        <v>0</v>
      </c>
      <c r="I66" s="56">
        <v>0</v>
      </c>
      <c r="J66" s="56">
        <v>7</v>
      </c>
      <c r="K66" s="103">
        <v>7</v>
      </c>
      <c r="L66" s="56">
        <v>11.25</v>
      </c>
      <c r="M66" s="103">
        <v>10</v>
      </c>
    </row>
    <row r="67" spans="1:13" ht="12.75">
      <c r="A67" s="56">
        <v>63</v>
      </c>
      <c r="B67" s="56" t="s">
        <v>460</v>
      </c>
      <c r="C67" s="56" t="s">
        <v>469</v>
      </c>
      <c r="D67" s="56">
        <v>0</v>
      </c>
      <c r="E67" s="56">
        <v>0</v>
      </c>
      <c r="F67" s="56">
        <v>0.5</v>
      </c>
      <c r="G67" s="56">
        <v>1</v>
      </c>
      <c r="H67" s="56">
        <v>0</v>
      </c>
      <c r="I67" s="56">
        <v>0</v>
      </c>
      <c r="J67" s="56">
        <v>7</v>
      </c>
      <c r="K67" s="103">
        <v>7</v>
      </c>
      <c r="L67" s="56">
        <v>4</v>
      </c>
      <c r="M67" s="103">
        <v>5</v>
      </c>
    </row>
    <row r="68" spans="1:13" ht="12.75">
      <c r="A68" s="56">
        <v>64</v>
      </c>
      <c r="B68" s="56" t="s">
        <v>470</v>
      </c>
      <c r="C68" s="56" t="s">
        <v>471</v>
      </c>
      <c r="D68" s="56">
        <v>1.5</v>
      </c>
      <c r="E68" s="56">
        <v>2</v>
      </c>
      <c r="F68" s="56">
        <v>1</v>
      </c>
      <c r="G68" s="56">
        <v>1</v>
      </c>
      <c r="H68" s="56">
        <v>0</v>
      </c>
      <c r="I68" s="56">
        <v>0</v>
      </c>
      <c r="J68" s="56">
        <v>11</v>
      </c>
      <c r="K68" s="103">
        <v>11</v>
      </c>
      <c r="L68" s="56">
        <v>28</v>
      </c>
      <c r="M68" s="103">
        <v>22</v>
      </c>
    </row>
    <row r="69" spans="1:13" ht="12.75">
      <c r="A69" s="56">
        <v>65</v>
      </c>
      <c r="B69" s="56" t="s">
        <v>472</v>
      </c>
      <c r="C69" s="56" t="s">
        <v>473</v>
      </c>
      <c r="D69" s="56">
        <v>1</v>
      </c>
      <c r="E69" s="56">
        <v>1</v>
      </c>
      <c r="F69" s="56">
        <v>1</v>
      </c>
      <c r="G69" s="56">
        <v>1</v>
      </c>
      <c r="H69" s="56">
        <v>0</v>
      </c>
      <c r="I69" s="56">
        <v>0</v>
      </c>
      <c r="J69" s="56">
        <v>5</v>
      </c>
      <c r="K69" s="103">
        <v>5</v>
      </c>
      <c r="L69" s="56">
        <v>20</v>
      </c>
      <c r="M69" s="103">
        <v>20</v>
      </c>
    </row>
    <row r="70" spans="1:13" ht="12.75">
      <c r="A70" s="56">
        <v>66</v>
      </c>
      <c r="B70" s="56" t="s">
        <v>472</v>
      </c>
      <c r="C70" s="56" t="s">
        <v>474</v>
      </c>
      <c r="D70" s="56">
        <v>0.25</v>
      </c>
      <c r="E70" s="56">
        <v>1</v>
      </c>
      <c r="F70" s="56">
        <v>0</v>
      </c>
      <c r="G70" s="56">
        <v>0</v>
      </c>
      <c r="H70" s="56">
        <v>0</v>
      </c>
      <c r="I70" s="56">
        <v>0</v>
      </c>
      <c r="J70" s="56">
        <v>4</v>
      </c>
      <c r="K70" s="103">
        <v>4</v>
      </c>
      <c r="L70" s="56">
        <v>5</v>
      </c>
      <c r="M70" s="103">
        <v>5</v>
      </c>
    </row>
    <row r="71" spans="1:13" ht="12.75">
      <c r="A71" s="56">
        <v>67</v>
      </c>
      <c r="B71" s="56" t="s">
        <v>472</v>
      </c>
      <c r="C71" s="56" t="s">
        <v>475</v>
      </c>
      <c r="D71" s="56">
        <v>0</v>
      </c>
      <c r="E71" s="56">
        <v>0</v>
      </c>
      <c r="F71" s="56">
        <v>4.5</v>
      </c>
      <c r="G71" s="56">
        <v>5</v>
      </c>
      <c r="H71" s="56">
        <v>0</v>
      </c>
      <c r="I71" s="56">
        <v>0</v>
      </c>
      <c r="J71" s="56">
        <v>4.5</v>
      </c>
      <c r="K71" s="103">
        <v>4</v>
      </c>
      <c r="L71" s="56">
        <v>7.75</v>
      </c>
      <c r="M71" s="103">
        <v>8</v>
      </c>
    </row>
    <row r="72" spans="1:13" ht="12.75">
      <c r="A72" s="56">
        <v>68</v>
      </c>
      <c r="B72" s="56" t="s">
        <v>476</v>
      </c>
      <c r="C72" s="56" t="s">
        <v>477</v>
      </c>
      <c r="D72" s="56">
        <v>1</v>
      </c>
      <c r="E72" s="56">
        <v>1</v>
      </c>
      <c r="F72" s="56">
        <v>3</v>
      </c>
      <c r="G72" s="56">
        <v>3</v>
      </c>
      <c r="H72" s="56">
        <v>0</v>
      </c>
      <c r="I72" s="56">
        <v>0</v>
      </c>
      <c r="J72" s="56">
        <v>9</v>
      </c>
      <c r="K72" s="103">
        <v>8</v>
      </c>
      <c r="L72" s="56">
        <v>10.5</v>
      </c>
      <c r="M72" s="103">
        <v>10</v>
      </c>
    </row>
    <row r="73" spans="1:13" ht="25.5">
      <c r="A73" s="56">
        <v>69</v>
      </c>
      <c r="B73" s="56" t="s">
        <v>478</v>
      </c>
      <c r="C73" s="56" t="s">
        <v>479</v>
      </c>
      <c r="D73" s="56">
        <v>0.5</v>
      </c>
      <c r="E73" s="56">
        <v>1</v>
      </c>
      <c r="F73" s="56">
        <v>0.25</v>
      </c>
      <c r="G73" s="56">
        <v>1</v>
      </c>
      <c r="H73" s="56">
        <v>0</v>
      </c>
      <c r="I73" s="56">
        <v>0</v>
      </c>
      <c r="J73" s="56">
        <v>6</v>
      </c>
      <c r="K73" s="103">
        <v>6</v>
      </c>
      <c r="L73" s="56">
        <v>3</v>
      </c>
      <c r="M73" s="103">
        <v>3</v>
      </c>
    </row>
    <row r="74" spans="1:13" ht="12.75">
      <c r="A74" s="56">
        <v>70</v>
      </c>
      <c r="B74" s="56" t="s">
        <v>478</v>
      </c>
      <c r="C74" s="56" t="s">
        <v>480</v>
      </c>
      <c r="D74" s="56">
        <v>0</v>
      </c>
      <c r="E74" s="56">
        <v>0</v>
      </c>
      <c r="F74" s="56">
        <v>1</v>
      </c>
      <c r="G74" s="56">
        <v>1</v>
      </c>
      <c r="H74" s="56">
        <v>0</v>
      </c>
      <c r="I74" s="56">
        <v>0</v>
      </c>
      <c r="J74" s="56">
        <v>4</v>
      </c>
      <c r="K74" s="103">
        <v>4</v>
      </c>
      <c r="L74" s="56">
        <v>9</v>
      </c>
      <c r="M74" s="103">
        <v>9</v>
      </c>
    </row>
    <row r="75" spans="1:13" ht="12.75">
      <c r="A75" s="56">
        <v>71</v>
      </c>
      <c r="B75" s="56" t="s">
        <v>478</v>
      </c>
      <c r="C75" s="56" t="s">
        <v>481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7</v>
      </c>
      <c r="K75" s="103">
        <v>7</v>
      </c>
      <c r="L75" s="56">
        <v>6.5</v>
      </c>
      <c r="M75" s="103">
        <v>7</v>
      </c>
    </row>
    <row r="76" spans="1:13" ht="12.75">
      <c r="A76" s="56">
        <v>72</v>
      </c>
      <c r="B76" s="56" t="s">
        <v>478</v>
      </c>
      <c r="C76" s="56" t="s">
        <v>482</v>
      </c>
      <c r="D76" s="56">
        <v>1</v>
      </c>
      <c r="E76" s="56">
        <v>1</v>
      </c>
      <c r="F76" s="56">
        <v>1</v>
      </c>
      <c r="G76" s="56">
        <v>1</v>
      </c>
      <c r="H76" s="56">
        <v>0</v>
      </c>
      <c r="I76" s="56">
        <v>0</v>
      </c>
      <c r="J76" s="56">
        <v>6</v>
      </c>
      <c r="K76" s="103">
        <v>6</v>
      </c>
      <c r="L76" s="56">
        <v>10</v>
      </c>
      <c r="M76" s="103">
        <v>10</v>
      </c>
    </row>
    <row r="77" spans="1:13" ht="12.75">
      <c r="A77" s="56">
        <v>73</v>
      </c>
      <c r="B77" s="56" t="s">
        <v>478</v>
      </c>
      <c r="C77" s="56" t="s">
        <v>483</v>
      </c>
      <c r="D77" s="56">
        <v>1</v>
      </c>
      <c r="E77" s="56">
        <v>1</v>
      </c>
      <c r="F77" s="56">
        <v>1</v>
      </c>
      <c r="G77" s="56">
        <v>1</v>
      </c>
      <c r="H77" s="56">
        <v>0</v>
      </c>
      <c r="I77" s="56">
        <v>0</v>
      </c>
      <c r="J77" s="56">
        <v>5</v>
      </c>
      <c r="K77" s="103">
        <v>5</v>
      </c>
      <c r="L77" s="56">
        <v>6</v>
      </c>
      <c r="M77" s="103">
        <v>6</v>
      </c>
    </row>
    <row r="78" spans="1:13" ht="12.75">
      <c r="A78" s="56">
        <v>74</v>
      </c>
      <c r="B78" s="56" t="s">
        <v>478</v>
      </c>
      <c r="C78" s="56" t="s">
        <v>484</v>
      </c>
      <c r="D78" s="56">
        <v>1</v>
      </c>
      <c r="E78" s="56">
        <v>1</v>
      </c>
      <c r="F78" s="56">
        <v>4.5</v>
      </c>
      <c r="G78" s="56">
        <v>5</v>
      </c>
      <c r="H78" s="56">
        <v>0</v>
      </c>
      <c r="I78" s="56">
        <v>0</v>
      </c>
      <c r="J78" s="56">
        <v>2</v>
      </c>
      <c r="K78" s="103">
        <v>2</v>
      </c>
      <c r="L78" s="56">
        <v>2.25</v>
      </c>
      <c r="M78" s="103">
        <v>2</v>
      </c>
    </row>
    <row r="79" spans="1:13" ht="12.75">
      <c r="A79" s="56">
        <v>75</v>
      </c>
      <c r="B79" s="56" t="s">
        <v>485</v>
      </c>
      <c r="C79" s="56" t="s">
        <v>486</v>
      </c>
      <c r="D79" s="56">
        <v>1</v>
      </c>
      <c r="E79" s="56">
        <v>1</v>
      </c>
      <c r="F79" s="56">
        <v>2</v>
      </c>
      <c r="G79" s="56">
        <v>2</v>
      </c>
      <c r="H79" s="56">
        <v>0</v>
      </c>
      <c r="I79" s="56">
        <v>0</v>
      </c>
      <c r="J79" s="56">
        <v>6</v>
      </c>
      <c r="K79" s="103">
        <v>6</v>
      </c>
      <c r="L79" s="56">
        <v>13</v>
      </c>
      <c r="M79" s="103">
        <v>13</v>
      </c>
    </row>
    <row r="80" spans="1:13" ht="12.75">
      <c r="A80" s="56">
        <v>76</v>
      </c>
      <c r="B80" s="56" t="s">
        <v>485</v>
      </c>
      <c r="C80" s="56" t="s">
        <v>487</v>
      </c>
      <c r="D80" s="56">
        <v>1</v>
      </c>
      <c r="E80" s="56">
        <v>1</v>
      </c>
      <c r="F80" s="56">
        <v>0</v>
      </c>
      <c r="G80" s="56">
        <v>0</v>
      </c>
      <c r="H80" s="56">
        <v>0.5</v>
      </c>
      <c r="I80" s="56">
        <v>1</v>
      </c>
      <c r="J80" s="56">
        <v>7</v>
      </c>
      <c r="K80" s="103">
        <v>7</v>
      </c>
      <c r="L80" s="56">
        <v>13</v>
      </c>
      <c r="M80" s="103">
        <v>9</v>
      </c>
    </row>
    <row r="81" spans="1:13" ht="12.75">
      <c r="A81" s="56">
        <v>77</v>
      </c>
      <c r="B81" s="56" t="s">
        <v>488</v>
      </c>
      <c r="C81" s="56" t="s">
        <v>489</v>
      </c>
      <c r="D81" s="56">
        <v>2</v>
      </c>
      <c r="E81" s="56">
        <v>2</v>
      </c>
      <c r="F81" s="56">
        <v>1</v>
      </c>
      <c r="G81" s="56">
        <v>1</v>
      </c>
      <c r="H81" s="56">
        <v>0.75</v>
      </c>
      <c r="I81" s="56">
        <v>1</v>
      </c>
      <c r="J81" s="56">
        <v>2</v>
      </c>
      <c r="K81" s="103">
        <v>2</v>
      </c>
      <c r="L81" s="56">
        <v>7</v>
      </c>
      <c r="M81" s="103">
        <v>7</v>
      </c>
    </row>
    <row r="82" spans="1:13" ht="12.75">
      <c r="A82" s="56">
        <v>78</v>
      </c>
      <c r="B82" s="56" t="s">
        <v>488</v>
      </c>
      <c r="C82" s="56" t="s">
        <v>490</v>
      </c>
      <c r="D82" s="56">
        <v>2</v>
      </c>
      <c r="E82" s="56">
        <v>1</v>
      </c>
      <c r="F82" s="56">
        <v>3</v>
      </c>
      <c r="G82" s="56">
        <v>0</v>
      </c>
      <c r="H82" s="56">
        <v>0</v>
      </c>
      <c r="I82" s="56">
        <v>0</v>
      </c>
      <c r="J82" s="56">
        <v>27</v>
      </c>
      <c r="K82" s="103">
        <v>27</v>
      </c>
      <c r="L82" s="56">
        <v>54</v>
      </c>
      <c r="M82" s="103">
        <v>43</v>
      </c>
    </row>
    <row r="83" spans="1:13" ht="12.75">
      <c r="A83" s="56">
        <v>79</v>
      </c>
      <c r="B83" s="56" t="s">
        <v>488</v>
      </c>
      <c r="C83" s="56" t="s">
        <v>491</v>
      </c>
      <c r="D83" s="56">
        <v>0.5</v>
      </c>
      <c r="E83" s="56">
        <v>1</v>
      </c>
      <c r="F83" s="56">
        <v>1</v>
      </c>
      <c r="G83" s="56">
        <v>1</v>
      </c>
      <c r="H83" s="56">
        <v>1</v>
      </c>
      <c r="I83" s="56">
        <v>1</v>
      </c>
      <c r="J83" s="56">
        <v>2.5</v>
      </c>
      <c r="K83" s="103">
        <v>3</v>
      </c>
      <c r="L83" s="56">
        <v>1.5</v>
      </c>
      <c r="M83" s="103">
        <v>2</v>
      </c>
    </row>
    <row r="84" spans="1:13" ht="12.75">
      <c r="A84" s="56">
        <v>80</v>
      </c>
      <c r="B84" s="56" t="s">
        <v>492</v>
      </c>
      <c r="C84" s="56" t="s">
        <v>493</v>
      </c>
      <c r="D84" s="56">
        <v>0</v>
      </c>
      <c r="E84" s="56">
        <v>0</v>
      </c>
      <c r="F84" s="56">
        <v>5</v>
      </c>
      <c r="G84" s="56">
        <v>4</v>
      </c>
      <c r="H84" s="56">
        <v>0</v>
      </c>
      <c r="I84" s="56">
        <v>0</v>
      </c>
      <c r="J84" s="56">
        <v>0</v>
      </c>
      <c r="K84" s="103">
        <v>0</v>
      </c>
      <c r="L84" s="56">
        <v>77.5</v>
      </c>
      <c r="M84" s="103">
        <v>77</v>
      </c>
    </row>
    <row r="85" spans="1:13" ht="12.75">
      <c r="A85" s="56">
        <v>81</v>
      </c>
      <c r="B85" s="56" t="s">
        <v>494</v>
      </c>
      <c r="C85" s="56" t="s">
        <v>495</v>
      </c>
      <c r="D85" s="56">
        <v>0</v>
      </c>
      <c r="E85" s="56">
        <v>0</v>
      </c>
      <c r="F85" s="56">
        <v>1</v>
      </c>
      <c r="G85" s="56">
        <v>1</v>
      </c>
      <c r="H85" s="56">
        <v>0</v>
      </c>
      <c r="I85" s="56">
        <v>0</v>
      </c>
      <c r="J85" s="56">
        <v>6</v>
      </c>
      <c r="K85" s="103">
        <v>6</v>
      </c>
      <c r="L85" s="56">
        <v>16.5</v>
      </c>
      <c r="M85" s="103">
        <v>15</v>
      </c>
    </row>
    <row r="86" spans="1:13" ht="12.75">
      <c r="A86" s="56">
        <v>82</v>
      </c>
      <c r="B86" s="56" t="s">
        <v>496</v>
      </c>
      <c r="C86" s="56" t="s">
        <v>497</v>
      </c>
      <c r="D86" s="56">
        <v>1</v>
      </c>
      <c r="E86" s="56">
        <v>1</v>
      </c>
      <c r="F86" s="56">
        <v>1</v>
      </c>
      <c r="G86" s="56">
        <v>1</v>
      </c>
      <c r="H86" s="56">
        <v>0</v>
      </c>
      <c r="I86" s="56">
        <v>0</v>
      </c>
      <c r="J86" s="56">
        <v>16</v>
      </c>
      <c r="K86" s="103">
        <v>16</v>
      </c>
      <c r="L86" s="56">
        <v>14</v>
      </c>
      <c r="M86" s="103">
        <v>14</v>
      </c>
    </row>
    <row r="87" spans="1:13" s="52" customFormat="1" ht="12.75">
      <c r="A87" s="50">
        <v>82</v>
      </c>
      <c r="B87" s="50"/>
      <c r="C87" s="50" t="s">
        <v>498</v>
      </c>
      <c r="D87" s="50">
        <f aca="true" t="shared" si="0" ref="D87:L87">SUM(D5:D86)</f>
        <v>61.75</v>
      </c>
      <c r="E87" s="50">
        <f t="shared" si="0"/>
        <v>69</v>
      </c>
      <c r="F87" s="50">
        <f t="shared" si="0"/>
        <v>96.5</v>
      </c>
      <c r="G87" s="50">
        <f t="shared" si="0"/>
        <v>97</v>
      </c>
      <c r="H87" s="50">
        <f t="shared" si="0"/>
        <v>21.75</v>
      </c>
      <c r="I87" s="50">
        <f t="shared" si="0"/>
        <v>23</v>
      </c>
      <c r="J87" s="50">
        <f t="shared" si="0"/>
        <v>817.5</v>
      </c>
      <c r="K87" s="101">
        <f t="shared" si="0"/>
        <v>809</v>
      </c>
      <c r="L87" s="50">
        <f t="shared" si="0"/>
        <v>1197.04</v>
      </c>
      <c r="M87" s="101">
        <f>SUM(M5:M86)</f>
        <v>1148.75</v>
      </c>
    </row>
    <row r="88" spans="1:13" ht="7.5" customHeight="1">
      <c r="A88" s="247"/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9"/>
    </row>
    <row r="89" spans="1:13" ht="12.75">
      <c r="A89" s="56">
        <v>1</v>
      </c>
      <c r="B89" s="56" t="s">
        <v>386</v>
      </c>
      <c r="C89" s="56" t="s">
        <v>634</v>
      </c>
      <c r="D89" s="56">
        <v>1</v>
      </c>
      <c r="E89" s="56">
        <v>1</v>
      </c>
      <c r="F89" s="56">
        <v>2</v>
      </c>
      <c r="G89" s="56">
        <v>1</v>
      </c>
      <c r="H89" s="56">
        <v>0</v>
      </c>
      <c r="I89" s="56">
        <v>0</v>
      </c>
      <c r="J89" s="56">
        <v>0</v>
      </c>
      <c r="K89" s="56">
        <v>0</v>
      </c>
      <c r="L89" s="56">
        <v>0.75</v>
      </c>
      <c r="M89" s="103">
        <v>1</v>
      </c>
    </row>
    <row r="90" spans="1:13" ht="12.75">
      <c r="A90" s="56">
        <v>2</v>
      </c>
      <c r="B90" s="56" t="s">
        <v>499</v>
      </c>
      <c r="C90" s="56" t="s">
        <v>500</v>
      </c>
      <c r="D90" s="56">
        <v>2</v>
      </c>
      <c r="E90" s="56">
        <v>2</v>
      </c>
      <c r="F90" s="56">
        <v>12</v>
      </c>
      <c r="G90" s="56">
        <v>10</v>
      </c>
      <c r="H90" s="56">
        <v>0</v>
      </c>
      <c r="I90" s="56">
        <v>0</v>
      </c>
      <c r="J90" s="56">
        <v>40</v>
      </c>
      <c r="K90" s="56">
        <v>40</v>
      </c>
      <c r="L90" s="56">
        <v>0</v>
      </c>
      <c r="M90" s="103">
        <v>72</v>
      </c>
    </row>
    <row r="91" spans="1:13" ht="12.75">
      <c r="A91" s="56">
        <v>3</v>
      </c>
      <c r="B91" s="56" t="s">
        <v>388</v>
      </c>
      <c r="C91" s="56" t="s">
        <v>501</v>
      </c>
      <c r="D91" s="56">
        <v>1</v>
      </c>
      <c r="E91" s="56">
        <v>1</v>
      </c>
      <c r="F91" s="56">
        <v>1</v>
      </c>
      <c r="G91" s="56">
        <v>1</v>
      </c>
      <c r="H91" s="56">
        <v>0</v>
      </c>
      <c r="I91" s="56">
        <v>0</v>
      </c>
      <c r="J91" s="56">
        <v>6</v>
      </c>
      <c r="K91" s="56">
        <v>6</v>
      </c>
      <c r="L91" s="56">
        <v>11</v>
      </c>
      <c r="M91" s="103">
        <v>11</v>
      </c>
    </row>
    <row r="92" spans="1:13" ht="12.75">
      <c r="A92" s="56">
        <v>4</v>
      </c>
      <c r="B92" s="56" t="s">
        <v>392</v>
      </c>
      <c r="C92" s="56" t="s">
        <v>502</v>
      </c>
      <c r="D92" s="56">
        <v>0</v>
      </c>
      <c r="E92" s="56">
        <v>0</v>
      </c>
      <c r="F92" s="56">
        <v>2</v>
      </c>
      <c r="G92" s="56">
        <v>2</v>
      </c>
      <c r="H92" s="56">
        <v>0</v>
      </c>
      <c r="I92" s="56">
        <v>0</v>
      </c>
      <c r="J92" s="56">
        <v>1.25</v>
      </c>
      <c r="K92" s="56">
        <v>5</v>
      </c>
      <c r="L92" s="56">
        <v>0</v>
      </c>
      <c r="M92" s="103">
        <v>0</v>
      </c>
    </row>
    <row r="93" spans="1:13" ht="12.75">
      <c r="A93" s="56">
        <v>5</v>
      </c>
      <c r="B93" s="56" t="s">
        <v>394</v>
      </c>
      <c r="C93" s="56" t="s">
        <v>503</v>
      </c>
      <c r="D93" s="56">
        <v>3</v>
      </c>
      <c r="E93" s="56">
        <v>3</v>
      </c>
      <c r="F93" s="56">
        <v>2</v>
      </c>
      <c r="G93" s="56">
        <v>2</v>
      </c>
      <c r="H93" s="56">
        <v>2</v>
      </c>
      <c r="I93" s="56">
        <v>2</v>
      </c>
      <c r="J93" s="56">
        <v>38.5</v>
      </c>
      <c r="K93" s="56">
        <v>38</v>
      </c>
      <c r="L93" s="56">
        <v>47</v>
      </c>
      <c r="M93" s="103">
        <v>46</v>
      </c>
    </row>
    <row r="94" spans="1:13" ht="12.75">
      <c r="A94" s="56">
        <v>6</v>
      </c>
      <c r="B94" s="56" t="s">
        <v>394</v>
      </c>
      <c r="C94" s="56" t="s">
        <v>504</v>
      </c>
      <c r="D94" s="56">
        <v>2</v>
      </c>
      <c r="E94" s="56">
        <v>1</v>
      </c>
      <c r="F94" s="56">
        <v>8</v>
      </c>
      <c r="G94" s="56">
        <v>8</v>
      </c>
      <c r="H94" s="56">
        <v>2</v>
      </c>
      <c r="I94" s="56">
        <v>2</v>
      </c>
      <c r="J94" s="56">
        <v>39</v>
      </c>
      <c r="K94" s="56">
        <v>38</v>
      </c>
      <c r="L94" s="56">
        <v>71.75</v>
      </c>
      <c r="M94" s="103">
        <v>66</v>
      </c>
    </row>
    <row r="95" spans="1:13" ht="12.75">
      <c r="A95" s="56">
        <v>7</v>
      </c>
      <c r="B95" s="56" t="s">
        <v>394</v>
      </c>
      <c r="C95" s="56" t="s">
        <v>505</v>
      </c>
      <c r="D95" s="56">
        <v>1</v>
      </c>
      <c r="E95" s="56">
        <v>1</v>
      </c>
      <c r="F95" s="56">
        <v>4</v>
      </c>
      <c r="G95" s="56">
        <v>3</v>
      </c>
      <c r="H95" s="56">
        <v>0</v>
      </c>
      <c r="I95" s="56">
        <v>0</v>
      </c>
      <c r="J95" s="56">
        <v>15</v>
      </c>
      <c r="K95" s="56">
        <v>15</v>
      </c>
      <c r="L95" s="56">
        <v>13</v>
      </c>
      <c r="M95" s="103">
        <v>12</v>
      </c>
    </row>
    <row r="96" spans="1:13" ht="12.75">
      <c r="A96" s="56">
        <v>8</v>
      </c>
      <c r="B96" s="56" t="s">
        <v>394</v>
      </c>
      <c r="C96" s="56" t="s">
        <v>506</v>
      </c>
      <c r="D96" s="56">
        <v>1</v>
      </c>
      <c r="E96" s="56">
        <v>1</v>
      </c>
      <c r="F96" s="56">
        <v>7</v>
      </c>
      <c r="G96" s="56">
        <v>3</v>
      </c>
      <c r="H96" s="56">
        <v>3</v>
      </c>
      <c r="I96" s="56">
        <v>1</v>
      </c>
      <c r="J96" s="56">
        <v>75</v>
      </c>
      <c r="K96" s="56">
        <v>63</v>
      </c>
      <c r="L96" s="56">
        <v>54</v>
      </c>
      <c r="M96" s="103">
        <v>48</v>
      </c>
    </row>
    <row r="97" spans="1:13" ht="12.75">
      <c r="A97" s="56">
        <v>9</v>
      </c>
      <c r="B97" s="56" t="s">
        <v>403</v>
      </c>
      <c r="C97" s="56" t="s">
        <v>507</v>
      </c>
      <c r="D97" s="56">
        <v>0</v>
      </c>
      <c r="E97" s="56">
        <v>0</v>
      </c>
      <c r="F97" s="56">
        <v>6</v>
      </c>
      <c r="G97" s="56">
        <v>5</v>
      </c>
      <c r="H97" s="56">
        <v>0</v>
      </c>
      <c r="I97" s="56">
        <v>0</v>
      </c>
      <c r="J97" s="56">
        <v>26.5</v>
      </c>
      <c r="K97" s="56">
        <v>26</v>
      </c>
      <c r="L97" s="56">
        <v>62</v>
      </c>
      <c r="M97" s="103">
        <v>60</v>
      </c>
    </row>
    <row r="98" spans="1:13" ht="12.75">
      <c r="A98" s="56">
        <v>10</v>
      </c>
      <c r="B98" s="56" t="s">
        <v>412</v>
      </c>
      <c r="C98" s="56" t="s">
        <v>508</v>
      </c>
      <c r="D98" s="56">
        <v>2</v>
      </c>
      <c r="E98" s="56">
        <v>1</v>
      </c>
      <c r="F98" s="56">
        <v>5</v>
      </c>
      <c r="G98" s="56">
        <v>5</v>
      </c>
      <c r="H98" s="56">
        <v>2</v>
      </c>
      <c r="I98" s="56">
        <v>2</v>
      </c>
      <c r="J98" s="56">
        <v>20</v>
      </c>
      <c r="K98" s="56">
        <v>20</v>
      </c>
      <c r="L98" s="56">
        <v>36</v>
      </c>
      <c r="M98" s="103">
        <v>55</v>
      </c>
    </row>
    <row r="99" spans="1:13" ht="12.75">
      <c r="A99" s="56">
        <v>11</v>
      </c>
      <c r="B99" s="56" t="s">
        <v>416</v>
      </c>
      <c r="C99" s="56" t="s">
        <v>509</v>
      </c>
      <c r="D99" s="56">
        <v>0</v>
      </c>
      <c r="E99" s="56">
        <v>0</v>
      </c>
      <c r="F99" s="56">
        <v>1</v>
      </c>
      <c r="G99" s="56">
        <v>1</v>
      </c>
      <c r="H99" s="56">
        <v>0</v>
      </c>
      <c r="I99" s="56">
        <v>0</v>
      </c>
      <c r="J99" s="56">
        <v>7</v>
      </c>
      <c r="K99" s="56">
        <v>8</v>
      </c>
      <c r="L99" s="56">
        <v>12.8</v>
      </c>
      <c r="M99" s="103">
        <v>12</v>
      </c>
    </row>
    <row r="100" spans="1:13" ht="12.75">
      <c r="A100" s="56">
        <v>12</v>
      </c>
      <c r="B100" s="56" t="s">
        <v>416</v>
      </c>
      <c r="C100" s="56" t="s">
        <v>510</v>
      </c>
      <c r="D100" s="56">
        <v>1</v>
      </c>
      <c r="E100" s="56">
        <v>1</v>
      </c>
      <c r="F100" s="56">
        <v>3</v>
      </c>
      <c r="G100" s="56">
        <v>3</v>
      </c>
      <c r="H100" s="56">
        <v>0</v>
      </c>
      <c r="I100" s="56">
        <v>0</v>
      </c>
      <c r="J100" s="56">
        <v>11</v>
      </c>
      <c r="K100" s="56">
        <v>11</v>
      </c>
      <c r="L100" s="56">
        <v>25</v>
      </c>
      <c r="M100" s="103">
        <v>24</v>
      </c>
    </row>
    <row r="101" spans="1:13" ht="12.75">
      <c r="A101" s="56">
        <v>13</v>
      </c>
      <c r="B101" s="56" t="s">
        <v>416</v>
      </c>
      <c r="C101" s="56" t="s">
        <v>635</v>
      </c>
      <c r="D101" s="56">
        <v>1</v>
      </c>
      <c r="E101" s="56">
        <v>1</v>
      </c>
      <c r="F101" s="56">
        <v>0</v>
      </c>
      <c r="G101" s="56">
        <v>0</v>
      </c>
      <c r="H101" s="56">
        <v>1</v>
      </c>
      <c r="I101" s="56">
        <v>1</v>
      </c>
      <c r="J101" s="56">
        <v>0</v>
      </c>
      <c r="K101" s="56">
        <v>0</v>
      </c>
      <c r="L101" s="56">
        <v>21</v>
      </c>
      <c r="M101" s="103">
        <v>16</v>
      </c>
    </row>
    <row r="102" spans="1:13" ht="12.75">
      <c r="A102" s="56">
        <v>14</v>
      </c>
      <c r="B102" s="56" t="s">
        <v>420</v>
      </c>
      <c r="C102" s="56" t="s">
        <v>511</v>
      </c>
      <c r="D102" s="56">
        <v>5</v>
      </c>
      <c r="E102" s="56">
        <v>5</v>
      </c>
      <c r="F102" s="56">
        <v>5</v>
      </c>
      <c r="G102" s="56">
        <v>5</v>
      </c>
      <c r="H102" s="56">
        <v>0</v>
      </c>
      <c r="I102" s="56">
        <v>0</v>
      </c>
      <c r="J102" s="56">
        <v>27</v>
      </c>
      <c r="K102" s="56">
        <v>27</v>
      </c>
      <c r="L102" s="56">
        <v>43</v>
      </c>
      <c r="M102" s="103">
        <v>44</v>
      </c>
    </row>
    <row r="103" spans="1:13" ht="12.75">
      <c r="A103" s="56">
        <v>15</v>
      </c>
      <c r="B103" s="56" t="s">
        <v>420</v>
      </c>
      <c r="C103" s="56" t="s">
        <v>512</v>
      </c>
      <c r="D103" s="56">
        <v>1</v>
      </c>
      <c r="E103" s="56">
        <v>1</v>
      </c>
      <c r="F103" s="56">
        <v>4</v>
      </c>
      <c r="G103" s="56">
        <v>3</v>
      </c>
      <c r="H103" s="56">
        <v>0</v>
      </c>
      <c r="I103" s="56">
        <v>0</v>
      </c>
      <c r="J103" s="56">
        <v>18</v>
      </c>
      <c r="K103" s="56">
        <v>21</v>
      </c>
      <c r="L103" s="56">
        <v>30.5</v>
      </c>
      <c r="M103" s="103">
        <v>33</v>
      </c>
    </row>
    <row r="104" spans="1:13" ht="12.75">
      <c r="A104" s="56">
        <v>16</v>
      </c>
      <c r="B104" s="56" t="s">
        <v>420</v>
      </c>
      <c r="C104" s="56" t="s">
        <v>513</v>
      </c>
      <c r="D104" s="56">
        <v>1</v>
      </c>
      <c r="E104" s="56">
        <v>1</v>
      </c>
      <c r="F104" s="56">
        <v>3</v>
      </c>
      <c r="G104" s="56">
        <v>3</v>
      </c>
      <c r="H104" s="56">
        <v>0</v>
      </c>
      <c r="I104" s="56">
        <v>0</v>
      </c>
      <c r="J104" s="56">
        <v>10</v>
      </c>
      <c r="K104" s="56">
        <v>10</v>
      </c>
      <c r="L104" s="56">
        <v>10.3</v>
      </c>
      <c r="M104" s="103">
        <v>11</v>
      </c>
    </row>
    <row r="105" spans="1:13" ht="12.75">
      <c r="A105" s="56">
        <v>17</v>
      </c>
      <c r="B105" s="56" t="s">
        <v>423</v>
      </c>
      <c r="C105" s="56" t="s">
        <v>514</v>
      </c>
      <c r="D105" s="56">
        <v>1</v>
      </c>
      <c r="E105" s="56">
        <v>1</v>
      </c>
      <c r="F105" s="56">
        <v>4</v>
      </c>
      <c r="G105" s="56">
        <v>3</v>
      </c>
      <c r="H105" s="56">
        <v>2</v>
      </c>
      <c r="I105" s="56">
        <v>2</v>
      </c>
      <c r="J105" s="56">
        <v>13</v>
      </c>
      <c r="K105" s="56">
        <v>13</v>
      </c>
      <c r="L105" s="56">
        <v>35.5</v>
      </c>
      <c r="M105" s="103">
        <v>31</v>
      </c>
    </row>
    <row r="106" spans="1:13" ht="12.75">
      <c r="A106" s="56">
        <v>18</v>
      </c>
      <c r="B106" s="56" t="s">
        <v>425</v>
      </c>
      <c r="C106" s="56" t="s">
        <v>515</v>
      </c>
      <c r="D106" s="56">
        <v>3</v>
      </c>
      <c r="E106" s="56">
        <v>3</v>
      </c>
      <c r="F106" s="56">
        <v>14</v>
      </c>
      <c r="G106" s="56">
        <v>13</v>
      </c>
      <c r="H106" s="56">
        <v>2</v>
      </c>
      <c r="I106" s="56">
        <v>2</v>
      </c>
      <c r="J106" s="56">
        <v>46</v>
      </c>
      <c r="K106" s="56">
        <v>46</v>
      </c>
      <c r="L106" s="56">
        <v>76.25</v>
      </c>
      <c r="M106" s="103">
        <v>73</v>
      </c>
    </row>
    <row r="107" spans="1:13" ht="12.75">
      <c r="A107" s="56">
        <v>19</v>
      </c>
      <c r="B107" s="56" t="s">
        <v>428</v>
      </c>
      <c r="C107" s="56" t="s">
        <v>516</v>
      </c>
      <c r="D107" s="56">
        <v>2</v>
      </c>
      <c r="E107" s="56">
        <v>2</v>
      </c>
      <c r="F107" s="56">
        <v>6</v>
      </c>
      <c r="G107" s="56">
        <v>6</v>
      </c>
      <c r="H107" s="56">
        <v>3</v>
      </c>
      <c r="I107" s="56">
        <v>4</v>
      </c>
      <c r="J107" s="56">
        <v>20</v>
      </c>
      <c r="K107" s="56">
        <v>19</v>
      </c>
      <c r="L107" s="56">
        <v>42.2</v>
      </c>
      <c r="M107" s="103">
        <v>65</v>
      </c>
    </row>
    <row r="108" spans="1:13" ht="25.5">
      <c r="A108" s="56">
        <v>20</v>
      </c>
      <c r="B108" s="56" t="s">
        <v>438</v>
      </c>
      <c r="C108" s="56" t="s">
        <v>632</v>
      </c>
      <c r="D108" s="56">
        <v>0.25</v>
      </c>
      <c r="E108" s="56">
        <v>1</v>
      </c>
      <c r="F108" s="56">
        <v>0</v>
      </c>
      <c r="G108" s="56">
        <v>0</v>
      </c>
      <c r="H108" s="56">
        <v>0</v>
      </c>
      <c r="I108" s="56">
        <v>0</v>
      </c>
      <c r="J108" s="56">
        <v>2</v>
      </c>
      <c r="K108" s="56">
        <v>2</v>
      </c>
      <c r="L108" s="56">
        <v>0.56</v>
      </c>
      <c r="M108" s="103">
        <v>2</v>
      </c>
    </row>
    <row r="109" spans="1:13" ht="12.75">
      <c r="A109" s="56">
        <v>21</v>
      </c>
      <c r="B109" s="56" t="s">
        <v>438</v>
      </c>
      <c r="C109" s="56" t="s">
        <v>517</v>
      </c>
      <c r="D109" s="56">
        <v>2</v>
      </c>
      <c r="E109" s="56">
        <v>1</v>
      </c>
      <c r="F109" s="56">
        <v>5</v>
      </c>
      <c r="G109" s="56">
        <v>5</v>
      </c>
      <c r="H109" s="56">
        <v>0</v>
      </c>
      <c r="I109" s="56">
        <v>1</v>
      </c>
      <c r="J109" s="56">
        <v>24</v>
      </c>
      <c r="K109" s="56">
        <v>24</v>
      </c>
      <c r="L109" s="56">
        <v>47</v>
      </c>
      <c r="M109" s="103">
        <v>43</v>
      </c>
    </row>
    <row r="110" spans="1:13" ht="12.75">
      <c r="A110" s="56">
        <v>22</v>
      </c>
      <c r="B110" s="56" t="s">
        <v>442</v>
      </c>
      <c r="C110" s="56" t="s">
        <v>518</v>
      </c>
      <c r="D110" s="56">
        <v>1</v>
      </c>
      <c r="E110" s="56">
        <v>1</v>
      </c>
      <c r="F110" s="56">
        <v>3</v>
      </c>
      <c r="G110" s="56">
        <v>1</v>
      </c>
      <c r="H110" s="56">
        <v>0</v>
      </c>
      <c r="I110" s="56">
        <v>0</v>
      </c>
      <c r="J110" s="56">
        <v>15</v>
      </c>
      <c r="K110" s="56">
        <v>5</v>
      </c>
      <c r="L110" s="56">
        <v>28</v>
      </c>
      <c r="M110" s="103">
        <v>10</v>
      </c>
    </row>
    <row r="111" spans="1:13" ht="12.75">
      <c r="A111" s="56">
        <v>23</v>
      </c>
      <c r="B111" s="56" t="s">
        <v>446</v>
      </c>
      <c r="C111" s="56" t="s">
        <v>519</v>
      </c>
      <c r="D111" s="56">
        <v>1</v>
      </c>
      <c r="E111" s="56">
        <v>1</v>
      </c>
      <c r="F111" s="56">
        <v>4</v>
      </c>
      <c r="G111" s="56">
        <v>4</v>
      </c>
      <c r="H111" s="56">
        <v>1</v>
      </c>
      <c r="I111" s="56">
        <v>1</v>
      </c>
      <c r="J111" s="56">
        <v>12</v>
      </c>
      <c r="K111" s="56">
        <v>11</v>
      </c>
      <c r="L111" s="56">
        <v>28</v>
      </c>
      <c r="M111" s="103">
        <v>27</v>
      </c>
    </row>
    <row r="112" spans="1:13" ht="12.75">
      <c r="A112" s="56">
        <v>24</v>
      </c>
      <c r="B112" s="56" t="s">
        <v>446</v>
      </c>
      <c r="C112" s="56" t="s">
        <v>520</v>
      </c>
      <c r="D112" s="56">
        <v>3</v>
      </c>
      <c r="E112" s="56">
        <v>3</v>
      </c>
      <c r="F112" s="56">
        <v>13</v>
      </c>
      <c r="G112" s="56">
        <v>10</v>
      </c>
      <c r="H112" s="56">
        <v>6</v>
      </c>
      <c r="I112" s="56">
        <v>6</v>
      </c>
      <c r="J112" s="56">
        <v>48</v>
      </c>
      <c r="K112" s="56">
        <v>43</v>
      </c>
      <c r="L112" s="56">
        <v>56</v>
      </c>
      <c r="M112" s="103">
        <v>53</v>
      </c>
    </row>
    <row r="113" spans="1:13" ht="12.75">
      <c r="A113" s="56">
        <v>25</v>
      </c>
      <c r="B113" s="56" t="s">
        <v>458</v>
      </c>
      <c r="C113" s="56" t="s">
        <v>521</v>
      </c>
      <c r="D113" s="56">
        <v>1</v>
      </c>
      <c r="E113" s="56">
        <v>1</v>
      </c>
      <c r="F113" s="56">
        <v>3</v>
      </c>
      <c r="G113" s="56">
        <v>3</v>
      </c>
      <c r="H113" s="56">
        <v>0</v>
      </c>
      <c r="I113" s="56">
        <v>0</v>
      </c>
      <c r="J113" s="56">
        <v>15</v>
      </c>
      <c r="K113" s="56">
        <v>15</v>
      </c>
      <c r="L113" s="56">
        <v>27</v>
      </c>
      <c r="M113" s="103">
        <v>26</v>
      </c>
    </row>
    <row r="114" spans="1:13" ht="12.75">
      <c r="A114" s="56">
        <v>26</v>
      </c>
      <c r="B114" s="56" t="s">
        <v>460</v>
      </c>
      <c r="C114" s="56" t="s">
        <v>522</v>
      </c>
      <c r="D114" s="56">
        <v>1</v>
      </c>
      <c r="E114" s="56">
        <v>1</v>
      </c>
      <c r="F114" s="56">
        <v>2</v>
      </c>
      <c r="G114" s="56">
        <v>2</v>
      </c>
      <c r="H114" s="56">
        <v>0</v>
      </c>
      <c r="I114" s="56">
        <v>0</v>
      </c>
      <c r="J114" s="56">
        <v>14</v>
      </c>
      <c r="K114" s="56">
        <v>14</v>
      </c>
      <c r="L114" s="56">
        <v>18.5</v>
      </c>
      <c r="M114" s="103">
        <v>16</v>
      </c>
    </row>
    <row r="115" spans="1:13" ht="12.75">
      <c r="A115" s="56">
        <v>27</v>
      </c>
      <c r="B115" s="56" t="s">
        <v>470</v>
      </c>
      <c r="C115" s="56" t="s">
        <v>523</v>
      </c>
      <c r="D115" s="56">
        <v>2</v>
      </c>
      <c r="E115" s="56">
        <v>2</v>
      </c>
      <c r="F115" s="56">
        <v>2</v>
      </c>
      <c r="G115" s="56">
        <v>2</v>
      </c>
      <c r="H115" s="56">
        <v>1</v>
      </c>
      <c r="I115" s="56">
        <v>1</v>
      </c>
      <c r="J115" s="56">
        <v>21</v>
      </c>
      <c r="K115" s="56">
        <v>21</v>
      </c>
      <c r="L115" s="56">
        <v>22</v>
      </c>
      <c r="M115" s="103">
        <v>20</v>
      </c>
    </row>
    <row r="116" spans="1:13" ht="12.75">
      <c r="A116" s="56">
        <v>28</v>
      </c>
      <c r="B116" s="56" t="s">
        <v>478</v>
      </c>
      <c r="C116" s="56" t="s">
        <v>524</v>
      </c>
      <c r="D116" s="56">
        <v>1</v>
      </c>
      <c r="E116" s="56">
        <v>1</v>
      </c>
      <c r="F116" s="56">
        <v>6</v>
      </c>
      <c r="G116" s="56">
        <v>6</v>
      </c>
      <c r="H116" s="56">
        <v>0</v>
      </c>
      <c r="I116" s="56">
        <v>0</v>
      </c>
      <c r="J116" s="56">
        <v>8</v>
      </c>
      <c r="K116" s="56">
        <v>8</v>
      </c>
      <c r="L116" s="56">
        <v>6</v>
      </c>
      <c r="M116" s="103">
        <v>6</v>
      </c>
    </row>
    <row r="117" spans="1:13" ht="12.75">
      <c r="A117" s="56">
        <v>29</v>
      </c>
      <c r="B117" s="56" t="s">
        <v>478</v>
      </c>
      <c r="C117" s="56" t="s">
        <v>525</v>
      </c>
      <c r="D117" s="56">
        <v>4</v>
      </c>
      <c r="E117" s="56">
        <v>4</v>
      </c>
      <c r="F117" s="56">
        <v>8</v>
      </c>
      <c r="G117" s="56">
        <v>7</v>
      </c>
      <c r="H117" s="56">
        <v>0</v>
      </c>
      <c r="I117" s="56">
        <v>0</v>
      </c>
      <c r="J117" s="56">
        <v>26</v>
      </c>
      <c r="K117" s="56">
        <v>26</v>
      </c>
      <c r="L117" s="56">
        <v>52.5</v>
      </c>
      <c r="M117" s="103">
        <v>61</v>
      </c>
    </row>
    <row r="118" spans="1:13" ht="12.75">
      <c r="A118" s="56">
        <v>30</v>
      </c>
      <c r="B118" s="56" t="s">
        <v>478</v>
      </c>
      <c r="C118" s="56" t="s">
        <v>526</v>
      </c>
      <c r="D118" s="56">
        <v>5</v>
      </c>
      <c r="E118" s="56">
        <v>3</v>
      </c>
      <c r="F118" s="56">
        <v>13</v>
      </c>
      <c r="G118" s="56">
        <v>7</v>
      </c>
      <c r="H118" s="56">
        <v>0</v>
      </c>
      <c r="I118" s="56">
        <v>0</v>
      </c>
      <c r="J118" s="56">
        <v>45</v>
      </c>
      <c r="K118" s="56">
        <v>44</v>
      </c>
      <c r="L118" s="56">
        <v>73</v>
      </c>
      <c r="M118" s="103">
        <v>74</v>
      </c>
    </row>
    <row r="119" spans="1:13" ht="12.75">
      <c r="A119" s="56">
        <v>31</v>
      </c>
      <c r="B119" s="56" t="s">
        <v>488</v>
      </c>
      <c r="C119" s="56" t="s">
        <v>527</v>
      </c>
      <c r="D119" s="56">
        <v>2</v>
      </c>
      <c r="E119" s="56">
        <v>2</v>
      </c>
      <c r="F119" s="56">
        <v>4</v>
      </c>
      <c r="G119" s="56">
        <v>4</v>
      </c>
      <c r="H119" s="56">
        <v>0</v>
      </c>
      <c r="I119" s="56">
        <v>0</v>
      </c>
      <c r="J119" s="56">
        <v>17</v>
      </c>
      <c r="K119" s="56">
        <v>17</v>
      </c>
      <c r="L119" s="56">
        <v>32.1</v>
      </c>
      <c r="M119" s="103">
        <v>25</v>
      </c>
    </row>
    <row r="120" spans="1:13" ht="12.75">
      <c r="A120" s="56">
        <v>32</v>
      </c>
      <c r="B120" s="56" t="s">
        <v>488</v>
      </c>
      <c r="C120" s="56" t="s">
        <v>528</v>
      </c>
      <c r="D120" s="56">
        <v>2</v>
      </c>
      <c r="E120" s="56">
        <v>1</v>
      </c>
      <c r="F120" s="56">
        <v>15</v>
      </c>
      <c r="G120" s="56">
        <v>15</v>
      </c>
      <c r="H120" s="56">
        <v>8</v>
      </c>
      <c r="I120" s="56">
        <v>7</v>
      </c>
      <c r="J120" s="56">
        <v>26</v>
      </c>
      <c r="K120" s="56">
        <v>24</v>
      </c>
      <c r="L120" s="56">
        <v>24</v>
      </c>
      <c r="M120" s="103">
        <v>24</v>
      </c>
    </row>
    <row r="121" spans="1:13" ht="12.75">
      <c r="A121" s="56">
        <v>33</v>
      </c>
      <c r="B121" s="56" t="s">
        <v>492</v>
      </c>
      <c r="C121" s="56" t="s">
        <v>529</v>
      </c>
      <c r="D121" s="56">
        <v>4</v>
      </c>
      <c r="E121" s="56">
        <v>4</v>
      </c>
      <c r="F121" s="56">
        <v>3</v>
      </c>
      <c r="G121" s="56">
        <v>3</v>
      </c>
      <c r="H121" s="56">
        <v>0</v>
      </c>
      <c r="I121" s="56">
        <v>0</v>
      </c>
      <c r="J121" s="56">
        <v>28</v>
      </c>
      <c r="K121" s="56">
        <v>28</v>
      </c>
      <c r="L121" s="56">
        <v>49.5</v>
      </c>
      <c r="M121" s="103">
        <v>44</v>
      </c>
    </row>
    <row r="122" spans="1:13" ht="12.75">
      <c r="A122" s="56">
        <v>34</v>
      </c>
      <c r="B122" s="56" t="s">
        <v>494</v>
      </c>
      <c r="C122" s="56" t="s">
        <v>530</v>
      </c>
      <c r="D122" s="56">
        <v>2</v>
      </c>
      <c r="E122" s="56">
        <v>2</v>
      </c>
      <c r="F122" s="56">
        <v>3</v>
      </c>
      <c r="G122" s="56">
        <v>3</v>
      </c>
      <c r="H122" s="56">
        <v>1</v>
      </c>
      <c r="I122" s="56">
        <v>1</v>
      </c>
      <c r="J122" s="56">
        <v>14</v>
      </c>
      <c r="K122" s="56">
        <v>14</v>
      </c>
      <c r="L122" s="56">
        <v>28</v>
      </c>
      <c r="M122" s="103">
        <v>26</v>
      </c>
    </row>
    <row r="123" spans="1:13" ht="12.75">
      <c r="A123" s="56">
        <v>35</v>
      </c>
      <c r="B123" s="56" t="s">
        <v>496</v>
      </c>
      <c r="C123" s="56" t="s">
        <v>531</v>
      </c>
      <c r="D123" s="56">
        <v>4</v>
      </c>
      <c r="E123" s="56">
        <v>4</v>
      </c>
      <c r="F123" s="56">
        <v>12</v>
      </c>
      <c r="G123" s="56">
        <v>12</v>
      </c>
      <c r="H123" s="56">
        <v>2</v>
      </c>
      <c r="I123" s="56">
        <v>2</v>
      </c>
      <c r="J123" s="56">
        <v>41</v>
      </c>
      <c r="K123" s="56">
        <v>39</v>
      </c>
      <c r="L123" s="56">
        <v>66.5</v>
      </c>
      <c r="M123" s="103">
        <v>76</v>
      </c>
    </row>
    <row r="124" spans="1:13" ht="12.75">
      <c r="A124" s="56">
        <v>36</v>
      </c>
      <c r="B124" s="56" t="s">
        <v>532</v>
      </c>
      <c r="C124" s="56" t="s">
        <v>533</v>
      </c>
      <c r="D124" s="56">
        <v>1</v>
      </c>
      <c r="E124" s="56">
        <v>1</v>
      </c>
      <c r="F124" s="56">
        <v>2</v>
      </c>
      <c r="G124" s="56">
        <v>2</v>
      </c>
      <c r="H124" s="56">
        <v>1</v>
      </c>
      <c r="I124" s="56">
        <v>1</v>
      </c>
      <c r="J124" s="56">
        <v>9</v>
      </c>
      <c r="K124" s="56">
        <v>9</v>
      </c>
      <c r="L124" s="56">
        <v>34.5</v>
      </c>
      <c r="M124" s="103">
        <v>29</v>
      </c>
    </row>
    <row r="125" spans="1:13" s="52" customFormat="1" ht="12.75">
      <c r="A125" s="50">
        <v>36</v>
      </c>
      <c r="B125" s="50"/>
      <c r="C125" s="50" t="s">
        <v>534</v>
      </c>
      <c r="D125" s="50">
        <f aca="true" t="shared" si="1" ref="D125:M125">SUM(D89:D124)</f>
        <v>64.25</v>
      </c>
      <c r="E125" s="50">
        <f t="shared" si="1"/>
        <v>59</v>
      </c>
      <c r="F125" s="50">
        <f t="shared" si="1"/>
        <v>187</v>
      </c>
      <c r="G125" s="50">
        <f t="shared" si="1"/>
        <v>163</v>
      </c>
      <c r="H125" s="50">
        <f t="shared" si="1"/>
        <v>37</v>
      </c>
      <c r="I125" s="50">
        <f t="shared" si="1"/>
        <v>36</v>
      </c>
      <c r="J125" s="50">
        <f t="shared" si="1"/>
        <v>778.25</v>
      </c>
      <c r="K125" s="50">
        <f t="shared" si="1"/>
        <v>750</v>
      </c>
      <c r="L125" s="50">
        <f t="shared" si="1"/>
        <v>1185.21</v>
      </c>
      <c r="M125" s="101">
        <f t="shared" si="1"/>
        <v>1242</v>
      </c>
    </row>
    <row r="126" spans="1:13" ht="7.5" customHeight="1">
      <c r="A126" s="247"/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9"/>
    </row>
    <row r="127" spans="1:13" s="52" customFormat="1" ht="12.75">
      <c r="A127" s="50">
        <f>(A87+A125)</f>
        <v>118</v>
      </c>
      <c r="B127" s="50"/>
      <c r="C127" s="50" t="s">
        <v>535</v>
      </c>
      <c r="D127" s="50">
        <f aca="true" t="shared" si="2" ref="D127:M127">(D87+D125)</f>
        <v>126</v>
      </c>
      <c r="E127" s="50">
        <f t="shared" si="2"/>
        <v>128</v>
      </c>
      <c r="F127" s="50">
        <f t="shared" si="2"/>
        <v>283.5</v>
      </c>
      <c r="G127" s="50">
        <f t="shared" si="2"/>
        <v>260</v>
      </c>
      <c r="H127" s="50">
        <f t="shared" si="2"/>
        <v>58.75</v>
      </c>
      <c r="I127" s="50">
        <f t="shared" si="2"/>
        <v>59</v>
      </c>
      <c r="J127" s="50">
        <f t="shared" si="2"/>
        <v>1595.75</v>
      </c>
      <c r="K127" s="50">
        <f t="shared" si="2"/>
        <v>1559</v>
      </c>
      <c r="L127" s="50">
        <f t="shared" si="2"/>
        <v>2382.25</v>
      </c>
      <c r="M127" s="101">
        <f t="shared" si="2"/>
        <v>2390.75</v>
      </c>
    </row>
  </sheetData>
  <sheetProtection password="CE88" sheet="1" objects="1" scenarios="1"/>
  <mergeCells count="15">
    <mergeCell ref="A88:M88"/>
    <mergeCell ref="A126:M126"/>
    <mergeCell ref="A1:A3"/>
    <mergeCell ref="B1:B3"/>
    <mergeCell ref="C1:C3"/>
    <mergeCell ref="D1:E1"/>
    <mergeCell ref="D2:E2"/>
    <mergeCell ref="L2:M2"/>
    <mergeCell ref="F2:G2"/>
    <mergeCell ref="H1:I1"/>
    <mergeCell ref="J1:K1"/>
    <mergeCell ref="L1:M1"/>
    <mergeCell ref="F1:G1"/>
    <mergeCell ref="H2:I2"/>
    <mergeCell ref="J2:K2"/>
  </mergeCells>
  <printOptions horizontalCentered="1"/>
  <pageMargins left="0.3937007874015748" right="0.15748031496062992" top="0.5905511811023623" bottom="0.7874015748031497" header="0.31496062992125984" footer="0.31496062992125984"/>
  <pageSetup horizontalDpi="300" verticalDpi="300" orientation="landscape" paperSize="9" scale="96" r:id="rId1"/>
  <headerFooter alignWithMargins="0">
    <oddHeader>&amp;C&amp;"Arial,Bold"&amp;12 8.1.  Institūcijas darbinieku skaits un apstiprinātās amata vietas
</oddHeader>
    <oddFooter>&amp;L
&amp;8SPP Statistiskās informācijas un analīzes daļa&amp;R
&amp;P+101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K127"/>
  <sheetViews>
    <sheetView showGridLines="0" zoomScaleSheetLayoutView="75" workbookViewId="0" topLeftCell="A1">
      <selection activeCell="C89" sqref="C89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8.7109375" style="0" customWidth="1"/>
    <col min="5" max="5" width="9.7109375" style="0" customWidth="1"/>
    <col min="6" max="6" width="11.00390625" style="0" customWidth="1"/>
    <col min="8" max="8" width="9.7109375" style="0" customWidth="1"/>
    <col min="9" max="10" width="9.57421875" style="0" customWidth="1"/>
  </cols>
  <sheetData>
    <row r="1" spans="1:10" s="3" customFormat="1" ht="21.75" customHeight="1">
      <c r="A1" s="174" t="s">
        <v>0</v>
      </c>
      <c r="B1" s="177" t="s">
        <v>1</v>
      </c>
      <c r="C1" s="177" t="s">
        <v>2</v>
      </c>
      <c r="D1" s="2" t="s">
        <v>108</v>
      </c>
      <c r="E1" s="2" t="s">
        <v>107</v>
      </c>
      <c r="F1" s="2" t="s">
        <v>106</v>
      </c>
      <c r="G1" s="2" t="s">
        <v>105</v>
      </c>
      <c r="H1" s="2" t="s">
        <v>104</v>
      </c>
      <c r="I1" s="2" t="s">
        <v>103</v>
      </c>
      <c r="J1" s="2" t="s">
        <v>102</v>
      </c>
    </row>
    <row r="2" spans="1:10" s="3" customFormat="1" ht="12" customHeight="1">
      <c r="A2" s="175"/>
      <c r="B2" s="177"/>
      <c r="C2" s="177"/>
      <c r="D2" s="250" t="s">
        <v>101</v>
      </c>
      <c r="E2" s="196" t="s">
        <v>82</v>
      </c>
      <c r="F2" s="197"/>
      <c r="G2" s="197"/>
      <c r="H2" s="197"/>
      <c r="I2" s="197"/>
      <c r="J2" s="198"/>
    </row>
    <row r="3" spans="1:10" s="3" customFormat="1" ht="102.75" customHeight="1">
      <c r="A3" s="176"/>
      <c r="B3" s="178"/>
      <c r="C3" s="178"/>
      <c r="D3" s="195"/>
      <c r="E3" s="2" t="s">
        <v>100</v>
      </c>
      <c r="F3" s="2" t="s">
        <v>99</v>
      </c>
      <c r="G3" s="2" t="s">
        <v>80</v>
      </c>
      <c r="H3" s="2" t="s">
        <v>98</v>
      </c>
      <c r="I3" s="2" t="s">
        <v>97</v>
      </c>
      <c r="J3" s="2" t="s">
        <v>96</v>
      </c>
    </row>
    <row r="4" spans="1:11" s="24" customFormat="1" ht="12" thickBot="1">
      <c r="A4" s="6" t="s">
        <v>20</v>
      </c>
      <c r="B4" s="6" t="s">
        <v>21</v>
      </c>
      <c r="C4" s="6" t="s">
        <v>22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25"/>
    </row>
    <row r="5" spans="1:10" ht="12.75">
      <c r="A5" s="53">
        <v>1</v>
      </c>
      <c r="B5" s="54" t="s">
        <v>386</v>
      </c>
      <c r="C5" s="54" t="s">
        <v>387</v>
      </c>
      <c r="D5" s="54">
        <v>1</v>
      </c>
      <c r="E5" s="54">
        <v>0</v>
      </c>
      <c r="F5" s="54">
        <v>1</v>
      </c>
      <c r="G5" s="54">
        <v>0</v>
      </c>
      <c r="H5" s="54">
        <v>0</v>
      </c>
      <c r="I5" s="54">
        <v>0</v>
      </c>
      <c r="J5" s="54">
        <v>0</v>
      </c>
    </row>
    <row r="6" spans="1:10" ht="12.75">
      <c r="A6" s="55">
        <v>2</v>
      </c>
      <c r="B6" s="56" t="s">
        <v>388</v>
      </c>
      <c r="C6" s="56" t="s">
        <v>389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</row>
    <row r="7" spans="1:10" ht="12.75">
      <c r="A7" s="55">
        <v>3</v>
      </c>
      <c r="B7" s="56" t="s">
        <v>388</v>
      </c>
      <c r="C7" s="56" t="s">
        <v>390</v>
      </c>
      <c r="D7" s="56">
        <v>1</v>
      </c>
      <c r="E7" s="56">
        <v>0</v>
      </c>
      <c r="F7" s="56">
        <v>0</v>
      </c>
      <c r="G7" s="56">
        <v>0</v>
      </c>
      <c r="H7" s="56">
        <v>1</v>
      </c>
      <c r="I7" s="56">
        <v>0</v>
      </c>
      <c r="J7" s="56">
        <v>1</v>
      </c>
    </row>
    <row r="8" spans="1:10" ht="12.75">
      <c r="A8" s="55">
        <v>4</v>
      </c>
      <c r="B8" s="56" t="s">
        <v>388</v>
      </c>
      <c r="C8" s="56" t="s">
        <v>391</v>
      </c>
      <c r="D8" s="56">
        <v>1</v>
      </c>
      <c r="E8" s="56">
        <v>1</v>
      </c>
      <c r="F8" s="56">
        <v>0</v>
      </c>
      <c r="G8" s="56">
        <v>0</v>
      </c>
      <c r="H8" s="56">
        <v>0</v>
      </c>
      <c r="I8" s="56">
        <v>0</v>
      </c>
      <c r="J8" s="56">
        <v>1</v>
      </c>
    </row>
    <row r="9" spans="1:10" ht="12.75">
      <c r="A9" s="55">
        <v>5</v>
      </c>
      <c r="B9" s="56" t="s">
        <v>392</v>
      </c>
      <c r="C9" s="56" t="s">
        <v>393</v>
      </c>
      <c r="D9" s="56">
        <v>2</v>
      </c>
      <c r="E9" s="56">
        <v>0</v>
      </c>
      <c r="F9" s="56">
        <v>2</v>
      </c>
      <c r="G9" s="56">
        <v>0</v>
      </c>
      <c r="H9" s="56">
        <v>0</v>
      </c>
      <c r="I9" s="56">
        <v>0</v>
      </c>
      <c r="J9" s="56">
        <v>0</v>
      </c>
    </row>
    <row r="10" spans="1:10" ht="12.75">
      <c r="A10" s="55">
        <v>6</v>
      </c>
      <c r="B10" s="56" t="s">
        <v>394</v>
      </c>
      <c r="C10" s="56" t="s">
        <v>395</v>
      </c>
      <c r="D10" s="56">
        <v>2</v>
      </c>
      <c r="E10" s="56">
        <v>0</v>
      </c>
      <c r="F10" s="56">
        <v>2</v>
      </c>
      <c r="G10" s="56">
        <v>0</v>
      </c>
      <c r="H10" s="56">
        <v>0</v>
      </c>
      <c r="I10" s="56">
        <v>0</v>
      </c>
      <c r="J10" s="56">
        <v>0</v>
      </c>
    </row>
    <row r="11" spans="1:10" ht="12.75">
      <c r="A11" s="55">
        <v>7</v>
      </c>
      <c r="B11" s="56" t="s">
        <v>394</v>
      </c>
      <c r="C11" s="56" t="s">
        <v>396</v>
      </c>
      <c r="D11" s="56">
        <v>3</v>
      </c>
      <c r="E11" s="56">
        <v>1</v>
      </c>
      <c r="F11" s="56">
        <v>0</v>
      </c>
      <c r="G11" s="56">
        <v>0</v>
      </c>
      <c r="H11" s="56">
        <v>2</v>
      </c>
      <c r="I11" s="56">
        <v>0</v>
      </c>
      <c r="J11" s="56">
        <v>2</v>
      </c>
    </row>
    <row r="12" spans="1:10" ht="12.75">
      <c r="A12" s="55">
        <v>8</v>
      </c>
      <c r="B12" s="56" t="s">
        <v>394</v>
      </c>
      <c r="C12" s="56" t="s">
        <v>397</v>
      </c>
      <c r="D12" s="56">
        <v>3</v>
      </c>
      <c r="E12" s="56">
        <v>0</v>
      </c>
      <c r="F12" s="56">
        <v>2</v>
      </c>
      <c r="G12" s="56">
        <v>0</v>
      </c>
      <c r="H12" s="56">
        <v>1</v>
      </c>
      <c r="I12" s="56">
        <v>0</v>
      </c>
      <c r="J12" s="56">
        <v>1</v>
      </c>
    </row>
    <row r="13" spans="1:10" ht="12.75">
      <c r="A13" s="55">
        <v>9</v>
      </c>
      <c r="B13" s="56" t="s">
        <v>394</v>
      </c>
      <c r="C13" s="56" t="s">
        <v>398</v>
      </c>
      <c r="D13" s="56">
        <v>1</v>
      </c>
      <c r="E13" s="56">
        <v>0</v>
      </c>
      <c r="F13" s="56">
        <v>1</v>
      </c>
      <c r="G13" s="56">
        <v>0</v>
      </c>
      <c r="H13" s="56">
        <v>0</v>
      </c>
      <c r="I13" s="56">
        <v>0</v>
      </c>
      <c r="J13" s="56">
        <v>0</v>
      </c>
    </row>
    <row r="14" spans="1:10" ht="12.75">
      <c r="A14" s="55">
        <v>10</v>
      </c>
      <c r="B14" s="56" t="s">
        <v>394</v>
      </c>
      <c r="C14" s="56" t="s">
        <v>399</v>
      </c>
      <c r="D14" s="56">
        <v>4</v>
      </c>
      <c r="E14" s="56">
        <v>0</v>
      </c>
      <c r="F14" s="56">
        <v>4</v>
      </c>
      <c r="G14" s="56">
        <v>0</v>
      </c>
      <c r="H14" s="56">
        <v>0</v>
      </c>
      <c r="I14" s="56">
        <v>0</v>
      </c>
      <c r="J14" s="56">
        <v>1</v>
      </c>
    </row>
    <row r="15" spans="1:10" ht="12.75">
      <c r="A15" s="55">
        <v>11</v>
      </c>
      <c r="B15" s="56" t="s">
        <v>394</v>
      </c>
      <c r="C15" s="56" t="s">
        <v>400</v>
      </c>
      <c r="D15" s="56">
        <v>1</v>
      </c>
      <c r="E15" s="56">
        <v>0</v>
      </c>
      <c r="F15" s="56">
        <v>0</v>
      </c>
      <c r="G15" s="56">
        <v>0</v>
      </c>
      <c r="H15" s="56">
        <v>1</v>
      </c>
      <c r="I15" s="56">
        <v>0</v>
      </c>
      <c r="J15" s="56">
        <v>1</v>
      </c>
    </row>
    <row r="16" spans="1:10" ht="12.75">
      <c r="A16" s="55">
        <v>12</v>
      </c>
      <c r="B16" s="56" t="s">
        <v>401</v>
      </c>
      <c r="C16" s="56" t="s">
        <v>402</v>
      </c>
      <c r="D16" s="56">
        <v>1</v>
      </c>
      <c r="E16" s="56">
        <v>0</v>
      </c>
      <c r="F16" s="56">
        <v>1</v>
      </c>
      <c r="G16" s="56">
        <v>0</v>
      </c>
      <c r="H16" s="56">
        <v>0</v>
      </c>
      <c r="I16" s="56">
        <v>0</v>
      </c>
      <c r="J16" s="56">
        <v>0</v>
      </c>
    </row>
    <row r="17" spans="1:10" ht="12.75">
      <c r="A17" s="55">
        <v>13</v>
      </c>
      <c r="B17" s="56" t="s">
        <v>403</v>
      </c>
      <c r="C17" s="56" t="s">
        <v>404</v>
      </c>
      <c r="D17" s="56">
        <v>1</v>
      </c>
      <c r="E17" s="56">
        <v>0</v>
      </c>
      <c r="F17" s="56">
        <v>0</v>
      </c>
      <c r="G17" s="56">
        <v>0</v>
      </c>
      <c r="H17" s="56">
        <v>1</v>
      </c>
      <c r="I17" s="56">
        <v>1</v>
      </c>
      <c r="J17" s="56">
        <v>0</v>
      </c>
    </row>
    <row r="18" spans="1:10" ht="12.75">
      <c r="A18" s="55">
        <v>14</v>
      </c>
      <c r="B18" s="56" t="s">
        <v>403</v>
      </c>
      <c r="C18" s="56" t="s">
        <v>405</v>
      </c>
      <c r="D18" s="56">
        <v>1</v>
      </c>
      <c r="E18" s="56">
        <v>0</v>
      </c>
      <c r="F18" s="56">
        <v>1</v>
      </c>
      <c r="G18" s="56">
        <v>0</v>
      </c>
      <c r="H18" s="56">
        <v>0</v>
      </c>
      <c r="I18" s="56">
        <v>0</v>
      </c>
      <c r="J18" s="56">
        <v>0</v>
      </c>
    </row>
    <row r="19" spans="1:10" ht="12.75">
      <c r="A19" s="55">
        <v>15</v>
      </c>
      <c r="B19" s="56" t="s">
        <v>403</v>
      </c>
      <c r="C19" s="56" t="s">
        <v>406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</row>
    <row r="20" spans="1:10" ht="12.75">
      <c r="A20" s="55">
        <v>16</v>
      </c>
      <c r="B20" s="56" t="s">
        <v>407</v>
      </c>
      <c r="C20" s="56" t="s">
        <v>408</v>
      </c>
      <c r="D20" s="56">
        <v>1</v>
      </c>
      <c r="E20" s="56">
        <v>0</v>
      </c>
      <c r="F20" s="56">
        <v>0</v>
      </c>
      <c r="G20" s="56">
        <v>0</v>
      </c>
      <c r="H20" s="56">
        <v>1</v>
      </c>
      <c r="I20" s="56">
        <v>1</v>
      </c>
      <c r="J20" s="56">
        <v>0</v>
      </c>
    </row>
    <row r="21" spans="1:10" ht="12.75">
      <c r="A21" s="55">
        <v>17</v>
      </c>
      <c r="B21" s="56" t="s">
        <v>407</v>
      </c>
      <c r="C21" s="56" t="s">
        <v>409</v>
      </c>
      <c r="D21" s="56">
        <v>1</v>
      </c>
      <c r="E21" s="56">
        <v>0</v>
      </c>
      <c r="F21" s="56">
        <v>0</v>
      </c>
      <c r="G21" s="56">
        <v>0</v>
      </c>
      <c r="H21" s="56">
        <v>1</v>
      </c>
      <c r="I21" s="56">
        <v>0</v>
      </c>
      <c r="J21" s="56">
        <v>1</v>
      </c>
    </row>
    <row r="22" spans="1:10" ht="12.75">
      <c r="A22" s="55">
        <v>18</v>
      </c>
      <c r="B22" s="56" t="s">
        <v>410</v>
      </c>
      <c r="C22" s="56" t="s">
        <v>411</v>
      </c>
      <c r="D22" s="56">
        <v>1</v>
      </c>
      <c r="E22" s="56">
        <v>0</v>
      </c>
      <c r="F22" s="56">
        <v>0</v>
      </c>
      <c r="G22" s="56">
        <v>1</v>
      </c>
      <c r="H22" s="56">
        <v>0</v>
      </c>
      <c r="I22" s="56">
        <v>0</v>
      </c>
      <c r="J22" s="56">
        <v>0</v>
      </c>
    </row>
    <row r="23" spans="1:10" ht="12.75">
      <c r="A23" s="55">
        <v>19</v>
      </c>
      <c r="B23" s="56" t="s">
        <v>412</v>
      </c>
      <c r="C23" s="56" t="s">
        <v>413</v>
      </c>
      <c r="D23" s="56">
        <v>1</v>
      </c>
      <c r="E23" s="56">
        <v>0</v>
      </c>
      <c r="F23" s="56">
        <v>1</v>
      </c>
      <c r="G23" s="56">
        <v>0</v>
      </c>
      <c r="H23" s="56">
        <v>0</v>
      </c>
      <c r="I23" s="56">
        <v>0</v>
      </c>
      <c r="J23" s="56">
        <v>0</v>
      </c>
    </row>
    <row r="24" spans="1:10" ht="12.75">
      <c r="A24" s="55">
        <v>20</v>
      </c>
      <c r="B24" s="56" t="s">
        <v>412</v>
      </c>
      <c r="C24" s="56" t="s">
        <v>414</v>
      </c>
      <c r="D24" s="56">
        <v>1</v>
      </c>
      <c r="E24" s="56">
        <v>0</v>
      </c>
      <c r="F24" s="56">
        <v>0</v>
      </c>
      <c r="G24" s="56">
        <v>1</v>
      </c>
      <c r="H24" s="56">
        <v>0</v>
      </c>
      <c r="I24" s="56">
        <v>0</v>
      </c>
      <c r="J24" s="56">
        <v>0</v>
      </c>
    </row>
    <row r="25" spans="1:10" ht="12.75">
      <c r="A25" s="55">
        <v>21</v>
      </c>
      <c r="B25" s="56" t="s">
        <v>412</v>
      </c>
      <c r="C25" s="56" t="s">
        <v>415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</row>
    <row r="26" spans="1:10" ht="12.75">
      <c r="A26" s="55">
        <v>22</v>
      </c>
      <c r="B26" s="56" t="s">
        <v>416</v>
      </c>
      <c r="C26" s="56" t="s">
        <v>417</v>
      </c>
      <c r="D26" s="56">
        <v>1</v>
      </c>
      <c r="E26" s="56">
        <v>0</v>
      </c>
      <c r="F26" s="56">
        <v>0</v>
      </c>
      <c r="G26" s="56">
        <v>0</v>
      </c>
      <c r="H26" s="56">
        <v>1</v>
      </c>
      <c r="I26" s="56">
        <v>0</v>
      </c>
      <c r="J26" s="56">
        <v>1</v>
      </c>
    </row>
    <row r="27" spans="1:10" ht="12.75">
      <c r="A27" s="55">
        <v>23</v>
      </c>
      <c r="B27" s="56" t="s">
        <v>416</v>
      </c>
      <c r="C27" s="56" t="s">
        <v>418</v>
      </c>
      <c r="D27" s="56">
        <v>1</v>
      </c>
      <c r="E27" s="56">
        <v>1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</row>
    <row r="28" spans="1:10" ht="12.75">
      <c r="A28" s="55">
        <v>24</v>
      </c>
      <c r="B28" s="56" t="s">
        <v>416</v>
      </c>
      <c r="C28" s="56" t="s">
        <v>419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</row>
    <row r="29" spans="1:10" ht="12.75">
      <c r="A29" s="55">
        <v>25</v>
      </c>
      <c r="B29" s="56" t="s">
        <v>420</v>
      </c>
      <c r="C29" s="56" t="s">
        <v>421</v>
      </c>
      <c r="D29" s="56">
        <v>1</v>
      </c>
      <c r="E29" s="56">
        <v>0</v>
      </c>
      <c r="F29" s="56">
        <v>1</v>
      </c>
      <c r="G29" s="56">
        <v>0</v>
      </c>
      <c r="H29" s="56">
        <v>0</v>
      </c>
      <c r="I29" s="56">
        <v>0</v>
      </c>
      <c r="J29" s="56">
        <v>0</v>
      </c>
    </row>
    <row r="30" spans="1:10" ht="12.75">
      <c r="A30" s="55">
        <v>26</v>
      </c>
      <c r="B30" s="56" t="s">
        <v>420</v>
      </c>
      <c r="C30" s="56" t="s">
        <v>422</v>
      </c>
      <c r="D30" s="56">
        <v>1</v>
      </c>
      <c r="E30" s="56">
        <v>1</v>
      </c>
      <c r="F30" s="56">
        <v>0</v>
      </c>
      <c r="G30" s="56">
        <v>0</v>
      </c>
      <c r="H30" s="56">
        <v>0</v>
      </c>
      <c r="I30" s="56">
        <v>0</v>
      </c>
      <c r="J30" s="56">
        <v>1</v>
      </c>
    </row>
    <row r="31" spans="1:10" ht="12.75">
      <c r="A31" s="55">
        <v>27</v>
      </c>
      <c r="B31" s="56" t="s">
        <v>423</v>
      </c>
      <c r="C31" s="56" t="s">
        <v>424</v>
      </c>
      <c r="D31" s="56">
        <v>2</v>
      </c>
      <c r="E31" s="56">
        <v>0</v>
      </c>
      <c r="F31" s="56">
        <v>1</v>
      </c>
      <c r="G31" s="56">
        <v>1</v>
      </c>
      <c r="H31" s="56">
        <v>0</v>
      </c>
      <c r="I31" s="56">
        <v>0</v>
      </c>
      <c r="J31" s="56">
        <v>0</v>
      </c>
    </row>
    <row r="32" spans="1:10" ht="12.75">
      <c r="A32" s="55">
        <v>28</v>
      </c>
      <c r="B32" s="56" t="s">
        <v>425</v>
      </c>
      <c r="C32" s="56" t="s">
        <v>426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</row>
    <row r="33" spans="1:10" ht="12.75">
      <c r="A33" s="55">
        <v>29</v>
      </c>
      <c r="B33" s="56" t="s">
        <v>425</v>
      </c>
      <c r="C33" s="56" t="s">
        <v>427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</row>
    <row r="34" spans="1:10" ht="12.75">
      <c r="A34" s="55">
        <v>30</v>
      </c>
      <c r="B34" s="56" t="s">
        <v>428</v>
      </c>
      <c r="C34" s="56" t="s">
        <v>429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</row>
    <row r="35" spans="1:10" ht="12.75">
      <c r="A35" s="55">
        <v>31</v>
      </c>
      <c r="B35" s="56" t="s">
        <v>428</v>
      </c>
      <c r="C35" s="56" t="s">
        <v>430</v>
      </c>
      <c r="D35" s="56">
        <v>1</v>
      </c>
      <c r="E35" s="56">
        <v>0</v>
      </c>
      <c r="F35" s="56">
        <v>0</v>
      </c>
      <c r="G35" s="56">
        <v>0</v>
      </c>
      <c r="H35" s="56">
        <v>1</v>
      </c>
      <c r="I35" s="56">
        <v>0</v>
      </c>
      <c r="J35" s="56">
        <v>1</v>
      </c>
    </row>
    <row r="36" spans="1:10" ht="12.75">
      <c r="A36" s="55">
        <v>32</v>
      </c>
      <c r="B36" s="56" t="s">
        <v>428</v>
      </c>
      <c r="C36" s="56" t="s">
        <v>431</v>
      </c>
      <c r="D36" s="56">
        <v>1</v>
      </c>
      <c r="E36" s="56">
        <v>1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</row>
    <row r="37" spans="1:10" ht="12.75">
      <c r="A37" s="55">
        <v>33</v>
      </c>
      <c r="B37" s="56" t="s">
        <v>428</v>
      </c>
      <c r="C37" s="56" t="s">
        <v>432</v>
      </c>
      <c r="D37" s="56">
        <v>1</v>
      </c>
      <c r="E37" s="56">
        <v>0</v>
      </c>
      <c r="F37" s="56">
        <v>0</v>
      </c>
      <c r="G37" s="56">
        <v>0</v>
      </c>
      <c r="H37" s="56">
        <v>1</v>
      </c>
      <c r="I37" s="56">
        <v>0</v>
      </c>
      <c r="J37" s="56">
        <v>1</v>
      </c>
    </row>
    <row r="38" spans="1:10" ht="12.75">
      <c r="A38" s="55">
        <v>34</v>
      </c>
      <c r="B38" s="56" t="s">
        <v>428</v>
      </c>
      <c r="C38" s="56" t="s">
        <v>433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</row>
    <row r="39" spans="1:10" ht="12.75">
      <c r="A39" s="55">
        <v>35</v>
      </c>
      <c r="B39" s="56" t="s">
        <v>434</v>
      </c>
      <c r="C39" s="56" t="s">
        <v>435</v>
      </c>
      <c r="D39" s="56">
        <v>3</v>
      </c>
      <c r="E39" s="56">
        <v>0</v>
      </c>
      <c r="F39" s="56">
        <v>0</v>
      </c>
      <c r="G39" s="56">
        <v>1</v>
      </c>
      <c r="H39" s="56">
        <v>2</v>
      </c>
      <c r="I39" s="56">
        <v>0</v>
      </c>
      <c r="J39" s="56">
        <v>1</v>
      </c>
    </row>
    <row r="40" spans="1:10" ht="12.75">
      <c r="A40" s="55">
        <v>36</v>
      </c>
      <c r="B40" s="56" t="s">
        <v>434</v>
      </c>
      <c r="C40" s="56" t="s">
        <v>436</v>
      </c>
      <c r="D40" s="56">
        <v>1</v>
      </c>
      <c r="E40" s="56">
        <v>0</v>
      </c>
      <c r="F40" s="56">
        <v>0</v>
      </c>
      <c r="G40" s="56">
        <v>0</v>
      </c>
      <c r="H40" s="56">
        <v>1</v>
      </c>
      <c r="I40" s="56">
        <v>0</v>
      </c>
      <c r="J40" s="56">
        <v>0</v>
      </c>
    </row>
    <row r="41" spans="1:10" ht="12.75">
      <c r="A41" s="55">
        <v>37</v>
      </c>
      <c r="B41" s="56" t="s">
        <v>434</v>
      </c>
      <c r="C41" s="56" t="s">
        <v>437</v>
      </c>
      <c r="D41" s="56">
        <v>1</v>
      </c>
      <c r="E41" s="56">
        <v>0</v>
      </c>
      <c r="F41" s="56">
        <v>0</v>
      </c>
      <c r="G41" s="56">
        <v>0</v>
      </c>
      <c r="H41" s="56">
        <v>1</v>
      </c>
      <c r="I41" s="56">
        <v>0</v>
      </c>
      <c r="J41" s="56">
        <v>1</v>
      </c>
    </row>
    <row r="42" spans="1:10" ht="12.75">
      <c r="A42" s="55">
        <v>38</v>
      </c>
      <c r="B42" s="56" t="s">
        <v>438</v>
      </c>
      <c r="C42" s="56" t="s">
        <v>439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</row>
    <row r="43" spans="1:10" ht="12.75">
      <c r="A43" s="55">
        <v>39</v>
      </c>
      <c r="B43" s="56" t="s">
        <v>438</v>
      </c>
      <c r="C43" s="56" t="s">
        <v>440</v>
      </c>
      <c r="D43" s="56">
        <v>1</v>
      </c>
      <c r="E43" s="56">
        <v>1</v>
      </c>
      <c r="F43" s="56">
        <v>0</v>
      </c>
      <c r="G43" s="56">
        <v>0</v>
      </c>
      <c r="H43" s="56">
        <v>0</v>
      </c>
      <c r="I43" s="56">
        <v>0</v>
      </c>
      <c r="J43" s="56">
        <v>1</v>
      </c>
    </row>
    <row r="44" spans="1:10" ht="12.75">
      <c r="A44" s="55">
        <v>40</v>
      </c>
      <c r="B44" s="56" t="s">
        <v>438</v>
      </c>
      <c r="C44" s="56" t="s">
        <v>441</v>
      </c>
      <c r="D44" s="56">
        <v>1</v>
      </c>
      <c r="E44" s="56">
        <v>0</v>
      </c>
      <c r="F44" s="56">
        <v>0</v>
      </c>
      <c r="G44" s="56">
        <v>1</v>
      </c>
      <c r="H44" s="56">
        <v>0</v>
      </c>
      <c r="I44" s="56">
        <v>0</v>
      </c>
      <c r="J44" s="56">
        <v>1</v>
      </c>
    </row>
    <row r="45" spans="1:10" ht="12.75">
      <c r="A45" s="55">
        <v>41</v>
      </c>
      <c r="B45" s="56" t="s">
        <v>442</v>
      </c>
      <c r="C45" s="56" t="s">
        <v>443</v>
      </c>
      <c r="D45" s="56">
        <v>1</v>
      </c>
      <c r="E45" s="56">
        <v>0</v>
      </c>
      <c r="F45" s="56">
        <v>1</v>
      </c>
      <c r="G45" s="56">
        <v>0</v>
      </c>
      <c r="H45" s="56">
        <v>0</v>
      </c>
      <c r="I45" s="56">
        <v>0</v>
      </c>
      <c r="J45" s="56">
        <v>0</v>
      </c>
    </row>
    <row r="46" spans="1:10" ht="12.75">
      <c r="A46" s="55">
        <v>42</v>
      </c>
      <c r="B46" s="56" t="s">
        <v>442</v>
      </c>
      <c r="C46" s="56" t="s">
        <v>444</v>
      </c>
      <c r="D46" s="56">
        <v>1</v>
      </c>
      <c r="E46" s="56">
        <v>0</v>
      </c>
      <c r="F46" s="56">
        <v>1</v>
      </c>
      <c r="G46" s="56">
        <v>0</v>
      </c>
      <c r="H46" s="56">
        <v>0</v>
      </c>
      <c r="I46" s="56">
        <v>0</v>
      </c>
      <c r="J46" s="56">
        <v>0</v>
      </c>
    </row>
    <row r="47" spans="1:10" ht="12.75">
      <c r="A47" s="55">
        <v>43</v>
      </c>
      <c r="B47" s="56" t="s">
        <v>442</v>
      </c>
      <c r="C47" s="56" t="s">
        <v>445</v>
      </c>
      <c r="D47" s="56">
        <v>1</v>
      </c>
      <c r="E47" s="56">
        <v>1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</row>
    <row r="48" spans="1:10" ht="12.75">
      <c r="A48" s="55">
        <v>44</v>
      </c>
      <c r="B48" s="56" t="s">
        <v>446</v>
      </c>
      <c r="C48" s="56" t="s">
        <v>447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</row>
    <row r="49" spans="1:10" ht="12.75">
      <c r="A49" s="55">
        <v>45</v>
      </c>
      <c r="B49" s="56" t="s">
        <v>446</v>
      </c>
      <c r="C49" s="56" t="s">
        <v>448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</row>
    <row r="50" spans="1:10" ht="12.75">
      <c r="A50" s="55">
        <v>46</v>
      </c>
      <c r="B50" s="56" t="s">
        <v>446</v>
      </c>
      <c r="C50" s="56" t="s">
        <v>449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</row>
    <row r="51" spans="1:10" ht="12.75">
      <c r="A51" s="55">
        <v>47</v>
      </c>
      <c r="B51" s="56" t="s">
        <v>450</v>
      </c>
      <c r="C51" s="56" t="s">
        <v>451</v>
      </c>
      <c r="D51" s="56">
        <v>1</v>
      </c>
      <c r="E51" s="56">
        <v>0</v>
      </c>
      <c r="F51" s="56">
        <v>1</v>
      </c>
      <c r="G51" s="56">
        <v>0</v>
      </c>
      <c r="H51" s="56">
        <v>0</v>
      </c>
      <c r="I51" s="56">
        <v>0</v>
      </c>
      <c r="J51" s="56">
        <v>0</v>
      </c>
    </row>
    <row r="52" spans="1:10" ht="12.75">
      <c r="A52" s="55">
        <v>48</v>
      </c>
      <c r="B52" s="56" t="s">
        <v>450</v>
      </c>
      <c r="C52" s="56" t="s">
        <v>452</v>
      </c>
      <c r="D52" s="56">
        <v>1</v>
      </c>
      <c r="E52" s="56">
        <v>0</v>
      </c>
      <c r="F52" s="56">
        <v>0</v>
      </c>
      <c r="G52" s="56">
        <v>1</v>
      </c>
      <c r="H52" s="56">
        <v>0</v>
      </c>
      <c r="I52" s="56">
        <v>0</v>
      </c>
      <c r="J52" s="56">
        <v>0</v>
      </c>
    </row>
    <row r="53" spans="1:10" ht="12.75">
      <c r="A53" s="55">
        <v>49</v>
      </c>
      <c r="B53" s="56" t="s">
        <v>450</v>
      </c>
      <c r="C53" s="56" t="s">
        <v>453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</row>
    <row r="54" spans="1:10" ht="12.75">
      <c r="A54" s="55">
        <v>50</v>
      </c>
      <c r="B54" s="56" t="s">
        <v>450</v>
      </c>
      <c r="C54" s="56" t="s">
        <v>454</v>
      </c>
      <c r="D54" s="56">
        <v>1</v>
      </c>
      <c r="E54" s="56">
        <v>0</v>
      </c>
      <c r="F54" s="56">
        <v>1</v>
      </c>
      <c r="G54" s="56">
        <v>0</v>
      </c>
      <c r="H54" s="56">
        <v>0</v>
      </c>
      <c r="I54" s="56">
        <v>1</v>
      </c>
      <c r="J54" s="56">
        <v>0</v>
      </c>
    </row>
    <row r="55" spans="1:10" ht="12.75">
      <c r="A55" s="55">
        <v>51</v>
      </c>
      <c r="B55" s="56" t="s">
        <v>450</v>
      </c>
      <c r="C55" s="56" t="s">
        <v>455</v>
      </c>
      <c r="D55" s="56">
        <v>1</v>
      </c>
      <c r="E55" s="56">
        <v>0</v>
      </c>
      <c r="F55" s="56">
        <v>1</v>
      </c>
      <c r="G55" s="56">
        <v>0</v>
      </c>
      <c r="H55" s="56">
        <v>0</v>
      </c>
      <c r="I55" s="56">
        <v>0</v>
      </c>
      <c r="J55" s="56">
        <v>0</v>
      </c>
    </row>
    <row r="56" spans="1:10" ht="12.75">
      <c r="A56" s="55">
        <v>52</v>
      </c>
      <c r="B56" s="56" t="s">
        <v>450</v>
      </c>
      <c r="C56" s="56" t="s">
        <v>456</v>
      </c>
      <c r="D56" s="56">
        <v>1</v>
      </c>
      <c r="E56" s="56">
        <v>0</v>
      </c>
      <c r="F56" s="56">
        <v>1</v>
      </c>
      <c r="G56" s="56">
        <v>0</v>
      </c>
      <c r="H56" s="56">
        <v>0</v>
      </c>
      <c r="I56" s="56">
        <v>0</v>
      </c>
      <c r="J56" s="56">
        <v>0</v>
      </c>
    </row>
    <row r="57" spans="1:10" ht="12.75">
      <c r="A57" s="55">
        <v>53</v>
      </c>
      <c r="B57" s="56" t="s">
        <v>450</v>
      </c>
      <c r="C57" s="56" t="s">
        <v>457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</row>
    <row r="58" spans="1:10" ht="12.75">
      <c r="A58" s="55">
        <v>54</v>
      </c>
      <c r="B58" s="56" t="s">
        <v>458</v>
      </c>
      <c r="C58" s="56" t="s">
        <v>459</v>
      </c>
      <c r="D58" s="56">
        <v>1</v>
      </c>
      <c r="E58" s="56">
        <v>0</v>
      </c>
      <c r="F58" s="56">
        <v>1</v>
      </c>
      <c r="G58" s="56">
        <v>0</v>
      </c>
      <c r="H58" s="56">
        <v>0</v>
      </c>
      <c r="I58" s="56">
        <v>0</v>
      </c>
      <c r="J58" s="56">
        <v>0</v>
      </c>
    </row>
    <row r="59" spans="1:10" ht="12.75">
      <c r="A59" s="55">
        <v>55</v>
      </c>
      <c r="B59" s="56" t="s">
        <v>460</v>
      </c>
      <c r="C59" s="56" t="s">
        <v>461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</row>
    <row r="60" spans="1:10" ht="12.75">
      <c r="A60" s="55">
        <v>56</v>
      </c>
      <c r="B60" s="56" t="s">
        <v>460</v>
      </c>
      <c r="C60" s="56" t="s">
        <v>462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</row>
    <row r="61" spans="1:10" ht="12.75">
      <c r="A61" s="55">
        <v>57</v>
      </c>
      <c r="B61" s="56" t="s">
        <v>460</v>
      </c>
      <c r="C61" s="56" t="s">
        <v>463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</row>
    <row r="62" spans="1:10" ht="12.75">
      <c r="A62" s="55">
        <v>58</v>
      </c>
      <c r="B62" s="56" t="s">
        <v>460</v>
      </c>
      <c r="C62" s="56" t="s">
        <v>464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</row>
    <row r="63" spans="1:10" ht="12.75">
      <c r="A63" s="55">
        <v>59</v>
      </c>
      <c r="B63" s="56" t="s">
        <v>460</v>
      </c>
      <c r="C63" s="56" t="s">
        <v>465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</row>
    <row r="64" spans="1:10" ht="12.75">
      <c r="A64" s="55">
        <v>60</v>
      </c>
      <c r="B64" s="56" t="s">
        <v>460</v>
      </c>
      <c r="C64" s="56" t="s">
        <v>466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</row>
    <row r="65" spans="1:10" ht="12.75">
      <c r="A65" s="55">
        <v>61</v>
      </c>
      <c r="B65" s="56" t="s">
        <v>460</v>
      </c>
      <c r="C65" s="56" t="s">
        <v>467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</row>
    <row r="66" spans="1:10" ht="12.75">
      <c r="A66" s="55">
        <v>62</v>
      </c>
      <c r="B66" s="56" t="s">
        <v>460</v>
      </c>
      <c r="C66" s="56" t="s">
        <v>468</v>
      </c>
      <c r="D66" s="56">
        <v>1</v>
      </c>
      <c r="E66" s="56">
        <v>0</v>
      </c>
      <c r="F66" s="56">
        <v>0</v>
      </c>
      <c r="G66" s="56">
        <v>1</v>
      </c>
      <c r="H66" s="56">
        <v>0</v>
      </c>
      <c r="I66" s="56">
        <v>1</v>
      </c>
      <c r="J66" s="56">
        <v>0</v>
      </c>
    </row>
    <row r="67" spans="1:10" ht="12.75">
      <c r="A67" s="55">
        <v>63</v>
      </c>
      <c r="B67" s="56" t="s">
        <v>460</v>
      </c>
      <c r="C67" s="56" t="s">
        <v>469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</row>
    <row r="68" spans="1:10" ht="12.75">
      <c r="A68" s="55">
        <v>64</v>
      </c>
      <c r="B68" s="56" t="s">
        <v>470</v>
      </c>
      <c r="C68" s="56" t="s">
        <v>471</v>
      </c>
      <c r="D68" s="56">
        <v>2</v>
      </c>
      <c r="E68" s="56">
        <v>0</v>
      </c>
      <c r="F68" s="56">
        <v>2</v>
      </c>
      <c r="G68" s="56">
        <v>0</v>
      </c>
      <c r="H68" s="56">
        <v>0</v>
      </c>
      <c r="I68" s="56">
        <v>0</v>
      </c>
      <c r="J68" s="56">
        <v>0</v>
      </c>
    </row>
    <row r="69" spans="1:10" ht="12.75">
      <c r="A69" s="55">
        <v>65</v>
      </c>
      <c r="B69" s="56" t="s">
        <v>472</v>
      </c>
      <c r="C69" s="56" t="s">
        <v>473</v>
      </c>
      <c r="D69" s="56">
        <v>1</v>
      </c>
      <c r="E69" s="56">
        <v>0</v>
      </c>
      <c r="F69" s="56">
        <v>1</v>
      </c>
      <c r="G69" s="56">
        <v>0</v>
      </c>
      <c r="H69" s="56">
        <v>0</v>
      </c>
      <c r="I69" s="56">
        <v>0</v>
      </c>
      <c r="J69" s="56">
        <v>0</v>
      </c>
    </row>
    <row r="70" spans="1:10" ht="12.75">
      <c r="A70" s="55">
        <v>66</v>
      </c>
      <c r="B70" s="56" t="s">
        <v>472</v>
      </c>
      <c r="C70" s="56" t="s">
        <v>474</v>
      </c>
      <c r="D70" s="56">
        <v>1</v>
      </c>
      <c r="E70" s="56">
        <v>0</v>
      </c>
      <c r="F70" s="56">
        <v>1</v>
      </c>
      <c r="G70" s="56">
        <v>0</v>
      </c>
      <c r="H70" s="56">
        <v>0</v>
      </c>
      <c r="I70" s="56">
        <v>0</v>
      </c>
      <c r="J70" s="56">
        <v>0</v>
      </c>
    </row>
    <row r="71" spans="1:10" ht="12.75">
      <c r="A71" s="55">
        <v>67</v>
      </c>
      <c r="B71" s="56" t="s">
        <v>472</v>
      </c>
      <c r="C71" s="56" t="s">
        <v>475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</row>
    <row r="72" spans="1:10" ht="12.75">
      <c r="A72" s="55">
        <v>68</v>
      </c>
      <c r="B72" s="56" t="s">
        <v>476</v>
      </c>
      <c r="C72" s="56" t="s">
        <v>477</v>
      </c>
      <c r="D72" s="56">
        <v>1</v>
      </c>
      <c r="E72" s="56">
        <v>0</v>
      </c>
      <c r="F72" s="56">
        <v>1</v>
      </c>
      <c r="G72" s="56">
        <v>0</v>
      </c>
      <c r="H72" s="56">
        <v>0</v>
      </c>
      <c r="I72" s="56">
        <v>0</v>
      </c>
      <c r="J72" s="56">
        <v>0</v>
      </c>
    </row>
    <row r="73" spans="1:10" ht="25.5">
      <c r="A73" s="55">
        <v>69</v>
      </c>
      <c r="B73" s="56" t="s">
        <v>478</v>
      </c>
      <c r="C73" s="56" t="s">
        <v>479</v>
      </c>
      <c r="D73" s="56">
        <v>1</v>
      </c>
      <c r="E73" s="56">
        <v>0</v>
      </c>
      <c r="F73" s="56">
        <v>1</v>
      </c>
      <c r="G73" s="56">
        <v>0</v>
      </c>
      <c r="H73" s="56">
        <v>0</v>
      </c>
      <c r="I73" s="56">
        <v>0</v>
      </c>
      <c r="J73" s="56">
        <v>0</v>
      </c>
    </row>
    <row r="74" spans="1:10" ht="12.75">
      <c r="A74" s="55">
        <v>70</v>
      </c>
      <c r="B74" s="56" t="s">
        <v>478</v>
      </c>
      <c r="C74" s="56" t="s">
        <v>480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</row>
    <row r="75" spans="1:10" ht="12.75">
      <c r="A75" s="55">
        <v>71</v>
      </c>
      <c r="B75" s="56" t="s">
        <v>478</v>
      </c>
      <c r="C75" s="56" t="s">
        <v>481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</row>
    <row r="76" spans="1:10" ht="12.75">
      <c r="A76" s="55">
        <v>72</v>
      </c>
      <c r="B76" s="56" t="s">
        <v>478</v>
      </c>
      <c r="C76" s="56" t="s">
        <v>482</v>
      </c>
      <c r="D76" s="56">
        <v>1</v>
      </c>
      <c r="E76" s="56">
        <v>0</v>
      </c>
      <c r="F76" s="56">
        <v>1</v>
      </c>
      <c r="G76" s="56">
        <v>0</v>
      </c>
      <c r="H76" s="56">
        <v>0</v>
      </c>
      <c r="I76" s="56">
        <v>0</v>
      </c>
      <c r="J76" s="56">
        <v>0</v>
      </c>
    </row>
    <row r="77" spans="1:10" ht="12.75">
      <c r="A77" s="55">
        <v>73</v>
      </c>
      <c r="B77" s="56" t="s">
        <v>478</v>
      </c>
      <c r="C77" s="56" t="s">
        <v>483</v>
      </c>
      <c r="D77" s="56">
        <v>1</v>
      </c>
      <c r="E77" s="56">
        <v>0</v>
      </c>
      <c r="F77" s="56">
        <v>1</v>
      </c>
      <c r="G77" s="56">
        <v>0</v>
      </c>
      <c r="H77" s="56">
        <v>0</v>
      </c>
      <c r="I77" s="56">
        <v>0</v>
      </c>
      <c r="J77" s="56">
        <v>0</v>
      </c>
    </row>
    <row r="78" spans="1:10" ht="12.75">
      <c r="A78" s="55">
        <v>74</v>
      </c>
      <c r="B78" s="56" t="s">
        <v>478</v>
      </c>
      <c r="C78" s="56" t="s">
        <v>484</v>
      </c>
      <c r="D78" s="56">
        <v>1</v>
      </c>
      <c r="E78" s="56">
        <v>0</v>
      </c>
      <c r="F78" s="56">
        <v>1</v>
      </c>
      <c r="G78" s="56">
        <v>0</v>
      </c>
      <c r="H78" s="56">
        <v>0</v>
      </c>
      <c r="I78" s="56">
        <v>0</v>
      </c>
      <c r="J78" s="56">
        <v>0</v>
      </c>
    </row>
    <row r="79" spans="1:10" ht="12.75">
      <c r="A79" s="55">
        <v>75</v>
      </c>
      <c r="B79" s="56" t="s">
        <v>485</v>
      </c>
      <c r="C79" s="56" t="s">
        <v>486</v>
      </c>
      <c r="D79" s="56">
        <v>1</v>
      </c>
      <c r="E79" s="56">
        <v>0</v>
      </c>
      <c r="F79" s="56">
        <v>0</v>
      </c>
      <c r="G79" s="56">
        <v>0</v>
      </c>
      <c r="H79" s="56">
        <v>1</v>
      </c>
      <c r="I79" s="56">
        <v>1</v>
      </c>
      <c r="J79" s="56">
        <v>0</v>
      </c>
    </row>
    <row r="80" spans="1:10" ht="12.75">
      <c r="A80" s="55">
        <v>76</v>
      </c>
      <c r="B80" s="56" t="s">
        <v>485</v>
      </c>
      <c r="C80" s="56" t="s">
        <v>487</v>
      </c>
      <c r="D80" s="56">
        <v>1</v>
      </c>
      <c r="E80" s="56">
        <v>0</v>
      </c>
      <c r="F80" s="56">
        <v>0</v>
      </c>
      <c r="G80" s="56">
        <v>0</v>
      </c>
      <c r="H80" s="56">
        <v>1</v>
      </c>
      <c r="I80" s="56">
        <v>1</v>
      </c>
      <c r="J80" s="56">
        <v>0</v>
      </c>
    </row>
    <row r="81" spans="1:10" ht="12.75">
      <c r="A81" s="55">
        <v>77</v>
      </c>
      <c r="B81" s="56" t="s">
        <v>488</v>
      </c>
      <c r="C81" s="56" t="s">
        <v>489</v>
      </c>
      <c r="D81" s="56">
        <v>2</v>
      </c>
      <c r="E81" s="56">
        <v>1</v>
      </c>
      <c r="F81" s="56">
        <v>1</v>
      </c>
      <c r="G81" s="56">
        <v>0</v>
      </c>
      <c r="H81" s="56">
        <v>0</v>
      </c>
      <c r="I81" s="56">
        <v>0</v>
      </c>
      <c r="J81" s="56">
        <v>1</v>
      </c>
    </row>
    <row r="82" spans="1:10" ht="12.75">
      <c r="A82" s="55">
        <v>78</v>
      </c>
      <c r="B82" s="56" t="s">
        <v>488</v>
      </c>
      <c r="C82" s="56" t="s">
        <v>490</v>
      </c>
      <c r="D82" s="56">
        <v>1</v>
      </c>
      <c r="E82" s="56">
        <v>1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</row>
    <row r="83" spans="1:10" ht="12.75">
      <c r="A83" s="55">
        <v>79</v>
      </c>
      <c r="B83" s="56" t="s">
        <v>488</v>
      </c>
      <c r="C83" s="56" t="s">
        <v>491</v>
      </c>
      <c r="D83" s="56">
        <v>1</v>
      </c>
      <c r="E83" s="56">
        <v>0</v>
      </c>
      <c r="F83" s="56">
        <v>1</v>
      </c>
      <c r="G83" s="56">
        <v>0</v>
      </c>
      <c r="H83" s="56">
        <v>0</v>
      </c>
      <c r="I83" s="56">
        <v>0</v>
      </c>
      <c r="J83" s="56">
        <v>0</v>
      </c>
    </row>
    <row r="84" spans="1:10" ht="12.75">
      <c r="A84" s="55">
        <v>80</v>
      </c>
      <c r="B84" s="56" t="s">
        <v>492</v>
      </c>
      <c r="C84" s="56" t="s">
        <v>493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</row>
    <row r="85" spans="1:10" ht="12.75">
      <c r="A85" s="55">
        <v>81</v>
      </c>
      <c r="B85" s="56" t="s">
        <v>494</v>
      </c>
      <c r="C85" s="56" t="s">
        <v>495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</row>
    <row r="86" spans="1:10" ht="12.75">
      <c r="A86" s="55">
        <v>82</v>
      </c>
      <c r="B86" s="56" t="s">
        <v>496</v>
      </c>
      <c r="C86" s="56" t="s">
        <v>497</v>
      </c>
      <c r="D86" s="56">
        <v>1</v>
      </c>
      <c r="E86" s="56">
        <v>1</v>
      </c>
      <c r="F86" s="56">
        <v>0</v>
      </c>
      <c r="G86" s="56">
        <v>0</v>
      </c>
      <c r="H86" s="56">
        <v>0</v>
      </c>
      <c r="I86" s="56">
        <v>1</v>
      </c>
      <c r="J86" s="56">
        <v>0</v>
      </c>
    </row>
    <row r="87" spans="1:10" s="52" customFormat="1" ht="12.75">
      <c r="A87" s="49">
        <v>82</v>
      </c>
      <c r="B87" s="50"/>
      <c r="C87" s="50" t="s">
        <v>498</v>
      </c>
      <c r="D87" s="50">
        <f aca="true" t="shared" si="0" ref="D87:J87">SUM(D5:D86)</f>
        <v>69</v>
      </c>
      <c r="E87" s="50">
        <f t="shared" si="0"/>
        <v>10</v>
      </c>
      <c r="F87" s="50">
        <f t="shared" si="0"/>
        <v>35</v>
      </c>
      <c r="G87" s="50">
        <f t="shared" si="0"/>
        <v>7</v>
      </c>
      <c r="H87" s="50">
        <f t="shared" si="0"/>
        <v>17</v>
      </c>
      <c r="I87" s="50">
        <f t="shared" si="0"/>
        <v>7</v>
      </c>
      <c r="J87" s="50">
        <f t="shared" si="0"/>
        <v>17</v>
      </c>
    </row>
    <row r="88" spans="1:10" ht="7.5" customHeight="1">
      <c r="A88" s="186"/>
      <c r="B88" s="187"/>
      <c r="C88" s="187"/>
      <c r="D88" s="187"/>
      <c r="E88" s="187"/>
      <c r="F88" s="187"/>
      <c r="G88" s="187"/>
      <c r="H88" s="187"/>
      <c r="I88" s="187"/>
      <c r="J88" s="188"/>
    </row>
    <row r="89" spans="1:10" ht="12.75">
      <c r="A89" s="55">
        <v>1</v>
      </c>
      <c r="B89" s="56" t="s">
        <v>386</v>
      </c>
      <c r="C89" s="56" t="s">
        <v>637</v>
      </c>
      <c r="D89" s="56">
        <v>1</v>
      </c>
      <c r="E89" s="56">
        <v>0</v>
      </c>
      <c r="F89" s="56">
        <v>1</v>
      </c>
      <c r="G89" s="56">
        <v>0</v>
      </c>
      <c r="H89" s="56">
        <v>0</v>
      </c>
      <c r="I89" s="56">
        <v>0</v>
      </c>
      <c r="J89" s="56">
        <v>0</v>
      </c>
    </row>
    <row r="90" spans="1:10" ht="12.75">
      <c r="A90" s="55">
        <v>2</v>
      </c>
      <c r="B90" s="56" t="s">
        <v>499</v>
      </c>
      <c r="C90" s="56" t="s">
        <v>500</v>
      </c>
      <c r="D90" s="56">
        <v>2</v>
      </c>
      <c r="E90" s="56">
        <v>1</v>
      </c>
      <c r="F90" s="56">
        <v>1</v>
      </c>
      <c r="G90" s="56">
        <v>0</v>
      </c>
      <c r="H90" s="56">
        <v>0</v>
      </c>
      <c r="I90" s="56">
        <v>0</v>
      </c>
      <c r="J90" s="56">
        <v>1</v>
      </c>
    </row>
    <row r="91" spans="1:10" ht="12.75">
      <c r="A91" s="55">
        <v>3</v>
      </c>
      <c r="B91" s="56" t="s">
        <v>388</v>
      </c>
      <c r="C91" s="56" t="s">
        <v>501</v>
      </c>
      <c r="D91" s="56">
        <v>1</v>
      </c>
      <c r="E91" s="56">
        <v>0</v>
      </c>
      <c r="F91" s="56">
        <v>1</v>
      </c>
      <c r="G91" s="56">
        <v>0</v>
      </c>
      <c r="H91" s="56">
        <v>0</v>
      </c>
      <c r="I91" s="56">
        <v>0</v>
      </c>
      <c r="J91" s="56">
        <v>1</v>
      </c>
    </row>
    <row r="92" spans="1:10" ht="12.75">
      <c r="A92" s="55">
        <v>4</v>
      </c>
      <c r="B92" s="56" t="s">
        <v>392</v>
      </c>
      <c r="C92" s="56" t="s">
        <v>502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</row>
    <row r="93" spans="1:10" ht="12.75">
      <c r="A93" s="55">
        <v>5</v>
      </c>
      <c r="B93" s="56" t="s">
        <v>394</v>
      </c>
      <c r="C93" s="56" t="s">
        <v>503</v>
      </c>
      <c r="D93" s="56">
        <v>3</v>
      </c>
      <c r="E93" s="56">
        <v>0</v>
      </c>
      <c r="F93" s="56">
        <v>1</v>
      </c>
      <c r="G93" s="56">
        <v>0</v>
      </c>
      <c r="H93" s="56">
        <v>2</v>
      </c>
      <c r="I93" s="56">
        <v>0</v>
      </c>
      <c r="J93" s="56">
        <v>2</v>
      </c>
    </row>
    <row r="94" spans="1:10" ht="12.75">
      <c r="A94" s="55">
        <v>6</v>
      </c>
      <c r="B94" s="56" t="s">
        <v>394</v>
      </c>
      <c r="C94" s="56" t="s">
        <v>504</v>
      </c>
      <c r="D94" s="56">
        <v>1</v>
      </c>
      <c r="E94" s="56">
        <v>1</v>
      </c>
      <c r="F94" s="56">
        <v>0</v>
      </c>
      <c r="G94" s="56">
        <v>0</v>
      </c>
      <c r="H94" s="56">
        <v>0</v>
      </c>
      <c r="I94" s="56">
        <v>0</v>
      </c>
      <c r="J94" s="56">
        <v>1</v>
      </c>
    </row>
    <row r="95" spans="1:10" ht="12.75">
      <c r="A95" s="55">
        <v>7</v>
      </c>
      <c r="B95" s="56" t="s">
        <v>394</v>
      </c>
      <c r="C95" s="56" t="s">
        <v>505</v>
      </c>
      <c r="D95" s="56">
        <v>1</v>
      </c>
      <c r="E95" s="56">
        <v>1</v>
      </c>
      <c r="F95" s="56">
        <v>0</v>
      </c>
      <c r="G95" s="56">
        <v>0</v>
      </c>
      <c r="H95" s="56">
        <v>0</v>
      </c>
      <c r="I95" s="56">
        <v>0</v>
      </c>
      <c r="J95" s="56">
        <v>1</v>
      </c>
    </row>
    <row r="96" spans="1:10" ht="12.75">
      <c r="A96" s="55">
        <v>8</v>
      </c>
      <c r="B96" s="56" t="s">
        <v>394</v>
      </c>
      <c r="C96" s="56" t="s">
        <v>506</v>
      </c>
      <c r="D96" s="56">
        <v>1</v>
      </c>
      <c r="E96" s="56">
        <v>0</v>
      </c>
      <c r="F96" s="56">
        <v>0</v>
      </c>
      <c r="G96" s="56">
        <v>0</v>
      </c>
      <c r="H96" s="56">
        <v>1</v>
      </c>
      <c r="I96" s="56">
        <v>0</v>
      </c>
      <c r="J96" s="56">
        <v>1</v>
      </c>
    </row>
    <row r="97" spans="1:10" ht="12.75">
      <c r="A97" s="55">
        <v>9</v>
      </c>
      <c r="B97" s="56" t="s">
        <v>403</v>
      </c>
      <c r="C97" s="56" t="s">
        <v>507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</row>
    <row r="98" spans="1:10" ht="12.75">
      <c r="A98" s="55">
        <v>10</v>
      </c>
      <c r="B98" s="56" t="s">
        <v>412</v>
      </c>
      <c r="C98" s="56" t="s">
        <v>508</v>
      </c>
      <c r="D98" s="56">
        <v>1</v>
      </c>
      <c r="E98" s="56">
        <v>0</v>
      </c>
      <c r="F98" s="56">
        <v>1</v>
      </c>
      <c r="G98" s="56">
        <v>0</v>
      </c>
      <c r="H98" s="56">
        <v>0</v>
      </c>
      <c r="I98" s="56">
        <v>0</v>
      </c>
      <c r="J98" s="56">
        <v>0</v>
      </c>
    </row>
    <row r="99" spans="1:10" ht="12.75">
      <c r="A99" s="55">
        <v>11</v>
      </c>
      <c r="B99" s="56" t="s">
        <v>416</v>
      </c>
      <c r="C99" s="56" t="s">
        <v>509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</row>
    <row r="100" spans="1:10" ht="12.75">
      <c r="A100" s="55">
        <v>12</v>
      </c>
      <c r="B100" s="56" t="s">
        <v>416</v>
      </c>
      <c r="C100" s="56" t="s">
        <v>510</v>
      </c>
      <c r="D100" s="56">
        <v>1</v>
      </c>
      <c r="E100" s="56">
        <v>0</v>
      </c>
      <c r="F100" s="56">
        <v>1</v>
      </c>
      <c r="G100" s="56">
        <v>0</v>
      </c>
      <c r="H100" s="56">
        <v>0</v>
      </c>
      <c r="I100" s="56">
        <v>0</v>
      </c>
      <c r="J100" s="56">
        <v>0</v>
      </c>
    </row>
    <row r="101" spans="1:10" ht="12.75">
      <c r="A101" s="55">
        <v>13</v>
      </c>
      <c r="B101" s="56" t="s">
        <v>416</v>
      </c>
      <c r="C101" s="56" t="s">
        <v>635</v>
      </c>
      <c r="D101" s="56">
        <v>1</v>
      </c>
      <c r="E101" s="56">
        <v>0</v>
      </c>
      <c r="F101" s="56">
        <v>0</v>
      </c>
      <c r="G101" s="56">
        <v>0</v>
      </c>
      <c r="H101" s="56">
        <v>1</v>
      </c>
      <c r="I101" s="56">
        <v>0</v>
      </c>
      <c r="J101" s="56">
        <v>1</v>
      </c>
    </row>
    <row r="102" spans="1:10" ht="12.75">
      <c r="A102" s="55">
        <v>14</v>
      </c>
      <c r="B102" s="56" t="s">
        <v>420</v>
      </c>
      <c r="C102" s="56" t="s">
        <v>511</v>
      </c>
      <c r="D102" s="56">
        <v>5</v>
      </c>
      <c r="E102" s="56">
        <v>0</v>
      </c>
      <c r="F102" s="56">
        <v>5</v>
      </c>
      <c r="G102" s="56">
        <v>0</v>
      </c>
      <c r="H102" s="56">
        <v>0</v>
      </c>
      <c r="I102" s="56">
        <v>0</v>
      </c>
      <c r="J102" s="56">
        <v>0</v>
      </c>
    </row>
    <row r="103" spans="1:10" ht="12.75">
      <c r="A103" s="55">
        <v>15</v>
      </c>
      <c r="B103" s="56" t="s">
        <v>420</v>
      </c>
      <c r="C103" s="56" t="s">
        <v>512</v>
      </c>
      <c r="D103" s="56">
        <v>1</v>
      </c>
      <c r="E103" s="56">
        <v>0</v>
      </c>
      <c r="F103" s="56">
        <v>1</v>
      </c>
      <c r="G103" s="56">
        <v>0</v>
      </c>
      <c r="H103" s="56">
        <v>0</v>
      </c>
      <c r="I103" s="56">
        <v>0</v>
      </c>
      <c r="J103" s="56">
        <v>0</v>
      </c>
    </row>
    <row r="104" spans="1:10" ht="12.75">
      <c r="A104" s="55">
        <v>16</v>
      </c>
      <c r="B104" s="56" t="s">
        <v>420</v>
      </c>
      <c r="C104" s="56" t="s">
        <v>513</v>
      </c>
      <c r="D104" s="56">
        <v>1</v>
      </c>
      <c r="E104" s="56">
        <v>0</v>
      </c>
      <c r="F104" s="56">
        <v>0</v>
      </c>
      <c r="G104" s="56">
        <v>1</v>
      </c>
      <c r="H104" s="56">
        <v>0</v>
      </c>
      <c r="I104" s="56">
        <v>0</v>
      </c>
      <c r="J104" s="56">
        <v>0</v>
      </c>
    </row>
    <row r="105" spans="1:10" ht="12.75">
      <c r="A105" s="55">
        <v>17</v>
      </c>
      <c r="B105" s="56" t="s">
        <v>423</v>
      </c>
      <c r="C105" s="56" t="s">
        <v>514</v>
      </c>
      <c r="D105" s="56">
        <v>1</v>
      </c>
      <c r="E105" s="56">
        <v>0</v>
      </c>
      <c r="F105" s="56">
        <v>0</v>
      </c>
      <c r="G105" s="56">
        <v>0</v>
      </c>
      <c r="H105" s="56">
        <v>1</v>
      </c>
      <c r="I105" s="56">
        <v>0</v>
      </c>
      <c r="J105" s="56">
        <v>1</v>
      </c>
    </row>
    <row r="106" spans="1:10" ht="12.75">
      <c r="A106" s="55">
        <v>18</v>
      </c>
      <c r="B106" s="56" t="s">
        <v>425</v>
      </c>
      <c r="C106" s="56" t="s">
        <v>515</v>
      </c>
      <c r="D106" s="56">
        <v>3</v>
      </c>
      <c r="E106" s="56">
        <v>0</v>
      </c>
      <c r="F106" s="56">
        <v>3</v>
      </c>
      <c r="G106" s="56">
        <v>0</v>
      </c>
      <c r="H106" s="56">
        <v>0</v>
      </c>
      <c r="I106" s="56">
        <v>0</v>
      </c>
      <c r="J106" s="56">
        <v>0</v>
      </c>
    </row>
    <row r="107" spans="1:10" ht="12.75">
      <c r="A107" s="55">
        <v>19</v>
      </c>
      <c r="B107" s="56" t="s">
        <v>428</v>
      </c>
      <c r="C107" s="56" t="s">
        <v>516</v>
      </c>
      <c r="D107" s="56">
        <v>2</v>
      </c>
      <c r="E107" s="56">
        <v>1</v>
      </c>
      <c r="F107" s="56">
        <v>0</v>
      </c>
      <c r="G107" s="56">
        <v>0</v>
      </c>
      <c r="H107" s="56">
        <v>1</v>
      </c>
      <c r="I107" s="56">
        <v>0</v>
      </c>
      <c r="J107" s="56">
        <v>1</v>
      </c>
    </row>
    <row r="108" spans="1:10" ht="25.5">
      <c r="A108" s="55">
        <v>20</v>
      </c>
      <c r="B108" s="56" t="s">
        <v>438</v>
      </c>
      <c r="C108" s="56" t="s">
        <v>636</v>
      </c>
      <c r="D108" s="56">
        <v>1</v>
      </c>
      <c r="E108" s="56">
        <v>0</v>
      </c>
      <c r="F108" s="56">
        <v>0</v>
      </c>
      <c r="G108" s="56">
        <v>1</v>
      </c>
      <c r="H108" s="56">
        <v>0</v>
      </c>
      <c r="I108" s="56">
        <v>0</v>
      </c>
      <c r="J108" s="56">
        <v>1</v>
      </c>
    </row>
    <row r="109" spans="1:10" ht="12.75">
      <c r="A109" s="55">
        <v>21</v>
      </c>
      <c r="B109" s="56" t="s">
        <v>438</v>
      </c>
      <c r="C109" s="56" t="s">
        <v>517</v>
      </c>
      <c r="D109" s="56">
        <v>1</v>
      </c>
      <c r="E109" s="56">
        <v>0</v>
      </c>
      <c r="F109" s="56">
        <v>1</v>
      </c>
      <c r="G109" s="56">
        <v>0</v>
      </c>
      <c r="H109" s="56">
        <v>0</v>
      </c>
      <c r="I109" s="56">
        <v>0</v>
      </c>
      <c r="J109" s="56">
        <v>0</v>
      </c>
    </row>
    <row r="110" spans="1:10" ht="12.75">
      <c r="A110" s="55">
        <v>22</v>
      </c>
      <c r="B110" s="56" t="s">
        <v>442</v>
      </c>
      <c r="C110" s="56" t="s">
        <v>518</v>
      </c>
      <c r="D110" s="56">
        <v>1</v>
      </c>
      <c r="E110" s="56">
        <v>0</v>
      </c>
      <c r="F110" s="56">
        <v>0</v>
      </c>
      <c r="G110" s="56">
        <v>0</v>
      </c>
      <c r="H110" s="56">
        <v>1</v>
      </c>
      <c r="I110" s="56">
        <v>0</v>
      </c>
      <c r="J110" s="56">
        <v>1</v>
      </c>
    </row>
    <row r="111" spans="1:10" ht="12.75">
      <c r="A111" s="55">
        <v>23</v>
      </c>
      <c r="B111" s="56" t="s">
        <v>446</v>
      </c>
      <c r="C111" s="56" t="s">
        <v>519</v>
      </c>
      <c r="D111" s="56">
        <v>1</v>
      </c>
      <c r="E111" s="56">
        <v>0</v>
      </c>
      <c r="F111" s="56">
        <v>1</v>
      </c>
      <c r="G111" s="56">
        <v>0</v>
      </c>
      <c r="H111" s="56">
        <v>0</v>
      </c>
      <c r="I111" s="56">
        <v>0</v>
      </c>
      <c r="J111" s="56">
        <v>0</v>
      </c>
    </row>
    <row r="112" spans="1:10" ht="12.75">
      <c r="A112" s="55">
        <v>24</v>
      </c>
      <c r="B112" s="56" t="s">
        <v>446</v>
      </c>
      <c r="C112" s="56" t="s">
        <v>520</v>
      </c>
      <c r="D112" s="56">
        <v>3</v>
      </c>
      <c r="E112" s="56">
        <v>0</v>
      </c>
      <c r="F112" s="56">
        <v>0</v>
      </c>
      <c r="G112" s="56">
        <v>1</v>
      </c>
      <c r="H112" s="56">
        <v>2</v>
      </c>
      <c r="I112" s="56">
        <v>0</v>
      </c>
      <c r="J112" s="56">
        <v>3</v>
      </c>
    </row>
    <row r="113" spans="1:10" ht="12.75">
      <c r="A113" s="55">
        <v>25</v>
      </c>
      <c r="B113" s="56" t="s">
        <v>458</v>
      </c>
      <c r="C113" s="56" t="s">
        <v>521</v>
      </c>
      <c r="D113" s="56">
        <v>1</v>
      </c>
      <c r="E113" s="56">
        <v>1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</row>
    <row r="114" spans="1:10" ht="12.75">
      <c r="A114" s="55">
        <v>26</v>
      </c>
      <c r="B114" s="56" t="s">
        <v>460</v>
      </c>
      <c r="C114" s="56" t="s">
        <v>522</v>
      </c>
      <c r="D114" s="56">
        <v>1</v>
      </c>
      <c r="E114" s="56">
        <v>1</v>
      </c>
      <c r="F114" s="56">
        <v>0</v>
      </c>
      <c r="G114" s="56">
        <v>0</v>
      </c>
      <c r="H114" s="56">
        <v>0</v>
      </c>
      <c r="I114" s="56">
        <v>0</v>
      </c>
      <c r="J114" s="56">
        <v>1</v>
      </c>
    </row>
    <row r="115" spans="1:10" ht="12.75">
      <c r="A115" s="55">
        <v>27</v>
      </c>
      <c r="B115" s="56" t="s">
        <v>470</v>
      </c>
      <c r="C115" s="56" t="s">
        <v>523</v>
      </c>
      <c r="D115" s="56">
        <v>2</v>
      </c>
      <c r="E115" s="56">
        <v>0</v>
      </c>
      <c r="F115" s="56">
        <v>1</v>
      </c>
      <c r="G115" s="56">
        <v>1</v>
      </c>
      <c r="H115" s="56">
        <v>0</v>
      </c>
      <c r="I115" s="56">
        <v>0</v>
      </c>
      <c r="J115" s="56">
        <v>0</v>
      </c>
    </row>
    <row r="116" spans="1:10" ht="12.75">
      <c r="A116" s="55">
        <v>28</v>
      </c>
      <c r="B116" s="56" t="s">
        <v>478</v>
      </c>
      <c r="C116" s="56" t="s">
        <v>524</v>
      </c>
      <c r="D116" s="56">
        <v>1</v>
      </c>
      <c r="E116" s="56">
        <v>0</v>
      </c>
      <c r="F116" s="56">
        <v>1</v>
      </c>
      <c r="G116" s="56">
        <v>0</v>
      </c>
      <c r="H116" s="56">
        <v>0</v>
      </c>
      <c r="I116" s="56">
        <v>0</v>
      </c>
      <c r="J116" s="56">
        <v>1</v>
      </c>
    </row>
    <row r="117" spans="1:10" ht="12.75">
      <c r="A117" s="55">
        <v>29</v>
      </c>
      <c r="B117" s="56" t="s">
        <v>478</v>
      </c>
      <c r="C117" s="56" t="s">
        <v>525</v>
      </c>
      <c r="D117" s="56">
        <v>4</v>
      </c>
      <c r="E117" s="56">
        <v>0</v>
      </c>
      <c r="F117" s="56">
        <v>0</v>
      </c>
      <c r="G117" s="56">
        <v>1</v>
      </c>
      <c r="H117" s="56">
        <v>3</v>
      </c>
      <c r="I117" s="56">
        <v>0</v>
      </c>
      <c r="J117" s="56">
        <v>3</v>
      </c>
    </row>
    <row r="118" spans="1:10" ht="12.75">
      <c r="A118" s="55">
        <v>30</v>
      </c>
      <c r="B118" s="56" t="s">
        <v>478</v>
      </c>
      <c r="C118" s="56" t="s">
        <v>526</v>
      </c>
      <c r="D118" s="56">
        <v>3</v>
      </c>
      <c r="E118" s="56">
        <v>1</v>
      </c>
      <c r="F118" s="56">
        <v>2</v>
      </c>
      <c r="G118" s="56">
        <v>0</v>
      </c>
      <c r="H118" s="56">
        <v>0</v>
      </c>
      <c r="I118" s="56">
        <v>0</v>
      </c>
      <c r="J118" s="56">
        <v>1</v>
      </c>
    </row>
    <row r="119" spans="1:10" ht="12.75">
      <c r="A119" s="55">
        <v>31</v>
      </c>
      <c r="B119" s="56" t="s">
        <v>488</v>
      </c>
      <c r="C119" s="56" t="s">
        <v>527</v>
      </c>
      <c r="D119" s="56">
        <v>2</v>
      </c>
      <c r="E119" s="56">
        <v>0</v>
      </c>
      <c r="F119" s="56">
        <v>2</v>
      </c>
      <c r="G119" s="56">
        <v>0</v>
      </c>
      <c r="H119" s="56">
        <v>0</v>
      </c>
      <c r="I119" s="56">
        <v>0</v>
      </c>
      <c r="J119" s="56">
        <v>0</v>
      </c>
    </row>
    <row r="120" spans="1:10" ht="12.75">
      <c r="A120" s="55">
        <v>32</v>
      </c>
      <c r="B120" s="56" t="s">
        <v>488</v>
      </c>
      <c r="C120" s="56" t="s">
        <v>528</v>
      </c>
      <c r="D120" s="56">
        <v>1</v>
      </c>
      <c r="E120" s="56">
        <v>0</v>
      </c>
      <c r="F120" s="56">
        <v>0</v>
      </c>
      <c r="G120" s="56">
        <v>1</v>
      </c>
      <c r="H120" s="56">
        <v>0</v>
      </c>
      <c r="I120" s="56">
        <v>1</v>
      </c>
      <c r="J120" s="56">
        <v>0</v>
      </c>
    </row>
    <row r="121" spans="1:10" ht="12.75">
      <c r="A121" s="55">
        <v>33</v>
      </c>
      <c r="B121" s="56" t="s">
        <v>492</v>
      </c>
      <c r="C121" s="56" t="s">
        <v>529</v>
      </c>
      <c r="D121" s="56">
        <v>4</v>
      </c>
      <c r="E121" s="56">
        <v>1</v>
      </c>
      <c r="F121" s="56">
        <v>3</v>
      </c>
      <c r="G121" s="56">
        <v>0</v>
      </c>
      <c r="H121" s="56">
        <v>0</v>
      </c>
      <c r="I121" s="56">
        <v>0</v>
      </c>
      <c r="J121" s="56">
        <v>0</v>
      </c>
    </row>
    <row r="122" spans="1:10" ht="12.75">
      <c r="A122" s="55">
        <v>34</v>
      </c>
      <c r="B122" s="56" t="s">
        <v>494</v>
      </c>
      <c r="C122" s="56" t="s">
        <v>530</v>
      </c>
      <c r="D122" s="56">
        <v>2</v>
      </c>
      <c r="E122" s="56">
        <v>1</v>
      </c>
      <c r="F122" s="56">
        <v>0</v>
      </c>
      <c r="G122" s="56">
        <v>1</v>
      </c>
      <c r="H122" s="56">
        <v>0</v>
      </c>
      <c r="I122" s="56">
        <v>0</v>
      </c>
      <c r="J122" s="56">
        <v>0</v>
      </c>
    </row>
    <row r="123" spans="1:10" ht="12.75">
      <c r="A123" s="55">
        <v>35</v>
      </c>
      <c r="B123" s="56" t="s">
        <v>496</v>
      </c>
      <c r="C123" s="56" t="s">
        <v>531</v>
      </c>
      <c r="D123" s="56">
        <v>4</v>
      </c>
      <c r="E123" s="56">
        <v>2</v>
      </c>
      <c r="F123" s="56">
        <v>2</v>
      </c>
      <c r="G123" s="56">
        <v>0</v>
      </c>
      <c r="H123" s="56">
        <v>0</v>
      </c>
      <c r="I123" s="56">
        <v>0</v>
      </c>
      <c r="J123" s="56">
        <v>2</v>
      </c>
    </row>
    <row r="124" spans="1:10" ht="12.75">
      <c r="A124" s="55">
        <v>36</v>
      </c>
      <c r="B124" s="56" t="s">
        <v>532</v>
      </c>
      <c r="C124" s="56" t="s">
        <v>533</v>
      </c>
      <c r="D124" s="56">
        <v>1</v>
      </c>
      <c r="E124" s="56">
        <v>1</v>
      </c>
      <c r="F124" s="56">
        <v>0</v>
      </c>
      <c r="G124" s="56">
        <v>0</v>
      </c>
      <c r="H124" s="56">
        <v>0</v>
      </c>
      <c r="I124" s="56">
        <v>0</v>
      </c>
      <c r="J124" s="56">
        <v>1</v>
      </c>
    </row>
    <row r="125" spans="1:10" s="52" customFormat="1" ht="12.75">
      <c r="A125" s="49">
        <v>36</v>
      </c>
      <c r="B125" s="50"/>
      <c r="C125" s="50" t="s">
        <v>534</v>
      </c>
      <c r="D125" s="50">
        <f aca="true" t="shared" si="1" ref="D125:J125">SUM(D89:D124)</f>
        <v>59</v>
      </c>
      <c r="E125" s="50">
        <f t="shared" si="1"/>
        <v>12</v>
      </c>
      <c r="F125" s="50">
        <f t="shared" si="1"/>
        <v>28</v>
      </c>
      <c r="G125" s="50">
        <f t="shared" si="1"/>
        <v>7</v>
      </c>
      <c r="H125" s="50">
        <f t="shared" si="1"/>
        <v>12</v>
      </c>
      <c r="I125" s="50">
        <f t="shared" si="1"/>
        <v>1</v>
      </c>
      <c r="J125" s="50">
        <f t="shared" si="1"/>
        <v>24</v>
      </c>
    </row>
    <row r="126" spans="1:10" ht="7.5" customHeight="1">
      <c r="A126" s="186"/>
      <c r="B126" s="187"/>
      <c r="C126" s="187"/>
      <c r="D126" s="187"/>
      <c r="E126" s="187"/>
      <c r="F126" s="187"/>
      <c r="G126" s="187"/>
      <c r="H126" s="187"/>
      <c r="I126" s="187"/>
      <c r="J126" s="188"/>
    </row>
    <row r="127" spans="1:10" s="52" customFormat="1" ht="12.75">
      <c r="A127" s="49">
        <f>(A87+A125)</f>
        <v>118</v>
      </c>
      <c r="B127" s="50"/>
      <c r="C127" s="50" t="s">
        <v>535</v>
      </c>
      <c r="D127" s="50">
        <f aca="true" t="shared" si="2" ref="D127:J127">(D87+D125)</f>
        <v>128</v>
      </c>
      <c r="E127" s="50">
        <f t="shared" si="2"/>
        <v>22</v>
      </c>
      <c r="F127" s="50">
        <f t="shared" si="2"/>
        <v>63</v>
      </c>
      <c r="G127" s="50">
        <f t="shared" si="2"/>
        <v>14</v>
      </c>
      <c r="H127" s="50">
        <f t="shared" si="2"/>
        <v>29</v>
      </c>
      <c r="I127" s="50">
        <f t="shared" si="2"/>
        <v>8</v>
      </c>
      <c r="J127" s="50">
        <f t="shared" si="2"/>
        <v>41</v>
      </c>
    </row>
  </sheetData>
  <sheetProtection password="CE88" sheet="1" objects="1" scenarios="1"/>
  <mergeCells count="7">
    <mergeCell ref="A88:J88"/>
    <mergeCell ref="A126:J126"/>
    <mergeCell ref="A1:A3"/>
    <mergeCell ref="B1:B3"/>
    <mergeCell ref="C1:C3"/>
    <mergeCell ref="E2:J2"/>
    <mergeCell ref="D2:D3"/>
  </mergeCells>
  <printOptions horizontalCentered="1"/>
  <pageMargins left="0.35433070866141736" right="0.15748031496062992" top="0.5905511811023623" bottom="0.7874015748031497" header="0.31496062992125984" footer="0.11811023622047245"/>
  <pageSetup horizontalDpi="300" verticalDpi="300" orientation="landscape" paperSize="9" r:id="rId1"/>
  <headerFooter alignWithMargins="0">
    <oddHeader>&amp;C&amp;"Arial,Bold"&amp;12 8.2. Sociālo darbinieku izglītība</oddHeader>
    <oddFooter>&amp;L
&amp;8SPP Statistiskās informācijas un analīzes daļa&amp;R
&amp;P+105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M127"/>
  <sheetViews>
    <sheetView showGridLines="0" workbookViewId="0" topLeftCell="A1">
      <selection activeCell="C108" sqref="C108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11.140625" style="20" customWidth="1"/>
    <col min="5" max="5" width="12.421875" style="0" customWidth="1"/>
    <col min="6" max="6" width="11.57421875" style="0" customWidth="1"/>
    <col min="7" max="7" width="11.8515625" style="0" customWidth="1"/>
    <col min="8" max="8" width="11.421875" style="20" customWidth="1"/>
    <col min="9" max="9" width="11.00390625" style="20" customWidth="1"/>
    <col min="10" max="10" width="11.8515625" style="0" customWidth="1"/>
    <col min="11" max="11" width="11.28125" style="0" customWidth="1"/>
    <col min="12" max="12" width="10.8515625" style="0" customWidth="1"/>
    <col min="13" max="13" width="11.8515625" style="20" customWidth="1"/>
  </cols>
  <sheetData>
    <row r="1" spans="1:13" s="3" customFormat="1" ht="21" customHeight="1">
      <c r="A1" s="174" t="s">
        <v>0</v>
      </c>
      <c r="B1" s="177" t="s">
        <v>1</v>
      </c>
      <c r="C1" s="177" t="s">
        <v>2</v>
      </c>
      <c r="D1" s="23" t="s">
        <v>95</v>
      </c>
      <c r="E1" s="2" t="s">
        <v>94</v>
      </c>
      <c r="F1" s="2" t="s">
        <v>93</v>
      </c>
      <c r="G1" s="2" t="s">
        <v>92</v>
      </c>
      <c r="H1" s="23" t="s">
        <v>91</v>
      </c>
      <c r="I1" s="23" t="s">
        <v>90</v>
      </c>
      <c r="J1" s="2" t="s">
        <v>89</v>
      </c>
      <c r="K1" s="2" t="s">
        <v>88</v>
      </c>
      <c r="L1" s="2" t="s">
        <v>87</v>
      </c>
      <c r="M1" s="23" t="s">
        <v>86</v>
      </c>
    </row>
    <row r="2" spans="1:13" s="3" customFormat="1" ht="12" customHeight="1">
      <c r="A2" s="175"/>
      <c r="B2" s="177"/>
      <c r="C2" s="177"/>
      <c r="D2" s="251" t="s">
        <v>85</v>
      </c>
      <c r="E2" s="196" t="s">
        <v>84</v>
      </c>
      <c r="F2" s="197"/>
      <c r="G2" s="197"/>
      <c r="H2" s="198"/>
      <c r="I2" s="251" t="s">
        <v>83</v>
      </c>
      <c r="J2" s="196" t="s">
        <v>82</v>
      </c>
      <c r="K2" s="197"/>
      <c r="L2" s="197"/>
      <c r="M2" s="198"/>
    </row>
    <row r="3" spans="1:13" s="3" customFormat="1" ht="81.75" customHeight="1">
      <c r="A3" s="176"/>
      <c r="B3" s="178"/>
      <c r="C3" s="178"/>
      <c r="D3" s="252"/>
      <c r="E3" s="2" t="s">
        <v>81</v>
      </c>
      <c r="F3" s="2" t="s">
        <v>80</v>
      </c>
      <c r="G3" s="2" t="s">
        <v>79</v>
      </c>
      <c r="H3" s="23" t="s">
        <v>78</v>
      </c>
      <c r="I3" s="252"/>
      <c r="J3" s="2" t="s">
        <v>81</v>
      </c>
      <c r="K3" s="2" t="s">
        <v>80</v>
      </c>
      <c r="L3" s="2" t="s">
        <v>79</v>
      </c>
      <c r="M3" s="23" t="s">
        <v>78</v>
      </c>
    </row>
    <row r="4" spans="1:13" s="10" customFormat="1" ht="11.25" thickBot="1">
      <c r="A4" s="6" t="s">
        <v>20</v>
      </c>
      <c r="B4" s="6" t="s">
        <v>21</v>
      </c>
      <c r="C4" s="6" t="s">
        <v>22</v>
      </c>
      <c r="D4" s="22">
        <v>1</v>
      </c>
      <c r="E4" s="6">
        <v>2</v>
      </c>
      <c r="F4" s="6">
        <v>3</v>
      </c>
      <c r="G4" s="6">
        <v>4</v>
      </c>
      <c r="H4" s="22">
        <v>5</v>
      </c>
      <c r="I4" s="22">
        <v>6</v>
      </c>
      <c r="J4" s="6">
        <v>7</v>
      </c>
      <c r="K4" s="6">
        <v>8</v>
      </c>
      <c r="L4" s="6">
        <v>9</v>
      </c>
      <c r="M4" s="22">
        <v>10</v>
      </c>
    </row>
    <row r="5" spans="1:13" ht="12.75">
      <c r="A5" s="53">
        <v>1</v>
      </c>
      <c r="B5" s="54" t="s">
        <v>386</v>
      </c>
      <c r="C5" s="54" t="s">
        <v>387</v>
      </c>
      <c r="D5" s="65">
        <v>4</v>
      </c>
      <c r="E5" s="54">
        <v>3</v>
      </c>
      <c r="F5" s="54">
        <v>1</v>
      </c>
      <c r="G5" s="54">
        <v>0</v>
      </c>
      <c r="H5" s="65">
        <v>0</v>
      </c>
      <c r="I5" s="65">
        <v>6</v>
      </c>
      <c r="J5" s="54">
        <v>0</v>
      </c>
      <c r="K5" s="54">
        <v>0</v>
      </c>
      <c r="L5" s="54">
        <v>6</v>
      </c>
      <c r="M5" s="65">
        <v>3</v>
      </c>
    </row>
    <row r="6" spans="1:13" ht="12.75">
      <c r="A6" s="55">
        <v>2</v>
      </c>
      <c r="B6" s="56" t="s">
        <v>388</v>
      </c>
      <c r="C6" s="56" t="s">
        <v>389</v>
      </c>
      <c r="D6" s="64">
        <v>1</v>
      </c>
      <c r="E6" s="56">
        <v>0</v>
      </c>
      <c r="F6" s="56">
        <v>0</v>
      </c>
      <c r="G6" s="56">
        <v>1</v>
      </c>
      <c r="H6" s="64">
        <v>0</v>
      </c>
      <c r="I6" s="64">
        <v>0</v>
      </c>
      <c r="J6" s="56">
        <v>0</v>
      </c>
      <c r="K6" s="56">
        <v>0</v>
      </c>
      <c r="L6" s="56">
        <v>0</v>
      </c>
      <c r="M6" s="64">
        <v>0</v>
      </c>
    </row>
    <row r="7" spans="1:13" ht="12.75">
      <c r="A7" s="55">
        <v>3</v>
      </c>
      <c r="B7" s="56" t="s">
        <v>388</v>
      </c>
      <c r="C7" s="56" t="s">
        <v>390</v>
      </c>
      <c r="D7" s="64">
        <v>2</v>
      </c>
      <c r="E7" s="56">
        <v>0</v>
      </c>
      <c r="F7" s="56">
        <v>0</v>
      </c>
      <c r="G7" s="56">
        <v>1</v>
      </c>
      <c r="H7" s="64">
        <v>1</v>
      </c>
      <c r="I7" s="64">
        <v>1</v>
      </c>
      <c r="J7" s="56">
        <v>1</v>
      </c>
      <c r="K7" s="56">
        <v>0</v>
      </c>
      <c r="L7" s="56">
        <v>0</v>
      </c>
      <c r="M7" s="64">
        <v>0</v>
      </c>
    </row>
    <row r="8" spans="1:13" ht="12.75">
      <c r="A8" s="55">
        <v>4</v>
      </c>
      <c r="B8" s="56" t="s">
        <v>388</v>
      </c>
      <c r="C8" s="56" t="s">
        <v>391</v>
      </c>
      <c r="D8" s="64">
        <v>2</v>
      </c>
      <c r="E8" s="56">
        <v>1</v>
      </c>
      <c r="F8" s="56">
        <v>1</v>
      </c>
      <c r="G8" s="56">
        <v>0</v>
      </c>
      <c r="H8" s="64">
        <v>0</v>
      </c>
      <c r="I8" s="64">
        <v>0</v>
      </c>
      <c r="J8" s="56">
        <v>0</v>
      </c>
      <c r="K8" s="56">
        <v>0</v>
      </c>
      <c r="L8" s="56">
        <v>0</v>
      </c>
      <c r="M8" s="64">
        <v>0</v>
      </c>
    </row>
    <row r="9" spans="1:13" ht="12.75">
      <c r="A9" s="55">
        <v>5</v>
      </c>
      <c r="B9" s="56" t="s">
        <v>392</v>
      </c>
      <c r="C9" s="56" t="s">
        <v>393</v>
      </c>
      <c r="D9" s="64">
        <v>0</v>
      </c>
      <c r="E9" s="56">
        <v>0</v>
      </c>
      <c r="F9" s="56">
        <v>0</v>
      </c>
      <c r="G9" s="56">
        <v>0</v>
      </c>
      <c r="H9" s="64">
        <v>0</v>
      </c>
      <c r="I9" s="64">
        <v>1</v>
      </c>
      <c r="J9" s="56">
        <v>0</v>
      </c>
      <c r="K9" s="56">
        <v>0</v>
      </c>
      <c r="L9" s="56">
        <v>1</v>
      </c>
      <c r="M9" s="64">
        <v>1</v>
      </c>
    </row>
    <row r="10" spans="1:13" ht="12.75">
      <c r="A10" s="55">
        <v>6</v>
      </c>
      <c r="B10" s="56" t="s">
        <v>394</v>
      </c>
      <c r="C10" s="56" t="s">
        <v>395</v>
      </c>
      <c r="D10" s="64">
        <v>2</v>
      </c>
      <c r="E10" s="56">
        <v>1</v>
      </c>
      <c r="F10" s="56">
        <v>0</v>
      </c>
      <c r="G10" s="56">
        <v>0</v>
      </c>
      <c r="H10" s="64">
        <v>1</v>
      </c>
      <c r="I10" s="64">
        <v>0</v>
      </c>
      <c r="J10" s="56">
        <v>0</v>
      </c>
      <c r="K10" s="56">
        <v>0</v>
      </c>
      <c r="L10" s="56">
        <v>0</v>
      </c>
      <c r="M10" s="64">
        <v>0</v>
      </c>
    </row>
    <row r="11" spans="1:13" ht="12.75">
      <c r="A11" s="55">
        <v>7</v>
      </c>
      <c r="B11" s="56" t="s">
        <v>394</v>
      </c>
      <c r="C11" s="56" t="s">
        <v>396</v>
      </c>
      <c r="D11" s="64">
        <v>2</v>
      </c>
      <c r="E11" s="56">
        <v>0</v>
      </c>
      <c r="F11" s="56">
        <v>0</v>
      </c>
      <c r="G11" s="56">
        <v>2</v>
      </c>
      <c r="H11" s="64">
        <v>2</v>
      </c>
      <c r="I11" s="64">
        <v>2</v>
      </c>
      <c r="J11" s="56">
        <v>0</v>
      </c>
      <c r="K11" s="56">
        <v>1</v>
      </c>
      <c r="L11" s="56">
        <v>1</v>
      </c>
      <c r="M11" s="64">
        <v>1</v>
      </c>
    </row>
    <row r="12" spans="1:13" ht="12.75">
      <c r="A12" s="55">
        <v>8</v>
      </c>
      <c r="B12" s="56" t="s">
        <v>394</v>
      </c>
      <c r="C12" s="56" t="s">
        <v>397</v>
      </c>
      <c r="D12" s="64">
        <v>3</v>
      </c>
      <c r="E12" s="56">
        <v>3</v>
      </c>
      <c r="F12" s="56">
        <v>0</v>
      </c>
      <c r="G12" s="56">
        <v>0</v>
      </c>
      <c r="H12" s="64">
        <v>0</v>
      </c>
      <c r="I12" s="64">
        <v>1</v>
      </c>
      <c r="J12" s="56">
        <v>0</v>
      </c>
      <c r="K12" s="56">
        <v>0</v>
      </c>
      <c r="L12" s="56">
        <v>1</v>
      </c>
      <c r="M12" s="64">
        <v>1</v>
      </c>
    </row>
    <row r="13" spans="1:13" ht="12.75">
      <c r="A13" s="55">
        <v>9</v>
      </c>
      <c r="B13" s="56" t="s">
        <v>394</v>
      </c>
      <c r="C13" s="56" t="s">
        <v>398</v>
      </c>
      <c r="D13" s="64">
        <v>2</v>
      </c>
      <c r="E13" s="56">
        <v>0</v>
      </c>
      <c r="F13" s="56">
        <v>2</v>
      </c>
      <c r="G13" s="56">
        <v>0</v>
      </c>
      <c r="H13" s="64">
        <v>0</v>
      </c>
      <c r="I13" s="64">
        <v>0</v>
      </c>
      <c r="J13" s="56">
        <v>0</v>
      </c>
      <c r="K13" s="56">
        <v>0</v>
      </c>
      <c r="L13" s="56">
        <v>0</v>
      </c>
      <c r="M13" s="64">
        <v>0</v>
      </c>
    </row>
    <row r="14" spans="1:13" ht="12.75">
      <c r="A14" s="55">
        <v>10</v>
      </c>
      <c r="B14" s="56" t="s">
        <v>394</v>
      </c>
      <c r="C14" s="56" t="s">
        <v>399</v>
      </c>
      <c r="D14" s="64">
        <v>4</v>
      </c>
      <c r="E14" s="56">
        <v>4</v>
      </c>
      <c r="F14" s="56">
        <v>0</v>
      </c>
      <c r="G14" s="56">
        <v>0</v>
      </c>
      <c r="H14" s="64">
        <v>0</v>
      </c>
      <c r="I14" s="64">
        <v>2</v>
      </c>
      <c r="J14" s="56">
        <v>1</v>
      </c>
      <c r="K14" s="56">
        <v>0</v>
      </c>
      <c r="L14" s="56">
        <v>1</v>
      </c>
      <c r="M14" s="64">
        <v>0</v>
      </c>
    </row>
    <row r="15" spans="1:13" ht="12.75">
      <c r="A15" s="55">
        <v>11</v>
      </c>
      <c r="B15" s="56" t="s">
        <v>394</v>
      </c>
      <c r="C15" s="56" t="s">
        <v>400</v>
      </c>
      <c r="D15" s="64">
        <v>0</v>
      </c>
      <c r="E15" s="56">
        <v>0</v>
      </c>
      <c r="F15" s="56">
        <v>0</v>
      </c>
      <c r="G15" s="56">
        <v>0</v>
      </c>
      <c r="H15" s="64">
        <v>0</v>
      </c>
      <c r="I15" s="64">
        <v>0</v>
      </c>
      <c r="J15" s="56">
        <v>0</v>
      </c>
      <c r="K15" s="56">
        <v>0</v>
      </c>
      <c r="L15" s="56">
        <v>0</v>
      </c>
      <c r="M15" s="64">
        <v>0</v>
      </c>
    </row>
    <row r="16" spans="1:13" ht="12.75">
      <c r="A16" s="55">
        <v>12</v>
      </c>
      <c r="B16" s="56" t="s">
        <v>401</v>
      </c>
      <c r="C16" s="56" t="s">
        <v>402</v>
      </c>
      <c r="D16" s="64">
        <v>0</v>
      </c>
      <c r="E16" s="56">
        <v>0</v>
      </c>
      <c r="F16" s="56">
        <v>0</v>
      </c>
      <c r="G16" s="56">
        <v>0</v>
      </c>
      <c r="H16" s="64">
        <v>0</v>
      </c>
      <c r="I16" s="64">
        <v>1</v>
      </c>
      <c r="J16" s="56">
        <v>0</v>
      </c>
      <c r="K16" s="56">
        <v>0</v>
      </c>
      <c r="L16" s="56">
        <v>1</v>
      </c>
      <c r="M16" s="64">
        <v>1</v>
      </c>
    </row>
    <row r="17" spans="1:13" ht="12.75">
      <c r="A17" s="55">
        <v>13</v>
      </c>
      <c r="B17" s="56" t="s">
        <v>403</v>
      </c>
      <c r="C17" s="56" t="s">
        <v>404</v>
      </c>
      <c r="D17" s="64">
        <v>2</v>
      </c>
      <c r="E17" s="56">
        <v>0</v>
      </c>
      <c r="F17" s="56">
        <v>0</v>
      </c>
      <c r="G17" s="56">
        <v>2</v>
      </c>
      <c r="H17" s="64">
        <v>2</v>
      </c>
      <c r="I17" s="64">
        <v>0</v>
      </c>
      <c r="J17" s="56">
        <v>0</v>
      </c>
      <c r="K17" s="56">
        <v>0</v>
      </c>
      <c r="L17" s="56">
        <v>0</v>
      </c>
      <c r="M17" s="64">
        <v>0</v>
      </c>
    </row>
    <row r="18" spans="1:13" ht="12.75">
      <c r="A18" s="55">
        <v>14</v>
      </c>
      <c r="B18" s="56" t="s">
        <v>403</v>
      </c>
      <c r="C18" s="56" t="s">
        <v>405</v>
      </c>
      <c r="D18" s="64">
        <v>0</v>
      </c>
      <c r="E18" s="56">
        <v>0</v>
      </c>
      <c r="F18" s="56">
        <v>0</v>
      </c>
      <c r="G18" s="56">
        <v>0</v>
      </c>
      <c r="H18" s="64">
        <v>0</v>
      </c>
      <c r="I18" s="64">
        <v>0</v>
      </c>
      <c r="J18" s="56">
        <v>0</v>
      </c>
      <c r="K18" s="56">
        <v>0</v>
      </c>
      <c r="L18" s="56">
        <v>0</v>
      </c>
      <c r="M18" s="64">
        <v>0</v>
      </c>
    </row>
    <row r="19" spans="1:13" ht="12.75">
      <c r="A19" s="55">
        <v>15</v>
      </c>
      <c r="B19" s="56" t="s">
        <v>403</v>
      </c>
      <c r="C19" s="56" t="s">
        <v>406</v>
      </c>
      <c r="D19" s="64">
        <v>0</v>
      </c>
      <c r="E19" s="56">
        <v>0</v>
      </c>
      <c r="F19" s="56">
        <v>0</v>
      </c>
      <c r="G19" s="56">
        <v>0</v>
      </c>
      <c r="H19" s="64">
        <v>0</v>
      </c>
      <c r="I19" s="64">
        <v>0</v>
      </c>
      <c r="J19" s="56">
        <v>0</v>
      </c>
      <c r="K19" s="56">
        <v>0</v>
      </c>
      <c r="L19" s="56">
        <v>0</v>
      </c>
      <c r="M19" s="64">
        <v>0</v>
      </c>
    </row>
    <row r="20" spans="1:13" ht="12.75">
      <c r="A20" s="55">
        <v>16</v>
      </c>
      <c r="B20" s="56" t="s">
        <v>407</v>
      </c>
      <c r="C20" s="56" t="s">
        <v>408</v>
      </c>
      <c r="D20" s="64">
        <v>1</v>
      </c>
      <c r="E20" s="56">
        <v>0</v>
      </c>
      <c r="F20" s="56">
        <v>0</v>
      </c>
      <c r="G20" s="56">
        <v>1</v>
      </c>
      <c r="H20" s="64">
        <v>1</v>
      </c>
      <c r="I20" s="64">
        <v>1</v>
      </c>
      <c r="J20" s="56">
        <v>0</v>
      </c>
      <c r="K20" s="56">
        <v>0</v>
      </c>
      <c r="L20" s="56">
        <v>1</v>
      </c>
      <c r="M20" s="64">
        <v>1</v>
      </c>
    </row>
    <row r="21" spans="1:13" ht="12.75">
      <c r="A21" s="55">
        <v>17</v>
      </c>
      <c r="B21" s="56" t="s">
        <v>407</v>
      </c>
      <c r="C21" s="56" t="s">
        <v>409</v>
      </c>
      <c r="D21" s="64">
        <v>1</v>
      </c>
      <c r="E21" s="56">
        <v>0</v>
      </c>
      <c r="F21" s="56">
        <v>0</v>
      </c>
      <c r="G21" s="56">
        <v>1</v>
      </c>
      <c r="H21" s="64">
        <v>0</v>
      </c>
      <c r="I21" s="64">
        <v>1</v>
      </c>
      <c r="J21" s="56">
        <v>0</v>
      </c>
      <c r="K21" s="56">
        <v>1</v>
      </c>
      <c r="L21" s="56">
        <v>0</v>
      </c>
      <c r="M21" s="64">
        <v>1</v>
      </c>
    </row>
    <row r="22" spans="1:13" ht="12.75">
      <c r="A22" s="55">
        <v>18</v>
      </c>
      <c r="B22" s="56" t="s">
        <v>410</v>
      </c>
      <c r="C22" s="56" t="s">
        <v>411</v>
      </c>
      <c r="D22" s="64">
        <v>1</v>
      </c>
      <c r="E22" s="56">
        <v>0</v>
      </c>
      <c r="F22" s="56">
        <v>0</v>
      </c>
      <c r="G22" s="56">
        <v>1</v>
      </c>
      <c r="H22" s="64">
        <v>1</v>
      </c>
      <c r="I22" s="64">
        <v>1</v>
      </c>
      <c r="J22" s="56">
        <v>0</v>
      </c>
      <c r="K22" s="56">
        <v>1</v>
      </c>
      <c r="L22" s="56">
        <v>0</v>
      </c>
      <c r="M22" s="64">
        <v>0</v>
      </c>
    </row>
    <row r="23" spans="1:13" ht="12.75">
      <c r="A23" s="55">
        <v>19</v>
      </c>
      <c r="B23" s="56" t="s">
        <v>412</v>
      </c>
      <c r="C23" s="56" t="s">
        <v>413</v>
      </c>
      <c r="D23" s="64">
        <v>1</v>
      </c>
      <c r="E23" s="56">
        <v>1</v>
      </c>
      <c r="F23" s="56">
        <v>0</v>
      </c>
      <c r="G23" s="56">
        <v>0</v>
      </c>
      <c r="H23" s="64">
        <v>0</v>
      </c>
      <c r="I23" s="64">
        <v>0</v>
      </c>
      <c r="J23" s="56">
        <v>0</v>
      </c>
      <c r="K23" s="56">
        <v>0</v>
      </c>
      <c r="L23" s="56">
        <v>0</v>
      </c>
      <c r="M23" s="64">
        <v>0</v>
      </c>
    </row>
    <row r="24" spans="1:13" ht="12.75">
      <c r="A24" s="55">
        <v>20</v>
      </c>
      <c r="B24" s="56" t="s">
        <v>412</v>
      </c>
      <c r="C24" s="56" t="s">
        <v>414</v>
      </c>
      <c r="D24" s="64">
        <v>0</v>
      </c>
      <c r="E24" s="56">
        <v>0</v>
      </c>
      <c r="F24" s="56">
        <v>0</v>
      </c>
      <c r="G24" s="56">
        <v>0</v>
      </c>
      <c r="H24" s="64">
        <v>0</v>
      </c>
      <c r="I24" s="64">
        <v>0</v>
      </c>
      <c r="J24" s="56">
        <v>0</v>
      </c>
      <c r="K24" s="56">
        <v>0</v>
      </c>
      <c r="L24" s="56">
        <v>0</v>
      </c>
      <c r="M24" s="64">
        <v>0</v>
      </c>
    </row>
    <row r="25" spans="1:13" ht="12.75">
      <c r="A25" s="55">
        <v>21</v>
      </c>
      <c r="B25" s="56" t="s">
        <v>412</v>
      </c>
      <c r="C25" s="56" t="s">
        <v>415</v>
      </c>
      <c r="D25" s="64">
        <v>0</v>
      </c>
      <c r="E25" s="56">
        <v>0</v>
      </c>
      <c r="F25" s="56">
        <v>0</v>
      </c>
      <c r="G25" s="56">
        <v>0</v>
      </c>
      <c r="H25" s="64">
        <v>0</v>
      </c>
      <c r="I25" s="64">
        <v>0</v>
      </c>
      <c r="J25" s="56">
        <v>0</v>
      </c>
      <c r="K25" s="56">
        <v>0</v>
      </c>
      <c r="L25" s="56">
        <v>0</v>
      </c>
      <c r="M25" s="64">
        <v>0</v>
      </c>
    </row>
    <row r="26" spans="1:13" ht="12.75">
      <c r="A26" s="55">
        <v>22</v>
      </c>
      <c r="B26" s="56" t="s">
        <v>416</v>
      </c>
      <c r="C26" s="56" t="s">
        <v>417</v>
      </c>
      <c r="D26" s="64">
        <v>1</v>
      </c>
      <c r="E26" s="56">
        <v>0</v>
      </c>
      <c r="F26" s="56">
        <v>0</v>
      </c>
      <c r="G26" s="56">
        <v>1</v>
      </c>
      <c r="H26" s="64">
        <v>1</v>
      </c>
      <c r="I26" s="64">
        <v>0</v>
      </c>
      <c r="J26" s="56">
        <v>0</v>
      </c>
      <c r="K26" s="56">
        <v>0</v>
      </c>
      <c r="L26" s="56">
        <v>0</v>
      </c>
      <c r="M26" s="64">
        <v>0</v>
      </c>
    </row>
    <row r="27" spans="1:13" ht="12.75">
      <c r="A27" s="55">
        <v>23</v>
      </c>
      <c r="B27" s="56" t="s">
        <v>416</v>
      </c>
      <c r="C27" s="56" t="s">
        <v>418</v>
      </c>
      <c r="D27" s="64">
        <v>3</v>
      </c>
      <c r="E27" s="56">
        <v>3</v>
      </c>
      <c r="F27" s="56">
        <v>0</v>
      </c>
      <c r="G27" s="56">
        <v>0</v>
      </c>
      <c r="H27" s="64">
        <v>0</v>
      </c>
      <c r="I27" s="64">
        <v>0</v>
      </c>
      <c r="J27" s="56">
        <v>0</v>
      </c>
      <c r="K27" s="56">
        <v>0</v>
      </c>
      <c r="L27" s="56">
        <v>0</v>
      </c>
      <c r="M27" s="64">
        <v>0</v>
      </c>
    </row>
    <row r="28" spans="1:13" ht="12.75">
      <c r="A28" s="55">
        <v>24</v>
      </c>
      <c r="B28" s="56" t="s">
        <v>416</v>
      </c>
      <c r="C28" s="56" t="s">
        <v>419</v>
      </c>
      <c r="D28" s="64">
        <v>0</v>
      </c>
      <c r="E28" s="56">
        <v>0</v>
      </c>
      <c r="F28" s="56">
        <v>0</v>
      </c>
      <c r="G28" s="56">
        <v>0</v>
      </c>
      <c r="H28" s="64">
        <v>0</v>
      </c>
      <c r="I28" s="64">
        <v>0</v>
      </c>
      <c r="J28" s="56">
        <v>0</v>
      </c>
      <c r="K28" s="56">
        <v>0</v>
      </c>
      <c r="L28" s="56">
        <v>0</v>
      </c>
      <c r="M28" s="64">
        <v>0</v>
      </c>
    </row>
    <row r="29" spans="1:13" ht="12.75">
      <c r="A29" s="55">
        <v>25</v>
      </c>
      <c r="B29" s="56" t="s">
        <v>420</v>
      </c>
      <c r="C29" s="56" t="s">
        <v>421</v>
      </c>
      <c r="D29" s="64">
        <v>1</v>
      </c>
      <c r="E29" s="56">
        <v>1</v>
      </c>
      <c r="F29" s="56">
        <v>0</v>
      </c>
      <c r="G29" s="56">
        <v>0</v>
      </c>
      <c r="H29" s="64">
        <v>0</v>
      </c>
      <c r="I29" s="64">
        <v>0</v>
      </c>
      <c r="J29" s="56">
        <v>0</v>
      </c>
      <c r="K29" s="56">
        <v>0</v>
      </c>
      <c r="L29" s="56">
        <v>0</v>
      </c>
      <c r="M29" s="64">
        <v>0</v>
      </c>
    </row>
    <row r="30" spans="1:13" ht="12.75">
      <c r="A30" s="55">
        <v>26</v>
      </c>
      <c r="B30" s="56" t="s">
        <v>420</v>
      </c>
      <c r="C30" s="56" t="s">
        <v>422</v>
      </c>
      <c r="D30" s="64">
        <v>1</v>
      </c>
      <c r="E30" s="56">
        <v>0</v>
      </c>
      <c r="F30" s="56">
        <v>0</v>
      </c>
      <c r="G30" s="56">
        <v>0</v>
      </c>
      <c r="H30" s="64">
        <v>2</v>
      </c>
      <c r="I30" s="64">
        <v>0</v>
      </c>
      <c r="J30" s="56">
        <v>0</v>
      </c>
      <c r="K30" s="56">
        <v>0</v>
      </c>
      <c r="L30" s="56">
        <v>0</v>
      </c>
      <c r="M30" s="64">
        <v>0</v>
      </c>
    </row>
    <row r="31" spans="1:13" ht="12.75">
      <c r="A31" s="55">
        <v>27</v>
      </c>
      <c r="B31" s="56" t="s">
        <v>423</v>
      </c>
      <c r="C31" s="56" t="s">
        <v>424</v>
      </c>
      <c r="D31" s="64">
        <v>2</v>
      </c>
      <c r="E31" s="56">
        <v>1</v>
      </c>
      <c r="F31" s="56">
        <v>0</v>
      </c>
      <c r="G31" s="56">
        <v>0</v>
      </c>
      <c r="H31" s="64">
        <v>1</v>
      </c>
      <c r="I31" s="64">
        <v>1</v>
      </c>
      <c r="J31" s="56">
        <v>1</v>
      </c>
      <c r="K31" s="56">
        <v>0</v>
      </c>
      <c r="L31" s="56">
        <v>0</v>
      </c>
      <c r="M31" s="64">
        <v>0</v>
      </c>
    </row>
    <row r="32" spans="1:13" ht="12.75">
      <c r="A32" s="55">
        <v>28</v>
      </c>
      <c r="B32" s="56" t="s">
        <v>425</v>
      </c>
      <c r="C32" s="56" t="s">
        <v>426</v>
      </c>
      <c r="D32" s="64">
        <v>0</v>
      </c>
      <c r="E32" s="56">
        <v>0</v>
      </c>
      <c r="F32" s="56">
        <v>0</v>
      </c>
      <c r="G32" s="56">
        <v>0</v>
      </c>
      <c r="H32" s="64">
        <v>0</v>
      </c>
      <c r="I32" s="64">
        <v>0</v>
      </c>
      <c r="J32" s="56">
        <v>0</v>
      </c>
      <c r="K32" s="56">
        <v>0</v>
      </c>
      <c r="L32" s="56">
        <v>0</v>
      </c>
      <c r="M32" s="64">
        <v>0</v>
      </c>
    </row>
    <row r="33" spans="1:13" ht="12.75">
      <c r="A33" s="55">
        <v>29</v>
      </c>
      <c r="B33" s="56" t="s">
        <v>425</v>
      </c>
      <c r="C33" s="56" t="s">
        <v>427</v>
      </c>
      <c r="D33" s="64">
        <v>0</v>
      </c>
      <c r="E33" s="56">
        <v>0</v>
      </c>
      <c r="F33" s="56">
        <v>0</v>
      </c>
      <c r="G33" s="56">
        <v>0</v>
      </c>
      <c r="H33" s="64">
        <v>0</v>
      </c>
      <c r="I33" s="64">
        <v>0</v>
      </c>
      <c r="J33" s="56">
        <v>0</v>
      </c>
      <c r="K33" s="56">
        <v>0</v>
      </c>
      <c r="L33" s="56">
        <v>0</v>
      </c>
      <c r="M33" s="64">
        <v>0</v>
      </c>
    </row>
    <row r="34" spans="1:13" ht="12.75">
      <c r="A34" s="55">
        <v>30</v>
      </c>
      <c r="B34" s="56" t="s">
        <v>428</v>
      </c>
      <c r="C34" s="56" t="s">
        <v>429</v>
      </c>
      <c r="D34" s="64">
        <v>0</v>
      </c>
      <c r="E34" s="56">
        <v>0</v>
      </c>
      <c r="F34" s="56">
        <v>0</v>
      </c>
      <c r="G34" s="56">
        <v>0</v>
      </c>
      <c r="H34" s="64">
        <v>0</v>
      </c>
      <c r="I34" s="64">
        <v>0</v>
      </c>
      <c r="J34" s="56">
        <v>0</v>
      </c>
      <c r="K34" s="56">
        <v>0</v>
      </c>
      <c r="L34" s="56">
        <v>0</v>
      </c>
      <c r="M34" s="64">
        <v>0</v>
      </c>
    </row>
    <row r="35" spans="1:13" ht="12.75">
      <c r="A35" s="55">
        <v>31</v>
      </c>
      <c r="B35" s="56" t="s">
        <v>428</v>
      </c>
      <c r="C35" s="56" t="s">
        <v>430</v>
      </c>
      <c r="D35" s="64">
        <v>0</v>
      </c>
      <c r="E35" s="56">
        <v>0</v>
      </c>
      <c r="F35" s="56">
        <v>0</v>
      </c>
      <c r="G35" s="56">
        <v>0</v>
      </c>
      <c r="H35" s="64">
        <v>0</v>
      </c>
      <c r="I35" s="64">
        <v>0</v>
      </c>
      <c r="J35" s="56">
        <v>0</v>
      </c>
      <c r="K35" s="56">
        <v>0</v>
      </c>
      <c r="L35" s="56">
        <v>0</v>
      </c>
      <c r="M35" s="64">
        <v>0</v>
      </c>
    </row>
    <row r="36" spans="1:13" ht="12.75">
      <c r="A36" s="55">
        <v>32</v>
      </c>
      <c r="B36" s="56" t="s">
        <v>428</v>
      </c>
      <c r="C36" s="56" t="s">
        <v>431</v>
      </c>
      <c r="D36" s="64">
        <v>4</v>
      </c>
      <c r="E36" s="56">
        <v>3</v>
      </c>
      <c r="F36" s="56">
        <v>0</v>
      </c>
      <c r="G36" s="56">
        <v>0</v>
      </c>
      <c r="H36" s="64">
        <v>1</v>
      </c>
      <c r="I36" s="64">
        <v>0</v>
      </c>
      <c r="J36" s="56">
        <v>0</v>
      </c>
      <c r="K36" s="56">
        <v>0</v>
      </c>
      <c r="L36" s="56">
        <v>0</v>
      </c>
      <c r="M36" s="64">
        <v>0</v>
      </c>
    </row>
    <row r="37" spans="1:13" ht="12.75">
      <c r="A37" s="55">
        <v>33</v>
      </c>
      <c r="B37" s="56" t="s">
        <v>428</v>
      </c>
      <c r="C37" s="56" t="s">
        <v>432</v>
      </c>
      <c r="D37" s="64">
        <v>1</v>
      </c>
      <c r="E37" s="56">
        <v>0</v>
      </c>
      <c r="F37" s="56">
        <v>0</v>
      </c>
      <c r="G37" s="56">
        <v>1</v>
      </c>
      <c r="H37" s="64">
        <v>1</v>
      </c>
      <c r="I37" s="64">
        <v>1</v>
      </c>
      <c r="J37" s="56">
        <v>0</v>
      </c>
      <c r="K37" s="56">
        <v>0</v>
      </c>
      <c r="L37" s="56">
        <v>1</v>
      </c>
      <c r="M37" s="64">
        <v>1</v>
      </c>
    </row>
    <row r="38" spans="1:13" ht="12.75">
      <c r="A38" s="55">
        <v>34</v>
      </c>
      <c r="B38" s="56" t="s">
        <v>428</v>
      </c>
      <c r="C38" s="56" t="s">
        <v>433</v>
      </c>
      <c r="D38" s="64">
        <v>2</v>
      </c>
      <c r="E38" s="56">
        <v>0</v>
      </c>
      <c r="F38" s="56">
        <v>0</v>
      </c>
      <c r="G38" s="56">
        <v>2</v>
      </c>
      <c r="H38" s="64">
        <v>0</v>
      </c>
      <c r="I38" s="64">
        <v>0</v>
      </c>
      <c r="J38" s="56">
        <v>0</v>
      </c>
      <c r="K38" s="56">
        <v>0</v>
      </c>
      <c r="L38" s="56">
        <v>0</v>
      </c>
      <c r="M38" s="64">
        <v>0</v>
      </c>
    </row>
    <row r="39" spans="1:13" ht="12.75">
      <c r="A39" s="55">
        <v>35</v>
      </c>
      <c r="B39" s="56" t="s">
        <v>434</v>
      </c>
      <c r="C39" s="56" t="s">
        <v>435</v>
      </c>
      <c r="D39" s="64">
        <v>3</v>
      </c>
      <c r="E39" s="56">
        <v>0</v>
      </c>
      <c r="F39" s="56">
        <v>0</v>
      </c>
      <c r="G39" s="56">
        <v>3</v>
      </c>
      <c r="H39" s="64">
        <v>3</v>
      </c>
      <c r="I39" s="64">
        <v>0</v>
      </c>
      <c r="J39" s="56">
        <v>0</v>
      </c>
      <c r="K39" s="56">
        <v>0</v>
      </c>
      <c r="L39" s="56">
        <v>0</v>
      </c>
      <c r="M39" s="64">
        <v>0</v>
      </c>
    </row>
    <row r="40" spans="1:13" ht="12.75">
      <c r="A40" s="55">
        <v>36</v>
      </c>
      <c r="B40" s="56" t="s">
        <v>434</v>
      </c>
      <c r="C40" s="56" t="s">
        <v>436</v>
      </c>
      <c r="D40" s="64">
        <v>0</v>
      </c>
      <c r="E40" s="56">
        <v>0</v>
      </c>
      <c r="F40" s="56">
        <v>0</v>
      </c>
      <c r="G40" s="56">
        <v>0</v>
      </c>
      <c r="H40" s="64">
        <v>0</v>
      </c>
      <c r="I40" s="64">
        <v>0</v>
      </c>
      <c r="J40" s="56">
        <v>0</v>
      </c>
      <c r="K40" s="56">
        <v>0</v>
      </c>
      <c r="L40" s="56">
        <v>0</v>
      </c>
      <c r="M40" s="64">
        <v>0</v>
      </c>
    </row>
    <row r="41" spans="1:13" ht="12.75">
      <c r="A41" s="55">
        <v>37</v>
      </c>
      <c r="B41" s="56" t="s">
        <v>434</v>
      </c>
      <c r="C41" s="56" t="s">
        <v>437</v>
      </c>
      <c r="D41" s="64">
        <v>1</v>
      </c>
      <c r="E41" s="56">
        <v>0</v>
      </c>
      <c r="F41" s="56">
        <v>0</v>
      </c>
      <c r="G41" s="56">
        <v>1</v>
      </c>
      <c r="H41" s="64">
        <v>0</v>
      </c>
      <c r="I41" s="64">
        <v>0</v>
      </c>
      <c r="J41" s="56">
        <v>0</v>
      </c>
      <c r="K41" s="56">
        <v>0</v>
      </c>
      <c r="L41" s="56">
        <v>0</v>
      </c>
      <c r="M41" s="64">
        <v>0</v>
      </c>
    </row>
    <row r="42" spans="1:13" ht="12.75">
      <c r="A42" s="55">
        <v>38</v>
      </c>
      <c r="B42" s="56" t="s">
        <v>438</v>
      </c>
      <c r="C42" s="56" t="s">
        <v>439</v>
      </c>
      <c r="D42" s="64">
        <v>6</v>
      </c>
      <c r="E42" s="56">
        <v>3</v>
      </c>
      <c r="F42" s="56">
        <v>0</v>
      </c>
      <c r="G42" s="56">
        <v>3</v>
      </c>
      <c r="H42" s="64">
        <v>1</v>
      </c>
      <c r="I42" s="64">
        <v>0</v>
      </c>
      <c r="J42" s="56">
        <v>0</v>
      </c>
      <c r="K42" s="56">
        <v>0</v>
      </c>
      <c r="L42" s="56">
        <v>0</v>
      </c>
      <c r="M42" s="64">
        <v>0</v>
      </c>
    </row>
    <row r="43" spans="1:13" ht="12.75">
      <c r="A43" s="55">
        <v>39</v>
      </c>
      <c r="B43" s="56" t="s">
        <v>438</v>
      </c>
      <c r="C43" s="56" t="s">
        <v>440</v>
      </c>
      <c r="D43" s="64">
        <v>0</v>
      </c>
      <c r="E43" s="56">
        <v>0</v>
      </c>
      <c r="F43" s="56">
        <v>0</v>
      </c>
      <c r="G43" s="56">
        <v>0</v>
      </c>
      <c r="H43" s="64">
        <v>0</v>
      </c>
      <c r="I43" s="64">
        <v>1</v>
      </c>
      <c r="J43" s="56">
        <v>1</v>
      </c>
      <c r="K43" s="56">
        <v>0</v>
      </c>
      <c r="L43" s="56">
        <v>0</v>
      </c>
      <c r="M43" s="64">
        <v>0</v>
      </c>
    </row>
    <row r="44" spans="1:13" ht="12.75">
      <c r="A44" s="55">
        <v>40</v>
      </c>
      <c r="B44" s="56" t="s">
        <v>438</v>
      </c>
      <c r="C44" s="56" t="s">
        <v>441</v>
      </c>
      <c r="D44" s="64">
        <v>0</v>
      </c>
      <c r="E44" s="56">
        <v>0</v>
      </c>
      <c r="F44" s="56">
        <v>0</v>
      </c>
      <c r="G44" s="56">
        <v>0</v>
      </c>
      <c r="H44" s="64">
        <v>0</v>
      </c>
      <c r="I44" s="64">
        <v>0</v>
      </c>
      <c r="J44" s="56">
        <v>0</v>
      </c>
      <c r="K44" s="56">
        <v>0</v>
      </c>
      <c r="L44" s="56">
        <v>0</v>
      </c>
      <c r="M44" s="64">
        <v>0</v>
      </c>
    </row>
    <row r="45" spans="1:13" ht="12.75">
      <c r="A45" s="55">
        <v>41</v>
      </c>
      <c r="B45" s="56" t="s">
        <v>442</v>
      </c>
      <c r="C45" s="56" t="s">
        <v>443</v>
      </c>
      <c r="D45" s="64">
        <v>2</v>
      </c>
      <c r="E45" s="56">
        <v>2</v>
      </c>
      <c r="F45" s="56">
        <v>0</v>
      </c>
      <c r="G45" s="56">
        <v>0</v>
      </c>
      <c r="H45" s="64">
        <v>0</v>
      </c>
      <c r="I45" s="64">
        <v>0</v>
      </c>
      <c r="J45" s="56">
        <v>0</v>
      </c>
      <c r="K45" s="56">
        <v>0</v>
      </c>
      <c r="L45" s="56">
        <v>0</v>
      </c>
      <c r="M45" s="64">
        <v>0</v>
      </c>
    </row>
    <row r="46" spans="1:13" ht="12.75">
      <c r="A46" s="55">
        <v>42</v>
      </c>
      <c r="B46" s="56" t="s">
        <v>442</v>
      </c>
      <c r="C46" s="56" t="s">
        <v>444</v>
      </c>
      <c r="D46" s="64">
        <v>0</v>
      </c>
      <c r="E46" s="56">
        <v>0</v>
      </c>
      <c r="F46" s="56">
        <v>0</v>
      </c>
      <c r="G46" s="56">
        <v>0</v>
      </c>
      <c r="H46" s="64">
        <v>0</v>
      </c>
      <c r="I46" s="64">
        <v>0</v>
      </c>
      <c r="J46" s="56">
        <v>0</v>
      </c>
      <c r="K46" s="56">
        <v>0</v>
      </c>
      <c r="L46" s="56">
        <v>0</v>
      </c>
      <c r="M46" s="64">
        <v>0</v>
      </c>
    </row>
    <row r="47" spans="1:13" ht="12.75">
      <c r="A47" s="55">
        <v>43</v>
      </c>
      <c r="B47" s="56" t="s">
        <v>442</v>
      </c>
      <c r="C47" s="56" t="s">
        <v>445</v>
      </c>
      <c r="D47" s="64">
        <v>1</v>
      </c>
      <c r="E47" s="56">
        <v>0</v>
      </c>
      <c r="F47" s="56">
        <v>0</v>
      </c>
      <c r="G47" s="56">
        <v>1</v>
      </c>
      <c r="H47" s="64">
        <v>1</v>
      </c>
      <c r="I47" s="64">
        <v>0</v>
      </c>
      <c r="J47" s="56">
        <v>0</v>
      </c>
      <c r="K47" s="56">
        <v>0</v>
      </c>
      <c r="L47" s="56">
        <v>0</v>
      </c>
      <c r="M47" s="64">
        <v>0</v>
      </c>
    </row>
    <row r="48" spans="1:13" ht="12.75">
      <c r="A48" s="55">
        <v>44</v>
      </c>
      <c r="B48" s="56" t="s">
        <v>446</v>
      </c>
      <c r="C48" s="56" t="s">
        <v>447</v>
      </c>
      <c r="D48" s="64">
        <v>1</v>
      </c>
      <c r="E48" s="56">
        <v>0</v>
      </c>
      <c r="F48" s="56">
        <v>0</v>
      </c>
      <c r="G48" s="56">
        <v>1</v>
      </c>
      <c r="H48" s="64">
        <v>0</v>
      </c>
      <c r="I48" s="64">
        <v>0</v>
      </c>
      <c r="J48" s="56">
        <v>0</v>
      </c>
      <c r="K48" s="56">
        <v>0</v>
      </c>
      <c r="L48" s="56">
        <v>0</v>
      </c>
      <c r="M48" s="64">
        <v>0</v>
      </c>
    </row>
    <row r="49" spans="1:13" ht="12.75">
      <c r="A49" s="55">
        <v>45</v>
      </c>
      <c r="B49" s="56" t="s">
        <v>446</v>
      </c>
      <c r="C49" s="56" t="s">
        <v>448</v>
      </c>
      <c r="D49" s="64">
        <v>0</v>
      </c>
      <c r="E49" s="56">
        <v>0</v>
      </c>
      <c r="F49" s="56">
        <v>0</v>
      </c>
      <c r="G49" s="56">
        <v>0</v>
      </c>
      <c r="H49" s="64">
        <v>0</v>
      </c>
      <c r="I49" s="64">
        <v>0</v>
      </c>
      <c r="J49" s="56">
        <v>0</v>
      </c>
      <c r="K49" s="56">
        <v>0</v>
      </c>
      <c r="L49" s="56">
        <v>0</v>
      </c>
      <c r="M49" s="64">
        <v>0</v>
      </c>
    </row>
    <row r="50" spans="1:13" ht="12.75">
      <c r="A50" s="55">
        <v>46</v>
      </c>
      <c r="B50" s="56" t="s">
        <v>446</v>
      </c>
      <c r="C50" s="56" t="s">
        <v>449</v>
      </c>
      <c r="D50" s="64">
        <v>2</v>
      </c>
      <c r="E50" s="56">
        <v>0</v>
      </c>
      <c r="F50" s="56">
        <v>0</v>
      </c>
      <c r="G50" s="56">
        <v>2</v>
      </c>
      <c r="H50" s="64">
        <v>0</v>
      </c>
      <c r="I50" s="64">
        <v>0</v>
      </c>
      <c r="J50" s="56">
        <v>0</v>
      </c>
      <c r="K50" s="56">
        <v>0</v>
      </c>
      <c r="L50" s="56">
        <v>0</v>
      </c>
      <c r="M50" s="64">
        <v>0</v>
      </c>
    </row>
    <row r="51" spans="1:13" ht="12.75">
      <c r="A51" s="55">
        <v>47</v>
      </c>
      <c r="B51" s="56" t="s">
        <v>450</v>
      </c>
      <c r="C51" s="56" t="s">
        <v>451</v>
      </c>
      <c r="D51" s="64">
        <v>2</v>
      </c>
      <c r="E51" s="56">
        <v>0</v>
      </c>
      <c r="F51" s="56">
        <v>0</v>
      </c>
      <c r="G51" s="56">
        <v>2</v>
      </c>
      <c r="H51" s="64">
        <v>2</v>
      </c>
      <c r="I51" s="64">
        <v>0</v>
      </c>
      <c r="J51" s="56">
        <v>0</v>
      </c>
      <c r="K51" s="56">
        <v>0</v>
      </c>
      <c r="L51" s="56">
        <v>0</v>
      </c>
      <c r="M51" s="64">
        <v>0</v>
      </c>
    </row>
    <row r="52" spans="1:13" ht="12.75">
      <c r="A52" s="55">
        <v>48</v>
      </c>
      <c r="B52" s="56" t="s">
        <v>450</v>
      </c>
      <c r="C52" s="56" t="s">
        <v>452</v>
      </c>
      <c r="D52" s="64">
        <v>0</v>
      </c>
      <c r="E52" s="56">
        <v>0</v>
      </c>
      <c r="F52" s="56">
        <v>0</v>
      </c>
      <c r="G52" s="56">
        <v>0</v>
      </c>
      <c r="H52" s="64">
        <v>0</v>
      </c>
      <c r="I52" s="64">
        <v>0</v>
      </c>
      <c r="J52" s="56">
        <v>0</v>
      </c>
      <c r="K52" s="56">
        <v>0</v>
      </c>
      <c r="L52" s="56">
        <v>0</v>
      </c>
      <c r="M52" s="64">
        <v>0</v>
      </c>
    </row>
    <row r="53" spans="1:13" ht="12.75">
      <c r="A53" s="55">
        <v>49</v>
      </c>
      <c r="B53" s="56" t="s">
        <v>450</v>
      </c>
      <c r="C53" s="56" t="s">
        <v>453</v>
      </c>
      <c r="D53" s="64">
        <v>0</v>
      </c>
      <c r="E53" s="56">
        <v>0</v>
      </c>
      <c r="F53" s="56">
        <v>0</v>
      </c>
      <c r="G53" s="56">
        <v>0</v>
      </c>
      <c r="H53" s="64">
        <v>0</v>
      </c>
      <c r="I53" s="64">
        <v>0</v>
      </c>
      <c r="J53" s="56">
        <v>0</v>
      </c>
      <c r="K53" s="56">
        <v>0</v>
      </c>
      <c r="L53" s="56">
        <v>0</v>
      </c>
      <c r="M53" s="64">
        <v>0</v>
      </c>
    </row>
    <row r="54" spans="1:13" ht="12.75">
      <c r="A54" s="55">
        <v>50</v>
      </c>
      <c r="B54" s="56" t="s">
        <v>450</v>
      </c>
      <c r="C54" s="56" t="s">
        <v>454</v>
      </c>
      <c r="D54" s="64">
        <v>0</v>
      </c>
      <c r="E54" s="56">
        <v>0</v>
      </c>
      <c r="F54" s="56">
        <v>0</v>
      </c>
      <c r="G54" s="56">
        <v>0</v>
      </c>
      <c r="H54" s="64">
        <v>0</v>
      </c>
      <c r="I54" s="64">
        <v>0</v>
      </c>
      <c r="J54" s="56">
        <v>0</v>
      </c>
      <c r="K54" s="56">
        <v>0</v>
      </c>
      <c r="L54" s="56">
        <v>0</v>
      </c>
      <c r="M54" s="64">
        <v>0</v>
      </c>
    </row>
    <row r="55" spans="1:13" ht="12.75">
      <c r="A55" s="55">
        <v>51</v>
      </c>
      <c r="B55" s="56" t="s">
        <v>450</v>
      </c>
      <c r="C55" s="56" t="s">
        <v>455</v>
      </c>
      <c r="D55" s="64">
        <v>0</v>
      </c>
      <c r="E55" s="56">
        <v>0</v>
      </c>
      <c r="F55" s="56">
        <v>0</v>
      </c>
      <c r="G55" s="56">
        <v>0</v>
      </c>
      <c r="H55" s="64">
        <v>0</v>
      </c>
      <c r="I55" s="64">
        <v>0</v>
      </c>
      <c r="J55" s="56">
        <v>0</v>
      </c>
      <c r="K55" s="56">
        <v>0</v>
      </c>
      <c r="L55" s="56">
        <v>0</v>
      </c>
      <c r="M55" s="64">
        <v>0</v>
      </c>
    </row>
    <row r="56" spans="1:13" ht="12.75">
      <c r="A56" s="55">
        <v>52</v>
      </c>
      <c r="B56" s="56" t="s">
        <v>450</v>
      </c>
      <c r="C56" s="56" t="s">
        <v>456</v>
      </c>
      <c r="D56" s="64">
        <v>0</v>
      </c>
      <c r="E56" s="56">
        <v>0</v>
      </c>
      <c r="F56" s="56">
        <v>0</v>
      </c>
      <c r="G56" s="56">
        <v>0</v>
      </c>
      <c r="H56" s="64">
        <v>0</v>
      </c>
      <c r="I56" s="64">
        <v>0</v>
      </c>
      <c r="J56" s="56">
        <v>0</v>
      </c>
      <c r="K56" s="56">
        <v>0</v>
      </c>
      <c r="L56" s="56">
        <v>0</v>
      </c>
      <c r="M56" s="64">
        <v>0</v>
      </c>
    </row>
    <row r="57" spans="1:13" ht="12.75">
      <c r="A57" s="55">
        <v>53</v>
      </c>
      <c r="B57" s="56" t="s">
        <v>450</v>
      </c>
      <c r="C57" s="56" t="s">
        <v>457</v>
      </c>
      <c r="D57" s="64">
        <v>0</v>
      </c>
      <c r="E57" s="56">
        <v>0</v>
      </c>
      <c r="F57" s="56">
        <v>0</v>
      </c>
      <c r="G57" s="56">
        <v>0</v>
      </c>
      <c r="H57" s="64">
        <v>0</v>
      </c>
      <c r="I57" s="64">
        <v>0</v>
      </c>
      <c r="J57" s="56">
        <v>0</v>
      </c>
      <c r="K57" s="56">
        <v>0</v>
      </c>
      <c r="L57" s="56">
        <v>0</v>
      </c>
      <c r="M57" s="64">
        <v>0</v>
      </c>
    </row>
    <row r="58" spans="1:13" ht="12.75">
      <c r="A58" s="55">
        <v>54</v>
      </c>
      <c r="B58" s="56" t="s">
        <v>458</v>
      </c>
      <c r="C58" s="56" t="s">
        <v>459</v>
      </c>
      <c r="D58" s="64">
        <v>1</v>
      </c>
      <c r="E58" s="56">
        <v>0</v>
      </c>
      <c r="F58" s="56">
        <v>0</v>
      </c>
      <c r="G58" s="56">
        <v>1</v>
      </c>
      <c r="H58" s="64">
        <v>1</v>
      </c>
      <c r="I58" s="64">
        <v>0</v>
      </c>
      <c r="J58" s="56">
        <v>0</v>
      </c>
      <c r="K58" s="56">
        <v>0</v>
      </c>
      <c r="L58" s="56">
        <v>0</v>
      </c>
      <c r="M58" s="64">
        <v>0</v>
      </c>
    </row>
    <row r="59" spans="1:13" ht="12.75">
      <c r="A59" s="55">
        <v>55</v>
      </c>
      <c r="B59" s="56" t="s">
        <v>460</v>
      </c>
      <c r="C59" s="56" t="s">
        <v>461</v>
      </c>
      <c r="D59" s="64">
        <v>1</v>
      </c>
      <c r="E59" s="56">
        <v>0</v>
      </c>
      <c r="F59" s="56">
        <v>0</v>
      </c>
      <c r="G59" s="56">
        <v>1</v>
      </c>
      <c r="H59" s="64">
        <v>1</v>
      </c>
      <c r="I59" s="64">
        <v>0</v>
      </c>
      <c r="J59" s="56">
        <v>0</v>
      </c>
      <c r="K59" s="56">
        <v>0</v>
      </c>
      <c r="L59" s="56">
        <v>0</v>
      </c>
      <c r="M59" s="64">
        <v>0</v>
      </c>
    </row>
    <row r="60" spans="1:13" ht="12.75">
      <c r="A60" s="55">
        <v>56</v>
      </c>
      <c r="B60" s="56" t="s">
        <v>460</v>
      </c>
      <c r="C60" s="56" t="s">
        <v>462</v>
      </c>
      <c r="D60" s="64">
        <v>1</v>
      </c>
      <c r="E60" s="56">
        <v>0</v>
      </c>
      <c r="F60" s="56">
        <v>0</v>
      </c>
      <c r="G60" s="56">
        <v>1</v>
      </c>
      <c r="H60" s="64">
        <v>0</v>
      </c>
      <c r="I60" s="64">
        <v>0</v>
      </c>
      <c r="J60" s="56">
        <v>0</v>
      </c>
      <c r="K60" s="56">
        <v>0</v>
      </c>
      <c r="L60" s="56">
        <v>0</v>
      </c>
      <c r="M60" s="64">
        <v>0</v>
      </c>
    </row>
    <row r="61" spans="1:13" ht="12.75">
      <c r="A61" s="55">
        <v>57</v>
      </c>
      <c r="B61" s="56" t="s">
        <v>460</v>
      </c>
      <c r="C61" s="56" t="s">
        <v>463</v>
      </c>
      <c r="D61" s="64">
        <v>0</v>
      </c>
      <c r="E61" s="56">
        <v>0</v>
      </c>
      <c r="F61" s="56">
        <v>0</v>
      </c>
      <c r="G61" s="56">
        <v>0</v>
      </c>
      <c r="H61" s="64">
        <v>0</v>
      </c>
      <c r="I61" s="64">
        <v>0</v>
      </c>
      <c r="J61" s="56">
        <v>0</v>
      </c>
      <c r="K61" s="56">
        <v>0</v>
      </c>
      <c r="L61" s="56">
        <v>0</v>
      </c>
      <c r="M61" s="64">
        <v>0</v>
      </c>
    </row>
    <row r="62" spans="1:13" ht="12.75">
      <c r="A62" s="55">
        <v>58</v>
      </c>
      <c r="B62" s="56" t="s">
        <v>460</v>
      </c>
      <c r="C62" s="56" t="s">
        <v>464</v>
      </c>
      <c r="D62" s="64">
        <v>1</v>
      </c>
      <c r="E62" s="56">
        <v>0</v>
      </c>
      <c r="F62" s="56">
        <v>0</v>
      </c>
      <c r="G62" s="56">
        <v>1</v>
      </c>
      <c r="H62" s="64">
        <v>1</v>
      </c>
      <c r="I62" s="64">
        <v>0</v>
      </c>
      <c r="J62" s="56">
        <v>0</v>
      </c>
      <c r="K62" s="56">
        <v>0</v>
      </c>
      <c r="L62" s="56">
        <v>0</v>
      </c>
      <c r="M62" s="64">
        <v>0</v>
      </c>
    </row>
    <row r="63" spans="1:13" ht="12.75">
      <c r="A63" s="55">
        <v>59</v>
      </c>
      <c r="B63" s="56" t="s">
        <v>460</v>
      </c>
      <c r="C63" s="56" t="s">
        <v>465</v>
      </c>
      <c r="D63" s="64">
        <v>1</v>
      </c>
      <c r="E63" s="56">
        <v>1</v>
      </c>
      <c r="F63" s="56">
        <v>0</v>
      </c>
      <c r="G63" s="56">
        <v>0</v>
      </c>
      <c r="H63" s="64">
        <v>0</v>
      </c>
      <c r="I63" s="64">
        <v>0</v>
      </c>
      <c r="J63" s="56">
        <v>0</v>
      </c>
      <c r="K63" s="56">
        <v>0</v>
      </c>
      <c r="L63" s="56">
        <v>0</v>
      </c>
      <c r="M63" s="64">
        <v>0</v>
      </c>
    </row>
    <row r="64" spans="1:13" ht="12.75">
      <c r="A64" s="55">
        <v>60</v>
      </c>
      <c r="B64" s="56" t="s">
        <v>460</v>
      </c>
      <c r="C64" s="56" t="s">
        <v>466</v>
      </c>
      <c r="D64" s="64">
        <v>0</v>
      </c>
      <c r="E64" s="56">
        <v>0</v>
      </c>
      <c r="F64" s="56">
        <v>0</v>
      </c>
      <c r="G64" s="56">
        <v>0</v>
      </c>
      <c r="H64" s="64">
        <v>0</v>
      </c>
      <c r="I64" s="64">
        <v>0</v>
      </c>
      <c r="J64" s="56">
        <v>0</v>
      </c>
      <c r="K64" s="56">
        <v>0</v>
      </c>
      <c r="L64" s="56">
        <v>0</v>
      </c>
      <c r="M64" s="64">
        <v>0</v>
      </c>
    </row>
    <row r="65" spans="1:13" ht="12.75">
      <c r="A65" s="55">
        <v>61</v>
      </c>
      <c r="B65" s="56" t="s">
        <v>460</v>
      </c>
      <c r="C65" s="56" t="s">
        <v>467</v>
      </c>
      <c r="D65" s="64">
        <v>1</v>
      </c>
      <c r="E65" s="56">
        <v>0</v>
      </c>
      <c r="F65" s="56">
        <v>0</v>
      </c>
      <c r="G65" s="56">
        <v>1</v>
      </c>
      <c r="H65" s="64">
        <v>1</v>
      </c>
      <c r="I65" s="64">
        <v>0</v>
      </c>
      <c r="J65" s="56">
        <v>0</v>
      </c>
      <c r="K65" s="56">
        <v>0</v>
      </c>
      <c r="L65" s="56">
        <v>0</v>
      </c>
      <c r="M65" s="64">
        <v>0</v>
      </c>
    </row>
    <row r="66" spans="1:13" ht="12.75">
      <c r="A66" s="55">
        <v>62</v>
      </c>
      <c r="B66" s="56" t="s">
        <v>460</v>
      </c>
      <c r="C66" s="56" t="s">
        <v>468</v>
      </c>
      <c r="D66" s="64">
        <v>0</v>
      </c>
      <c r="E66" s="56">
        <v>0</v>
      </c>
      <c r="F66" s="56">
        <v>0</v>
      </c>
      <c r="G66" s="56">
        <v>0</v>
      </c>
      <c r="H66" s="64">
        <v>0</v>
      </c>
      <c r="I66" s="64">
        <v>0</v>
      </c>
      <c r="J66" s="56">
        <v>0</v>
      </c>
      <c r="K66" s="56">
        <v>0</v>
      </c>
      <c r="L66" s="56">
        <v>0</v>
      </c>
      <c r="M66" s="64">
        <v>0</v>
      </c>
    </row>
    <row r="67" spans="1:13" ht="12.75">
      <c r="A67" s="55">
        <v>63</v>
      </c>
      <c r="B67" s="56" t="s">
        <v>460</v>
      </c>
      <c r="C67" s="56" t="s">
        <v>469</v>
      </c>
      <c r="D67" s="64">
        <v>1</v>
      </c>
      <c r="E67" s="56">
        <v>0</v>
      </c>
      <c r="F67" s="56">
        <v>0</v>
      </c>
      <c r="G67" s="56">
        <v>1</v>
      </c>
      <c r="H67" s="64">
        <v>1</v>
      </c>
      <c r="I67" s="64">
        <v>0</v>
      </c>
      <c r="J67" s="56">
        <v>0</v>
      </c>
      <c r="K67" s="56">
        <v>0</v>
      </c>
      <c r="L67" s="56">
        <v>0</v>
      </c>
      <c r="M67" s="64">
        <v>0</v>
      </c>
    </row>
    <row r="68" spans="1:13" ht="12.75">
      <c r="A68" s="55">
        <v>64</v>
      </c>
      <c r="B68" s="56" t="s">
        <v>470</v>
      </c>
      <c r="C68" s="56" t="s">
        <v>471</v>
      </c>
      <c r="D68" s="64">
        <v>1</v>
      </c>
      <c r="E68" s="56">
        <v>0</v>
      </c>
      <c r="F68" s="56">
        <v>0</v>
      </c>
      <c r="G68" s="56">
        <v>1</v>
      </c>
      <c r="H68" s="64">
        <v>1</v>
      </c>
      <c r="I68" s="64">
        <v>0</v>
      </c>
      <c r="J68" s="56">
        <v>0</v>
      </c>
      <c r="K68" s="56">
        <v>0</v>
      </c>
      <c r="L68" s="56">
        <v>0</v>
      </c>
      <c r="M68" s="64">
        <v>0</v>
      </c>
    </row>
    <row r="69" spans="1:13" ht="12.75">
      <c r="A69" s="55">
        <v>65</v>
      </c>
      <c r="B69" s="56" t="s">
        <v>472</v>
      </c>
      <c r="C69" s="56" t="s">
        <v>473</v>
      </c>
      <c r="D69" s="64">
        <v>1</v>
      </c>
      <c r="E69" s="56">
        <v>0</v>
      </c>
      <c r="F69" s="56">
        <v>0</v>
      </c>
      <c r="G69" s="56">
        <v>1</v>
      </c>
      <c r="H69" s="64">
        <v>0</v>
      </c>
      <c r="I69" s="64">
        <v>0</v>
      </c>
      <c r="J69" s="56">
        <v>0</v>
      </c>
      <c r="K69" s="56">
        <v>0</v>
      </c>
      <c r="L69" s="56">
        <v>0</v>
      </c>
      <c r="M69" s="64">
        <v>0</v>
      </c>
    </row>
    <row r="70" spans="1:13" ht="12.75">
      <c r="A70" s="55">
        <v>66</v>
      </c>
      <c r="B70" s="56" t="s">
        <v>472</v>
      </c>
      <c r="C70" s="56" t="s">
        <v>474</v>
      </c>
      <c r="D70" s="64">
        <v>0</v>
      </c>
      <c r="E70" s="56">
        <v>0</v>
      </c>
      <c r="F70" s="56">
        <v>0</v>
      </c>
      <c r="G70" s="56">
        <v>0</v>
      </c>
      <c r="H70" s="64">
        <v>0</v>
      </c>
      <c r="I70" s="64">
        <v>0</v>
      </c>
      <c r="J70" s="56">
        <v>0</v>
      </c>
      <c r="K70" s="56">
        <v>0</v>
      </c>
      <c r="L70" s="56">
        <v>0</v>
      </c>
      <c r="M70" s="64">
        <v>0</v>
      </c>
    </row>
    <row r="71" spans="1:13" ht="12.75">
      <c r="A71" s="55">
        <v>67</v>
      </c>
      <c r="B71" s="56" t="s">
        <v>472</v>
      </c>
      <c r="C71" s="56" t="s">
        <v>475</v>
      </c>
      <c r="D71" s="64">
        <v>5</v>
      </c>
      <c r="E71" s="56">
        <v>0</v>
      </c>
      <c r="F71" s="56">
        <v>0</v>
      </c>
      <c r="G71" s="56">
        <v>5</v>
      </c>
      <c r="H71" s="64">
        <v>0</v>
      </c>
      <c r="I71" s="64">
        <v>0</v>
      </c>
      <c r="J71" s="56">
        <v>0</v>
      </c>
      <c r="K71" s="56">
        <v>0</v>
      </c>
      <c r="L71" s="56">
        <v>0</v>
      </c>
      <c r="M71" s="64">
        <v>0</v>
      </c>
    </row>
    <row r="72" spans="1:13" ht="12.75">
      <c r="A72" s="55">
        <v>68</v>
      </c>
      <c r="B72" s="56" t="s">
        <v>476</v>
      </c>
      <c r="C72" s="56" t="s">
        <v>477</v>
      </c>
      <c r="D72" s="64">
        <v>3</v>
      </c>
      <c r="E72" s="56">
        <v>0</v>
      </c>
      <c r="F72" s="56">
        <v>0</v>
      </c>
      <c r="G72" s="56">
        <v>3</v>
      </c>
      <c r="H72" s="64">
        <v>2</v>
      </c>
      <c r="I72" s="64">
        <v>0</v>
      </c>
      <c r="J72" s="56">
        <v>0</v>
      </c>
      <c r="K72" s="56">
        <v>0</v>
      </c>
      <c r="L72" s="56">
        <v>0</v>
      </c>
      <c r="M72" s="64">
        <v>0</v>
      </c>
    </row>
    <row r="73" spans="1:13" ht="25.5">
      <c r="A73" s="55">
        <v>69</v>
      </c>
      <c r="B73" s="56" t="s">
        <v>478</v>
      </c>
      <c r="C73" s="56" t="s">
        <v>479</v>
      </c>
      <c r="D73" s="64">
        <v>1</v>
      </c>
      <c r="E73" s="56">
        <v>1</v>
      </c>
      <c r="F73" s="56">
        <v>0</v>
      </c>
      <c r="G73" s="56">
        <v>0</v>
      </c>
      <c r="H73" s="64">
        <v>0</v>
      </c>
      <c r="I73" s="64">
        <v>0</v>
      </c>
      <c r="J73" s="56">
        <v>0</v>
      </c>
      <c r="K73" s="56">
        <v>0</v>
      </c>
      <c r="L73" s="56">
        <v>0</v>
      </c>
      <c r="M73" s="64">
        <v>0</v>
      </c>
    </row>
    <row r="74" spans="1:13" ht="12.75">
      <c r="A74" s="55">
        <v>70</v>
      </c>
      <c r="B74" s="56" t="s">
        <v>478</v>
      </c>
      <c r="C74" s="56" t="s">
        <v>480</v>
      </c>
      <c r="D74" s="64">
        <v>1</v>
      </c>
      <c r="E74" s="56">
        <v>1</v>
      </c>
      <c r="F74" s="56">
        <v>0</v>
      </c>
      <c r="G74" s="56">
        <v>0</v>
      </c>
      <c r="H74" s="64">
        <v>0</v>
      </c>
      <c r="I74" s="64">
        <v>0</v>
      </c>
      <c r="J74" s="56">
        <v>0</v>
      </c>
      <c r="K74" s="56">
        <v>0</v>
      </c>
      <c r="L74" s="56">
        <v>0</v>
      </c>
      <c r="M74" s="64">
        <v>0</v>
      </c>
    </row>
    <row r="75" spans="1:13" ht="12.75">
      <c r="A75" s="55">
        <v>71</v>
      </c>
      <c r="B75" s="56" t="s">
        <v>478</v>
      </c>
      <c r="C75" s="56" t="s">
        <v>481</v>
      </c>
      <c r="D75" s="64">
        <v>0</v>
      </c>
      <c r="E75" s="56">
        <v>0</v>
      </c>
      <c r="F75" s="56">
        <v>0</v>
      </c>
      <c r="G75" s="56">
        <v>0</v>
      </c>
      <c r="H75" s="64">
        <v>0</v>
      </c>
      <c r="I75" s="64">
        <v>0</v>
      </c>
      <c r="J75" s="56">
        <v>0</v>
      </c>
      <c r="K75" s="56">
        <v>0</v>
      </c>
      <c r="L75" s="56">
        <v>0</v>
      </c>
      <c r="M75" s="64">
        <v>0</v>
      </c>
    </row>
    <row r="76" spans="1:13" ht="12.75">
      <c r="A76" s="55">
        <v>72</v>
      </c>
      <c r="B76" s="56" t="s">
        <v>478</v>
      </c>
      <c r="C76" s="56" t="s">
        <v>482</v>
      </c>
      <c r="D76" s="64">
        <v>1</v>
      </c>
      <c r="E76" s="56">
        <v>1</v>
      </c>
      <c r="F76" s="56">
        <v>0</v>
      </c>
      <c r="G76" s="56">
        <v>0</v>
      </c>
      <c r="H76" s="64">
        <v>0</v>
      </c>
      <c r="I76" s="64">
        <v>0</v>
      </c>
      <c r="J76" s="56">
        <v>0</v>
      </c>
      <c r="K76" s="56">
        <v>0</v>
      </c>
      <c r="L76" s="56">
        <v>0</v>
      </c>
      <c r="M76" s="64">
        <v>0</v>
      </c>
    </row>
    <row r="77" spans="1:13" ht="12.75">
      <c r="A77" s="55">
        <v>73</v>
      </c>
      <c r="B77" s="56" t="s">
        <v>478</v>
      </c>
      <c r="C77" s="56" t="s">
        <v>483</v>
      </c>
      <c r="D77" s="64">
        <v>1</v>
      </c>
      <c r="E77" s="56">
        <v>0</v>
      </c>
      <c r="F77" s="56">
        <v>0</v>
      </c>
      <c r="G77" s="56">
        <v>1</v>
      </c>
      <c r="H77" s="64">
        <v>1</v>
      </c>
      <c r="I77" s="64">
        <v>0</v>
      </c>
      <c r="J77" s="56">
        <v>0</v>
      </c>
      <c r="K77" s="56">
        <v>0</v>
      </c>
      <c r="L77" s="56">
        <v>0</v>
      </c>
      <c r="M77" s="64">
        <v>0</v>
      </c>
    </row>
    <row r="78" spans="1:13" ht="12.75">
      <c r="A78" s="55">
        <v>74</v>
      </c>
      <c r="B78" s="56" t="s">
        <v>478</v>
      </c>
      <c r="C78" s="56" t="s">
        <v>484</v>
      </c>
      <c r="D78" s="64">
        <v>5</v>
      </c>
      <c r="E78" s="56">
        <v>1</v>
      </c>
      <c r="F78" s="56">
        <v>0</v>
      </c>
      <c r="G78" s="56">
        <v>4</v>
      </c>
      <c r="H78" s="64">
        <v>4</v>
      </c>
      <c r="I78" s="64">
        <v>0</v>
      </c>
      <c r="J78" s="56">
        <v>0</v>
      </c>
      <c r="K78" s="56">
        <v>0</v>
      </c>
      <c r="L78" s="56">
        <v>0</v>
      </c>
      <c r="M78" s="64">
        <v>0</v>
      </c>
    </row>
    <row r="79" spans="1:13" ht="12.75">
      <c r="A79" s="55">
        <v>75</v>
      </c>
      <c r="B79" s="56" t="s">
        <v>485</v>
      </c>
      <c r="C79" s="56" t="s">
        <v>486</v>
      </c>
      <c r="D79" s="64">
        <v>2</v>
      </c>
      <c r="E79" s="56">
        <v>0</v>
      </c>
      <c r="F79" s="56">
        <v>0</v>
      </c>
      <c r="G79" s="56">
        <v>2</v>
      </c>
      <c r="H79" s="64">
        <v>2</v>
      </c>
      <c r="I79" s="64">
        <v>0</v>
      </c>
      <c r="J79" s="56">
        <v>0</v>
      </c>
      <c r="K79" s="56">
        <v>0</v>
      </c>
      <c r="L79" s="56">
        <v>0</v>
      </c>
      <c r="M79" s="64">
        <v>0</v>
      </c>
    </row>
    <row r="80" spans="1:13" ht="12.75">
      <c r="A80" s="55">
        <v>76</v>
      </c>
      <c r="B80" s="56" t="s">
        <v>485</v>
      </c>
      <c r="C80" s="56" t="s">
        <v>487</v>
      </c>
      <c r="D80" s="64">
        <v>0</v>
      </c>
      <c r="E80" s="56">
        <v>0</v>
      </c>
      <c r="F80" s="56">
        <v>0</v>
      </c>
      <c r="G80" s="56">
        <v>0</v>
      </c>
      <c r="H80" s="64">
        <v>0</v>
      </c>
      <c r="I80" s="64">
        <v>1</v>
      </c>
      <c r="J80" s="56">
        <v>0</v>
      </c>
      <c r="K80" s="56">
        <v>1</v>
      </c>
      <c r="L80" s="56">
        <v>0</v>
      </c>
      <c r="M80" s="64">
        <v>0</v>
      </c>
    </row>
    <row r="81" spans="1:13" ht="12.75">
      <c r="A81" s="55">
        <v>77</v>
      </c>
      <c r="B81" s="56" t="s">
        <v>488</v>
      </c>
      <c r="C81" s="56" t="s">
        <v>489</v>
      </c>
      <c r="D81" s="64">
        <v>1</v>
      </c>
      <c r="E81" s="56">
        <v>0</v>
      </c>
      <c r="F81" s="56">
        <v>0</v>
      </c>
      <c r="G81" s="56">
        <v>1</v>
      </c>
      <c r="H81" s="64">
        <v>1</v>
      </c>
      <c r="I81" s="64">
        <v>1</v>
      </c>
      <c r="J81" s="56">
        <v>1</v>
      </c>
      <c r="K81" s="56">
        <v>0</v>
      </c>
      <c r="L81" s="56">
        <v>0</v>
      </c>
      <c r="M81" s="64">
        <v>0</v>
      </c>
    </row>
    <row r="82" spans="1:13" ht="12.75">
      <c r="A82" s="55">
        <v>78</v>
      </c>
      <c r="B82" s="56" t="s">
        <v>488</v>
      </c>
      <c r="C82" s="56" t="s">
        <v>490</v>
      </c>
      <c r="D82" s="64">
        <v>0</v>
      </c>
      <c r="E82" s="56">
        <v>0</v>
      </c>
      <c r="F82" s="56">
        <v>0</v>
      </c>
      <c r="G82" s="56">
        <v>0</v>
      </c>
      <c r="H82" s="64">
        <v>0</v>
      </c>
      <c r="I82" s="64">
        <v>0</v>
      </c>
      <c r="J82" s="56">
        <v>0</v>
      </c>
      <c r="K82" s="56">
        <v>0</v>
      </c>
      <c r="L82" s="56">
        <v>0</v>
      </c>
      <c r="M82" s="64">
        <v>0</v>
      </c>
    </row>
    <row r="83" spans="1:13" ht="12.75">
      <c r="A83" s="55">
        <v>79</v>
      </c>
      <c r="B83" s="56" t="s">
        <v>488</v>
      </c>
      <c r="C83" s="56" t="s">
        <v>491</v>
      </c>
      <c r="D83" s="64">
        <v>1</v>
      </c>
      <c r="E83" s="56">
        <v>0</v>
      </c>
      <c r="F83" s="56">
        <v>0</v>
      </c>
      <c r="G83" s="56">
        <v>0</v>
      </c>
      <c r="H83" s="64">
        <v>1</v>
      </c>
      <c r="I83" s="64">
        <v>1</v>
      </c>
      <c r="J83" s="56">
        <v>0</v>
      </c>
      <c r="K83" s="56">
        <v>0</v>
      </c>
      <c r="L83" s="56">
        <v>1</v>
      </c>
      <c r="M83" s="64">
        <v>1</v>
      </c>
    </row>
    <row r="84" spans="1:13" ht="12.75">
      <c r="A84" s="55">
        <v>80</v>
      </c>
      <c r="B84" s="56" t="s">
        <v>492</v>
      </c>
      <c r="C84" s="56" t="s">
        <v>493</v>
      </c>
      <c r="D84" s="64">
        <v>4</v>
      </c>
      <c r="E84" s="56">
        <v>1</v>
      </c>
      <c r="F84" s="56">
        <v>0</v>
      </c>
      <c r="G84" s="56">
        <v>3</v>
      </c>
      <c r="H84" s="64">
        <v>1</v>
      </c>
      <c r="I84" s="64">
        <v>0</v>
      </c>
      <c r="J84" s="56">
        <v>0</v>
      </c>
      <c r="K84" s="56">
        <v>0</v>
      </c>
      <c r="L84" s="56">
        <v>0</v>
      </c>
      <c r="M84" s="64">
        <v>0</v>
      </c>
    </row>
    <row r="85" spans="1:13" ht="12.75">
      <c r="A85" s="55">
        <v>81</v>
      </c>
      <c r="B85" s="56" t="s">
        <v>494</v>
      </c>
      <c r="C85" s="56" t="s">
        <v>495</v>
      </c>
      <c r="D85" s="64">
        <v>1</v>
      </c>
      <c r="E85" s="56">
        <v>0</v>
      </c>
      <c r="F85" s="56">
        <v>0</v>
      </c>
      <c r="G85" s="56">
        <v>1</v>
      </c>
      <c r="H85" s="64">
        <v>0</v>
      </c>
      <c r="I85" s="64">
        <v>0</v>
      </c>
      <c r="J85" s="56">
        <v>0</v>
      </c>
      <c r="K85" s="56">
        <v>0</v>
      </c>
      <c r="L85" s="56">
        <v>0</v>
      </c>
      <c r="M85" s="64">
        <v>0</v>
      </c>
    </row>
    <row r="86" spans="1:13" ht="12.75">
      <c r="A86" s="55">
        <v>82</v>
      </c>
      <c r="B86" s="56" t="s">
        <v>496</v>
      </c>
      <c r="C86" s="56" t="s">
        <v>497</v>
      </c>
      <c r="D86" s="64">
        <v>1</v>
      </c>
      <c r="E86" s="56">
        <v>1</v>
      </c>
      <c r="F86" s="56">
        <v>0</v>
      </c>
      <c r="G86" s="56">
        <v>1</v>
      </c>
      <c r="H86" s="64">
        <v>0</v>
      </c>
      <c r="I86" s="64">
        <v>0</v>
      </c>
      <c r="J86" s="56">
        <v>0</v>
      </c>
      <c r="K86" s="56">
        <v>0</v>
      </c>
      <c r="L86" s="56">
        <v>0</v>
      </c>
      <c r="M86" s="64">
        <v>0</v>
      </c>
    </row>
    <row r="87" spans="1:13" s="52" customFormat="1" ht="12.75">
      <c r="A87" s="49">
        <v>82</v>
      </c>
      <c r="B87" s="50"/>
      <c r="C87" s="50" t="s">
        <v>498</v>
      </c>
      <c r="D87" s="50">
        <f aca="true" t="shared" si="0" ref="D87:M87">SUM(D5:D86)</f>
        <v>97</v>
      </c>
      <c r="E87" s="50">
        <f t="shared" si="0"/>
        <v>33</v>
      </c>
      <c r="F87" s="50">
        <f t="shared" si="0"/>
        <v>4</v>
      </c>
      <c r="G87" s="50">
        <f t="shared" si="0"/>
        <v>55</v>
      </c>
      <c r="H87" s="50">
        <f t="shared" si="0"/>
        <v>39</v>
      </c>
      <c r="I87" s="50">
        <f t="shared" si="0"/>
        <v>23</v>
      </c>
      <c r="J87" s="50">
        <f t="shared" si="0"/>
        <v>5</v>
      </c>
      <c r="K87" s="50">
        <f t="shared" si="0"/>
        <v>4</v>
      </c>
      <c r="L87" s="50">
        <f t="shared" si="0"/>
        <v>14</v>
      </c>
      <c r="M87" s="50">
        <f t="shared" si="0"/>
        <v>11</v>
      </c>
    </row>
    <row r="88" spans="1:13" ht="7.5" customHeight="1">
      <c r="A88" s="186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8"/>
    </row>
    <row r="89" spans="1:13" ht="12.75">
      <c r="A89" s="55">
        <v>1</v>
      </c>
      <c r="B89" s="56" t="s">
        <v>386</v>
      </c>
      <c r="C89" s="56" t="s">
        <v>634</v>
      </c>
      <c r="D89" s="64">
        <v>1</v>
      </c>
      <c r="E89" s="56">
        <v>0</v>
      </c>
      <c r="F89" s="56">
        <v>0</v>
      </c>
      <c r="G89" s="56">
        <v>1</v>
      </c>
      <c r="H89" s="64">
        <v>0</v>
      </c>
      <c r="I89" s="64">
        <v>0</v>
      </c>
      <c r="J89" s="56">
        <v>0</v>
      </c>
      <c r="K89" s="56">
        <v>0</v>
      </c>
      <c r="L89" s="56">
        <v>0</v>
      </c>
      <c r="M89" s="64">
        <v>0</v>
      </c>
    </row>
    <row r="90" spans="1:13" ht="12.75">
      <c r="A90" s="55">
        <v>2</v>
      </c>
      <c r="B90" s="56" t="s">
        <v>499</v>
      </c>
      <c r="C90" s="56" t="s">
        <v>500</v>
      </c>
      <c r="D90" s="64">
        <v>10</v>
      </c>
      <c r="E90" s="56">
        <v>2</v>
      </c>
      <c r="F90" s="56">
        <v>0</v>
      </c>
      <c r="G90" s="56">
        <v>0</v>
      </c>
      <c r="H90" s="64">
        <v>8</v>
      </c>
      <c r="I90" s="64">
        <v>0</v>
      </c>
      <c r="J90" s="56">
        <v>0</v>
      </c>
      <c r="K90" s="56">
        <v>0</v>
      </c>
      <c r="L90" s="56">
        <v>0</v>
      </c>
      <c r="M90" s="64">
        <v>0</v>
      </c>
    </row>
    <row r="91" spans="1:13" ht="12.75">
      <c r="A91" s="55">
        <v>3</v>
      </c>
      <c r="B91" s="56" t="s">
        <v>388</v>
      </c>
      <c r="C91" s="56" t="s">
        <v>501</v>
      </c>
      <c r="D91" s="64">
        <v>1</v>
      </c>
      <c r="E91" s="56">
        <v>0</v>
      </c>
      <c r="F91" s="56">
        <v>0</v>
      </c>
      <c r="G91" s="56">
        <v>1</v>
      </c>
      <c r="H91" s="64">
        <v>1</v>
      </c>
      <c r="I91" s="64">
        <v>0</v>
      </c>
      <c r="J91" s="56">
        <v>0</v>
      </c>
      <c r="K91" s="56">
        <v>0</v>
      </c>
      <c r="L91" s="56">
        <v>0</v>
      </c>
      <c r="M91" s="64">
        <v>0</v>
      </c>
    </row>
    <row r="92" spans="1:13" ht="12.75">
      <c r="A92" s="55">
        <v>4</v>
      </c>
      <c r="B92" s="56" t="s">
        <v>392</v>
      </c>
      <c r="C92" s="56" t="s">
        <v>502</v>
      </c>
      <c r="D92" s="64">
        <v>2</v>
      </c>
      <c r="E92" s="56">
        <v>0</v>
      </c>
      <c r="F92" s="56">
        <v>0</v>
      </c>
      <c r="G92" s="56">
        <v>2</v>
      </c>
      <c r="H92" s="64">
        <v>2</v>
      </c>
      <c r="I92" s="64">
        <v>0</v>
      </c>
      <c r="J92" s="56">
        <v>0</v>
      </c>
      <c r="K92" s="56">
        <v>0</v>
      </c>
      <c r="L92" s="56">
        <v>0</v>
      </c>
      <c r="M92" s="64">
        <v>0</v>
      </c>
    </row>
    <row r="93" spans="1:13" ht="12.75">
      <c r="A93" s="55">
        <v>5</v>
      </c>
      <c r="B93" s="56" t="s">
        <v>394</v>
      </c>
      <c r="C93" s="56" t="s">
        <v>503</v>
      </c>
      <c r="D93" s="64">
        <v>2</v>
      </c>
      <c r="E93" s="56">
        <v>0</v>
      </c>
      <c r="F93" s="56">
        <v>0</v>
      </c>
      <c r="G93" s="56">
        <v>2</v>
      </c>
      <c r="H93" s="64">
        <v>2</v>
      </c>
      <c r="I93" s="64">
        <v>2</v>
      </c>
      <c r="J93" s="56">
        <v>0</v>
      </c>
      <c r="K93" s="56">
        <v>1</v>
      </c>
      <c r="L93" s="56">
        <v>1</v>
      </c>
      <c r="M93" s="64">
        <v>1</v>
      </c>
    </row>
    <row r="94" spans="1:13" ht="12.75">
      <c r="A94" s="55">
        <v>6</v>
      </c>
      <c r="B94" s="56" t="s">
        <v>394</v>
      </c>
      <c r="C94" s="56" t="s">
        <v>504</v>
      </c>
      <c r="D94" s="64">
        <v>8</v>
      </c>
      <c r="E94" s="56">
        <v>4</v>
      </c>
      <c r="F94" s="56">
        <v>0</v>
      </c>
      <c r="G94" s="56">
        <v>4</v>
      </c>
      <c r="H94" s="64">
        <v>4</v>
      </c>
      <c r="I94" s="64">
        <v>2</v>
      </c>
      <c r="J94" s="56">
        <v>2</v>
      </c>
      <c r="K94" s="56">
        <v>0</v>
      </c>
      <c r="L94" s="56">
        <v>0</v>
      </c>
      <c r="M94" s="64">
        <v>2</v>
      </c>
    </row>
    <row r="95" spans="1:13" ht="12.75">
      <c r="A95" s="55">
        <v>7</v>
      </c>
      <c r="B95" s="56" t="s">
        <v>394</v>
      </c>
      <c r="C95" s="56" t="s">
        <v>505</v>
      </c>
      <c r="D95" s="64">
        <v>3</v>
      </c>
      <c r="E95" s="56">
        <v>1</v>
      </c>
      <c r="F95" s="56">
        <v>0</v>
      </c>
      <c r="G95" s="56">
        <v>1</v>
      </c>
      <c r="H95" s="64">
        <v>1</v>
      </c>
      <c r="I95" s="64">
        <v>0</v>
      </c>
      <c r="J95" s="56">
        <v>0</v>
      </c>
      <c r="K95" s="56">
        <v>0</v>
      </c>
      <c r="L95" s="56">
        <v>0</v>
      </c>
      <c r="M95" s="64">
        <v>0</v>
      </c>
    </row>
    <row r="96" spans="1:13" ht="12.75">
      <c r="A96" s="55">
        <v>8</v>
      </c>
      <c r="B96" s="56" t="s">
        <v>394</v>
      </c>
      <c r="C96" s="56" t="s">
        <v>506</v>
      </c>
      <c r="D96" s="64">
        <v>3</v>
      </c>
      <c r="E96" s="56">
        <v>3</v>
      </c>
      <c r="F96" s="56">
        <v>0</v>
      </c>
      <c r="G96" s="56">
        <v>0</v>
      </c>
      <c r="H96" s="64">
        <v>0</v>
      </c>
      <c r="I96" s="64">
        <v>1</v>
      </c>
      <c r="J96" s="56">
        <v>1</v>
      </c>
      <c r="K96" s="56">
        <v>0</v>
      </c>
      <c r="L96" s="56">
        <v>0</v>
      </c>
      <c r="M96" s="64">
        <v>0</v>
      </c>
    </row>
    <row r="97" spans="1:13" ht="12.75">
      <c r="A97" s="55">
        <v>9</v>
      </c>
      <c r="B97" s="56" t="s">
        <v>403</v>
      </c>
      <c r="C97" s="56" t="s">
        <v>507</v>
      </c>
      <c r="D97" s="64">
        <v>5</v>
      </c>
      <c r="E97" s="56">
        <v>5</v>
      </c>
      <c r="F97" s="56">
        <v>0</v>
      </c>
      <c r="G97" s="56">
        <v>0</v>
      </c>
      <c r="H97" s="64">
        <v>0</v>
      </c>
      <c r="I97" s="64">
        <v>0</v>
      </c>
      <c r="J97" s="56">
        <v>0</v>
      </c>
      <c r="K97" s="56">
        <v>0</v>
      </c>
      <c r="L97" s="56">
        <v>0</v>
      </c>
      <c r="M97" s="64">
        <v>0</v>
      </c>
    </row>
    <row r="98" spans="1:13" ht="12.75">
      <c r="A98" s="55">
        <v>10</v>
      </c>
      <c r="B98" s="56" t="s">
        <v>412</v>
      </c>
      <c r="C98" s="56" t="s">
        <v>508</v>
      </c>
      <c r="D98" s="64">
        <v>5</v>
      </c>
      <c r="E98" s="56">
        <v>2</v>
      </c>
      <c r="F98" s="56">
        <v>0</v>
      </c>
      <c r="G98" s="56">
        <v>3</v>
      </c>
      <c r="H98" s="64">
        <v>2</v>
      </c>
      <c r="I98" s="64">
        <v>2</v>
      </c>
      <c r="J98" s="56">
        <v>0</v>
      </c>
      <c r="K98" s="56">
        <v>0</v>
      </c>
      <c r="L98" s="56">
        <v>2</v>
      </c>
      <c r="M98" s="64">
        <v>2</v>
      </c>
    </row>
    <row r="99" spans="1:13" ht="12.75">
      <c r="A99" s="55">
        <v>11</v>
      </c>
      <c r="B99" s="56" t="s">
        <v>416</v>
      </c>
      <c r="C99" s="56" t="s">
        <v>509</v>
      </c>
      <c r="D99" s="64">
        <v>1</v>
      </c>
      <c r="E99" s="56">
        <v>0</v>
      </c>
      <c r="F99" s="56">
        <v>0</v>
      </c>
      <c r="G99" s="56">
        <v>0</v>
      </c>
      <c r="H99" s="64">
        <v>1</v>
      </c>
      <c r="I99" s="64">
        <v>0</v>
      </c>
      <c r="J99" s="56">
        <v>0</v>
      </c>
      <c r="K99" s="56">
        <v>0</v>
      </c>
      <c r="L99" s="56">
        <v>0</v>
      </c>
      <c r="M99" s="64">
        <v>0</v>
      </c>
    </row>
    <row r="100" spans="1:13" ht="12.75">
      <c r="A100" s="55">
        <v>12</v>
      </c>
      <c r="B100" s="56" t="s">
        <v>416</v>
      </c>
      <c r="C100" s="56" t="s">
        <v>510</v>
      </c>
      <c r="D100" s="64">
        <v>3</v>
      </c>
      <c r="E100" s="56">
        <v>1</v>
      </c>
      <c r="F100" s="56">
        <v>0</v>
      </c>
      <c r="G100" s="56">
        <v>0</v>
      </c>
      <c r="H100" s="64">
        <v>2</v>
      </c>
      <c r="I100" s="64">
        <v>0</v>
      </c>
      <c r="J100" s="56">
        <v>0</v>
      </c>
      <c r="K100" s="56">
        <v>0</v>
      </c>
      <c r="L100" s="56">
        <v>0</v>
      </c>
      <c r="M100" s="64">
        <v>0</v>
      </c>
    </row>
    <row r="101" spans="1:13" ht="12.75">
      <c r="A101" s="55">
        <v>13</v>
      </c>
      <c r="B101" s="56" t="s">
        <v>416</v>
      </c>
      <c r="C101" s="56" t="s">
        <v>633</v>
      </c>
      <c r="D101" s="64">
        <v>0</v>
      </c>
      <c r="E101" s="56">
        <v>0</v>
      </c>
      <c r="F101" s="56">
        <v>0</v>
      </c>
      <c r="G101" s="56">
        <v>0</v>
      </c>
      <c r="H101" s="64">
        <v>0</v>
      </c>
      <c r="I101" s="64">
        <v>1</v>
      </c>
      <c r="J101" s="56">
        <v>0</v>
      </c>
      <c r="K101" s="56">
        <v>1</v>
      </c>
      <c r="L101" s="56">
        <v>0</v>
      </c>
      <c r="M101" s="64">
        <v>1</v>
      </c>
    </row>
    <row r="102" spans="1:13" ht="12.75">
      <c r="A102" s="55">
        <v>14</v>
      </c>
      <c r="B102" s="56" t="s">
        <v>420</v>
      </c>
      <c r="C102" s="56" t="s">
        <v>511</v>
      </c>
      <c r="D102" s="64">
        <v>5</v>
      </c>
      <c r="E102" s="56">
        <v>0</v>
      </c>
      <c r="F102" s="56">
        <v>0</v>
      </c>
      <c r="G102" s="56">
        <v>2</v>
      </c>
      <c r="H102" s="64">
        <v>3</v>
      </c>
      <c r="I102" s="64">
        <v>0</v>
      </c>
      <c r="J102" s="56">
        <v>0</v>
      </c>
      <c r="K102" s="56">
        <v>0</v>
      </c>
      <c r="L102" s="56">
        <v>0</v>
      </c>
      <c r="M102" s="64">
        <v>0</v>
      </c>
    </row>
    <row r="103" spans="1:13" ht="12.75">
      <c r="A103" s="55">
        <v>15</v>
      </c>
      <c r="B103" s="56" t="s">
        <v>420</v>
      </c>
      <c r="C103" s="56" t="s">
        <v>512</v>
      </c>
      <c r="D103" s="64">
        <v>3</v>
      </c>
      <c r="E103" s="56">
        <v>0</v>
      </c>
      <c r="F103" s="56">
        <v>0</v>
      </c>
      <c r="G103" s="56">
        <v>3</v>
      </c>
      <c r="H103" s="64">
        <v>2</v>
      </c>
      <c r="I103" s="64">
        <v>0</v>
      </c>
      <c r="J103" s="56">
        <v>0</v>
      </c>
      <c r="K103" s="56">
        <v>0</v>
      </c>
      <c r="L103" s="56">
        <v>0</v>
      </c>
      <c r="M103" s="64">
        <v>0</v>
      </c>
    </row>
    <row r="104" spans="1:13" ht="12.75">
      <c r="A104" s="55">
        <v>16</v>
      </c>
      <c r="B104" s="56" t="s">
        <v>420</v>
      </c>
      <c r="C104" s="56" t="s">
        <v>513</v>
      </c>
      <c r="D104" s="64">
        <v>3</v>
      </c>
      <c r="E104" s="56">
        <v>1</v>
      </c>
      <c r="F104" s="56">
        <v>0</v>
      </c>
      <c r="G104" s="56">
        <v>0</v>
      </c>
      <c r="H104" s="64">
        <v>2</v>
      </c>
      <c r="I104" s="64">
        <v>0</v>
      </c>
      <c r="J104" s="56">
        <v>0</v>
      </c>
      <c r="K104" s="56">
        <v>0</v>
      </c>
      <c r="L104" s="56">
        <v>0</v>
      </c>
      <c r="M104" s="64">
        <v>0</v>
      </c>
    </row>
    <row r="105" spans="1:13" ht="12.75">
      <c r="A105" s="55">
        <v>17</v>
      </c>
      <c r="B105" s="56" t="s">
        <v>423</v>
      </c>
      <c r="C105" s="56" t="s">
        <v>514</v>
      </c>
      <c r="D105" s="64">
        <v>3</v>
      </c>
      <c r="E105" s="56">
        <v>0</v>
      </c>
      <c r="F105" s="56">
        <v>0</v>
      </c>
      <c r="G105" s="56">
        <v>3</v>
      </c>
      <c r="H105" s="64">
        <v>2</v>
      </c>
      <c r="I105" s="64">
        <v>2</v>
      </c>
      <c r="J105" s="56">
        <v>0</v>
      </c>
      <c r="K105" s="56">
        <v>0</v>
      </c>
      <c r="L105" s="56">
        <v>2</v>
      </c>
      <c r="M105" s="64">
        <v>1</v>
      </c>
    </row>
    <row r="106" spans="1:13" ht="12.75">
      <c r="A106" s="55">
        <v>18</v>
      </c>
      <c r="B106" s="56" t="s">
        <v>425</v>
      </c>
      <c r="C106" s="56" t="s">
        <v>515</v>
      </c>
      <c r="D106" s="64">
        <v>13</v>
      </c>
      <c r="E106" s="56">
        <v>3</v>
      </c>
      <c r="F106" s="56">
        <v>2</v>
      </c>
      <c r="G106" s="56">
        <v>7</v>
      </c>
      <c r="H106" s="64">
        <v>1</v>
      </c>
      <c r="I106" s="64">
        <v>2</v>
      </c>
      <c r="J106" s="56">
        <v>2</v>
      </c>
      <c r="K106" s="56">
        <v>0</v>
      </c>
      <c r="L106" s="56">
        <v>0</v>
      </c>
      <c r="M106" s="64">
        <v>0</v>
      </c>
    </row>
    <row r="107" spans="1:13" ht="12.75">
      <c r="A107" s="55">
        <v>19</v>
      </c>
      <c r="B107" s="56" t="s">
        <v>428</v>
      </c>
      <c r="C107" s="56" t="s">
        <v>516</v>
      </c>
      <c r="D107" s="64">
        <v>6</v>
      </c>
      <c r="E107" s="56">
        <v>3</v>
      </c>
      <c r="F107" s="56">
        <v>0</v>
      </c>
      <c r="G107" s="56">
        <v>1</v>
      </c>
      <c r="H107" s="64">
        <v>2</v>
      </c>
      <c r="I107" s="64">
        <v>4</v>
      </c>
      <c r="J107" s="56">
        <v>2</v>
      </c>
      <c r="K107" s="56">
        <v>1</v>
      </c>
      <c r="L107" s="56">
        <v>1</v>
      </c>
      <c r="M107" s="64">
        <v>0</v>
      </c>
    </row>
    <row r="108" spans="1:13" ht="25.5">
      <c r="A108" s="55">
        <v>20</v>
      </c>
      <c r="B108" s="56" t="s">
        <v>438</v>
      </c>
      <c r="C108" s="56" t="s">
        <v>632</v>
      </c>
      <c r="D108" s="64">
        <v>0</v>
      </c>
      <c r="E108" s="56">
        <v>0</v>
      </c>
      <c r="F108" s="56">
        <v>0</v>
      </c>
      <c r="G108" s="56">
        <v>0</v>
      </c>
      <c r="H108" s="64">
        <v>0</v>
      </c>
      <c r="I108" s="64">
        <v>0</v>
      </c>
      <c r="J108" s="56">
        <v>0</v>
      </c>
      <c r="K108" s="56">
        <v>0</v>
      </c>
      <c r="L108" s="56">
        <v>0</v>
      </c>
      <c r="M108" s="64">
        <v>0</v>
      </c>
    </row>
    <row r="109" spans="1:13" ht="12.75">
      <c r="A109" s="55">
        <v>21</v>
      </c>
      <c r="B109" s="56" t="s">
        <v>438</v>
      </c>
      <c r="C109" s="56" t="s">
        <v>517</v>
      </c>
      <c r="D109" s="64">
        <v>5</v>
      </c>
      <c r="E109" s="56">
        <v>4</v>
      </c>
      <c r="F109" s="56">
        <v>0</v>
      </c>
      <c r="G109" s="56">
        <v>0</v>
      </c>
      <c r="H109" s="64">
        <v>1</v>
      </c>
      <c r="I109" s="64">
        <v>1</v>
      </c>
      <c r="J109" s="56">
        <v>0</v>
      </c>
      <c r="K109" s="56">
        <v>0</v>
      </c>
      <c r="L109" s="56">
        <v>0</v>
      </c>
      <c r="M109" s="64">
        <v>1</v>
      </c>
    </row>
    <row r="110" spans="1:13" ht="12.75">
      <c r="A110" s="55">
        <v>22</v>
      </c>
      <c r="B110" s="56" t="s">
        <v>442</v>
      </c>
      <c r="C110" s="56" t="s">
        <v>518</v>
      </c>
      <c r="D110" s="64">
        <v>1</v>
      </c>
      <c r="E110" s="56">
        <v>0</v>
      </c>
      <c r="F110" s="56">
        <v>0</v>
      </c>
      <c r="G110" s="56">
        <v>0</v>
      </c>
      <c r="H110" s="64">
        <v>1</v>
      </c>
      <c r="I110" s="64">
        <v>0</v>
      </c>
      <c r="J110" s="56">
        <v>0</v>
      </c>
      <c r="K110" s="56">
        <v>0</v>
      </c>
      <c r="L110" s="56">
        <v>0</v>
      </c>
      <c r="M110" s="64">
        <v>0</v>
      </c>
    </row>
    <row r="111" spans="1:13" ht="12.75">
      <c r="A111" s="55">
        <v>23</v>
      </c>
      <c r="B111" s="56" t="s">
        <v>446</v>
      </c>
      <c r="C111" s="56" t="s">
        <v>519</v>
      </c>
      <c r="D111" s="64">
        <v>4</v>
      </c>
      <c r="E111" s="56">
        <v>0</v>
      </c>
      <c r="F111" s="56">
        <v>0</v>
      </c>
      <c r="G111" s="56">
        <v>4</v>
      </c>
      <c r="H111" s="64">
        <v>4</v>
      </c>
      <c r="I111" s="64">
        <v>1</v>
      </c>
      <c r="J111" s="56">
        <v>0</v>
      </c>
      <c r="K111" s="56">
        <v>0</v>
      </c>
      <c r="L111" s="56">
        <v>1</v>
      </c>
      <c r="M111" s="64">
        <v>1</v>
      </c>
    </row>
    <row r="112" spans="1:13" ht="12.75">
      <c r="A112" s="55">
        <v>24</v>
      </c>
      <c r="B112" s="56" t="s">
        <v>446</v>
      </c>
      <c r="C112" s="56" t="s">
        <v>520</v>
      </c>
      <c r="D112" s="64">
        <v>10</v>
      </c>
      <c r="E112" s="56">
        <v>4</v>
      </c>
      <c r="F112" s="56">
        <v>0</v>
      </c>
      <c r="G112" s="56">
        <v>1</v>
      </c>
      <c r="H112" s="64">
        <v>5</v>
      </c>
      <c r="I112" s="64">
        <v>6</v>
      </c>
      <c r="J112" s="56">
        <v>0</v>
      </c>
      <c r="K112" s="56">
        <v>2</v>
      </c>
      <c r="L112" s="56">
        <v>4</v>
      </c>
      <c r="M112" s="64">
        <v>6</v>
      </c>
    </row>
    <row r="113" spans="1:13" ht="12.75">
      <c r="A113" s="55">
        <v>25</v>
      </c>
      <c r="B113" s="56" t="s">
        <v>458</v>
      </c>
      <c r="C113" s="56" t="s">
        <v>521</v>
      </c>
      <c r="D113" s="64">
        <v>3</v>
      </c>
      <c r="E113" s="56">
        <v>0</v>
      </c>
      <c r="F113" s="56">
        <v>0</v>
      </c>
      <c r="G113" s="56">
        <v>3</v>
      </c>
      <c r="H113" s="64">
        <v>0</v>
      </c>
      <c r="I113" s="64">
        <v>0</v>
      </c>
      <c r="J113" s="56">
        <v>0</v>
      </c>
      <c r="K113" s="56">
        <v>0</v>
      </c>
      <c r="L113" s="56">
        <v>0</v>
      </c>
      <c r="M113" s="64">
        <v>0</v>
      </c>
    </row>
    <row r="114" spans="1:13" ht="12.75">
      <c r="A114" s="55">
        <v>26</v>
      </c>
      <c r="B114" s="56" t="s">
        <v>460</v>
      </c>
      <c r="C114" s="56" t="s">
        <v>522</v>
      </c>
      <c r="D114" s="64">
        <v>2</v>
      </c>
      <c r="E114" s="56">
        <v>0</v>
      </c>
      <c r="F114" s="56">
        <v>0</v>
      </c>
      <c r="G114" s="56">
        <v>2</v>
      </c>
      <c r="H114" s="64">
        <v>2</v>
      </c>
      <c r="I114" s="64">
        <v>0</v>
      </c>
      <c r="J114" s="56">
        <v>0</v>
      </c>
      <c r="K114" s="56">
        <v>0</v>
      </c>
      <c r="L114" s="56">
        <v>0</v>
      </c>
      <c r="M114" s="64">
        <v>0</v>
      </c>
    </row>
    <row r="115" spans="1:13" ht="12.75">
      <c r="A115" s="55">
        <v>27</v>
      </c>
      <c r="B115" s="56" t="s">
        <v>470</v>
      </c>
      <c r="C115" s="56" t="s">
        <v>523</v>
      </c>
      <c r="D115" s="64">
        <v>2</v>
      </c>
      <c r="E115" s="56">
        <v>1</v>
      </c>
      <c r="F115" s="56">
        <v>1</v>
      </c>
      <c r="G115" s="56">
        <v>0</v>
      </c>
      <c r="H115" s="64">
        <v>0</v>
      </c>
      <c r="I115" s="64">
        <v>1</v>
      </c>
      <c r="J115" s="56">
        <v>0</v>
      </c>
      <c r="K115" s="56">
        <v>1</v>
      </c>
      <c r="L115" s="56">
        <v>0</v>
      </c>
      <c r="M115" s="64">
        <v>0</v>
      </c>
    </row>
    <row r="116" spans="1:13" ht="12.75">
      <c r="A116" s="55">
        <v>28</v>
      </c>
      <c r="B116" s="56" t="s">
        <v>478</v>
      </c>
      <c r="C116" s="56" t="s">
        <v>524</v>
      </c>
      <c r="D116" s="64">
        <v>6</v>
      </c>
      <c r="E116" s="56">
        <v>6</v>
      </c>
      <c r="F116" s="56">
        <v>0</v>
      </c>
      <c r="G116" s="56">
        <v>0</v>
      </c>
      <c r="H116" s="64">
        <v>0</v>
      </c>
      <c r="I116" s="64">
        <v>0</v>
      </c>
      <c r="J116" s="56">
        <v>0</v>
      </c>
      <c r="K116" s="56">
        <v>0</v>
      </c>
      <c r="L116" s="56">
        <v>0</v>
      </c>
      <c r="M116" s="64">
        <v>0</v>
      </c>
    </row>
    <row r="117" spans="1:13" ht="12.75">
      <c r="A117" s="55">
        <v>29</v>
      </c>
      <c r="B117" s="56" t="s">
        <v>478</v>
      </c>
      <c r="C117" s="56" t="s">
        <v>525</v>
      </c>
      <c r="D117" s="64">
        <v>7</v>
      </c>
      <c r="E117" s="56">
        <v>5</v>
      </c>
      <c r="F117" s="56">
        <v>0</v>
      </c>
      <c r="G117" s="56">
        <v>2</v>
      </c>
      <c r="H117" s="64">
        <v>1</v>
      </c>
      <c r="I117" s="64">
        <v>0</v>
      </c>
      <c r="J117" s="56">
        <v>0</v>
      </c>
      <c r="K117" s="56">
        <v>0</v>
      </c>
      <c r="L117" s="56">
        <v>0</v>
      </c>
      <c r="M117" s="64">
        <v>0</v>
      </c>
    </row>
    <row r="118" spans="1:13" ht="12.75">
      <c r="A118" s="55">
        <v>30</v>
      </c>
      <c r="B118" s="56" t="s">
        <v>478</v>
      </c>
      <c r="C118" s="56" t="s">
        <v>526</v>
      </c>
      <c r="D118" s="64">
        <v>7</v>
      </c>
      <c r="E118" s="56">
        <v>5</v>
      </c>
      <c r="F118" s="56">
        <v>1</v>
      </c>
      <c r="G118" s="56">
        <v>0</v>
      </c>
      <c r="H118" s="64">
        <v>1</v>
      </c>
      <c r="I118" s="64">
        <v>0</v>
      </c>
      <c r="J118" s="56">
        <v>0</v>
      </c>
      <c r="K118" s="56">
        <v>0</v>
      </c>
      <c r="L118" s="56">
        <v>0</v>
      </c>
      <c r="M118" s="64">
        <v>0</v>
      </c>
    </row>
    <row r="119" spans="1:13" ht="12.75">
      <c r="A119" s="55">
        <v>31</v>
      </c>
      <c r="B119" s="56" t="s">
        <v>488</v>
      </c>
      <c r="C119" s="56" t="s">
        <v>527</v>
      </c>
      <c r="D119" s="64">
        <v>4</v>
      </c>
      <c r="E119" s="56">
        <v>4</v>
      </c>
      <c r="F119" s="56">
        <v>0</v>
      </c>
      <c r="G119" s="56">
        <v>0</v>
      </c>
      <c r="H119" s="64">
        <v>0</v>
      </c>
      <c r="I119" s="64">
        <v>0</v>
      </c>
      <c r="J119" s="56">
        <v>0</v>
      </c>
      <c r="K119" s="56">
        <v>0</v>
      </c>
      <c r="L119" s="56">
        <v>0</v>
      </c>
      <c r="M119" s="64">
        <v>0</v>
      </c>
    </row>
    <row r="120" spans="1:13" ht="12.75">
      <c r="A120" s="55">
        <v>32</v>
      </c>
      <c r="B120" s="56" t="s">
        <v>488</v>
      </c>
      <c r="C120" s="56" t="s">
        <v>528</v>
      </c>
      <c r="D120" s="64">
        <v>15</v>
      </c>
      <c r="E120" s="56">
        <v>0</v>
      </c>
      <c r="F120" s="56">
        <v>1</v>
      </c>
      <c r="G120" s="56">
        <v>14</v>
      </c>
      <c r="H120" s="64">
        <v>7</v>
      </c>
      <c r="I120" s="64">
        <v>7</v>
      </c>
      <c r="J120" s="56">
        <v>0</v>
      </c>
      <c r="K120" s="56">
        <v>1</v>
      </c>
      <c r="L120" s="56">
        <v>6</v>
      </c>
      <c r="M120" s="64">
        <v>7</v>
      </c>
    </row>
    <row r="121" spans="1:13" ht="12.75">
      <c r="A121" s="55">
        <v>33</v>
      </c>
      <c r="B121" s="56" t="s">
        <v>492</v>
      </c>
      <c r="C121" s="56" t="s">
        <v>529</v>
      </c>
      <c r="D121" s="64">
        <v>3</v>
      </c>
      <c r="E121" s="56">
        <v>2</v>
      </c>
      <c r="F121" s="56">
        <v>0</v>
      </c>
      <c r="G121" s="56">
        <v>1</v>
      </c>
      <c r="H121" s="64">
        <v>1</v>
      </c>
      <c r="I121" s="64">
        <v>0</v>
      </c>
      <c r="J121" s="56">
        <v>0</v>
      </c>
      <c r="K121" s="56">
        <v>0</v>
      </c>
      <c r="L121" s="56">
        <v>0</v>
      </c>
      <c r="M121" s="64">
        <v>0</v>
      </c>
    </row>
    <row r="122" spans="1:13" ht="12.75">
      <c r="A122" s="55">
        <v>34</v>
      </c>
      <c r="B122" s="56" t="s">
        <v>494</v>
      </c>
      <c r="C122" s="56" t="s">
        <v>530</v>
      </c>
      <c r="D122" s="64">
        <v>3</v>
      </c>
      <c r="E122" s="56">
        <v>3</v>
      </c>
      <c r="F122" s="56">
        <v>0</v>
      </c>
      <c r="G122" s="56">
        <v>1</v>
      </c>
      <c r="H122" s="64">
        <v>0</v>
      </c>
      <c r="I122" s="64">
        <v>1</v>
      </c>
      <c r="J122" s="56">
        <v>0</v>
      </c>
      <c r="K122" s="56">
        <v>1</v>
      </c>
      <c r="L122" s="56">
        <v>0</v>
      </c>
      <c r="M122" s="64">
        <v>1</v>
      </c>
    </row>
    <row r="123" spans="1:13" ht="12.75">
      <c r="A123" s="55">
        <v>35</v>
      </c>
      <c r="B123" s="56" t="s">
        <v>496</v>
      </c>
      <c r="C123" s="56" t="s">
        <v>531</v>
      </c>
      <c r="D123" s="64">
        <v>12</v>
      </c>
      <c r="E123" s="56">
        <v>4</v>
      </c>
      <c r="F123" s="56">
        <v>2</v>
      </c>
      <c r="G123" s="56">
        <v>0</v>
      </c>
      <c r="H123" s="64">
        <v>6</v>
      </c>
      <c r="I123" s="64">
        <v>2</v>
      </c>
      <c r="J123" s="56">
        <v>0</v>
      </c>
      <c r="K123" s="56">
        <v>0</v>
      </c>
      <c r="L123" s="56">
        <v>2</v>
      </c>
      <c r="M123" s="64">
        <v>2</v>
      </c>
    </row>
    <row r="124" spans="1:13" ht="12.75">
      <c r="A124" s="55">
        <v>36</v>
      </c>
      <c r="B124" s="56" t="s">
        <v>532</v>
      </c>
      <c r="C124" s="56" t="s">
        <v>533</v>
      </c>
      <c r="D124" s="64">
        <v>2</v>
      </c>
      <c r="E124" s="56">
        <v>0</v>
      </c>
      <c r="F124" s="56">
        <v>0</v>
      </c>
      <c r="G124" s="56">
        <v>2</v>
      </c>
      <c r="H124" s="64">
        <v>2</v>
      </c>
      <c r="I124" s="64">
        <v>1</v>
      </c>
      <c r="J124" s="56">
        <v>1</v>
      </c>
      <c r="K124" s="56">
        <v>0</v>
      </c>
      <c r="L124" s="56">
        <v>0</v>
      </c>
      <c r="M124" s="64">
        <v>0</v>
      </c>
    </row>
    <row r="125" spans="1:13" s="52" customFormat="1" ht="12.75">
      <c r="A125" s="49">
        <v>36</v>
      </c>
      <c r="B125" s="50"/>
      <c r="C125" s="50" t="s">
        <v>534</v>
      </c>
      <c r="D125" s="50">
        <f aca="true" t="shared" si="1" ref="D125:M125">SUM(D89:D124)</f>
        <v>163</v>
      </c>
      <c r="E125" s="50">
        <f t="shared" si="1"/>
        <v>63</v>
      </c>
      <c r="F125" s="50">
        <f t="shared" si="1"/>
        <v>7</v>
      </c>
      <c r="G125" s="50">
        <f t="shared" si="1"/>
        <v>60</v>
      </c>
      <c r="H125" s="50">
        <f t="shared" si="1"/>
        <v>66</v>
      </c>
      <c r="I125" s="50">
        <f t="shared" si="1"/>
        <v>36</v>
      </c>
      <c r="J125" s="50">
        <f t="shared" si="1"/>
        <v>8</v>
      </c>
      <c r="K125" s="50">
        <f t="shared" si="1"/>
        <v>8</v>
      </c>
      <c r="L125" s="50">
        <f t="shared" si="1"/>
        <v>19</v>
      </c>
      <c r="M125" s="50">
        <f t="shared" si="1"/>
        <v>25</v>
      </c>
    </row>
    <row r="126" spans="1:13" ht="7.5" customHeight="1">
      <c r="A126" s="186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8"/>
    </row>
    <row r="127" spans="1:13" s="52" customFormat="1" ht="12.75">
      <c r="A127" s="49">
        <f>(A87+A125)</f>
        <v>118</v>
      </c>
      <c r="B127" s="50"/>
      <c r="C127" s="50" t="s">
        <v>535</v>
      </c>
      <c r="D127" s="50">
        <f aca="true" t="shared" si="2" ref="D127:M127">(D87+D125)</f>
        <v>260</v>
      </c>
      <c r="E127" s="50">
        <f t="shared" si="2"/>
        <v>96</v>
      </c>
      <c r="F127" s="50">
        <f t="shared" si="2"/>
        <v>11</v>
      </c>
      <c r="G127" s="50">
        <f t="shared" si="2"/>
        <v>115</v>
      </c>
      <c r="H127" s="50">
        <f t="shared" si="2"/>
        <v>105</v>
      </c>
      <c r="I127" s="50">
        <f t="shared" si="2"/>
        <v>59</v>
      </c>
      <c r="J127" s="50">
        <f t="shared" si="2"/>
        <v>13</v>
      </c>
      <c r="K127" s="50">
        <f t="shared" si="2"/>
        <v>12</v>
      </c>
      <c r="L127" s="50">
        <f t="shared" si="2"/>
        <v>33</v>
      </c>
      <c r="M127" s="50">
        <f t="shared" si="2"/>
        <v>36</v>
      </c>
    </row>
  </sheetData>
  <sheetProtection password="CE88" sheet="1" objects="1" scenarios="1"/>
  <mergeCells count="9">
    <mergeCell ref="A88:M88"/>
    <mergeCell ref="A126:M126"/>
    <mergeCell ref="J2:M2"/>
    <mergeCell ref="A1:A3"/>
    <mergeCell ref="B1:B3"/>
    <mergeCell ref="C1:C3"/>
    <mergeCell ref="D2:D3"/>
    <mergeCell ref="E2:H2"/>
    <mergeCell ref="I2:I3"/>
  </mergeCells>
  <printOptions horizontalCentered="1"/>
  <pageMargins left="0.5511811023622047" right="0.35433070866141736" top="0.5905511811023623" bottom="0.7874015748031497" header="0.31496062992125984" footer="0.31496062992125984"/>
  <pageSetup horizontalDpi="300" verticalDpi="300" orientation="landscape" paperSize="9" r:id="rId1"/>
  <headerFooter alignWithMargins="0">
    <oddHeader>&amp;C&amp;"Arial,Bold"&amp;12 8.2. Sociālo aprūpētāju un sociālo rehabilitētāju izglītība</oddHeader>
    <oddFooter>&amp;L
&amp;8SPP Statistikās informācijas un analīzes daļa&amp;R
&amp;P+110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M127"/>
  <sheetViews>
    <sheetView showGridLines="0" workbookViewId="0" topLeftCell="C1">
      <selection activeCell="C89" sqref="C89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13.7109375" style="0" customWidth="1"/>
    <col min="5" max="5" width="14.7109375" style="0" customWidth="1"/>
    <col min="6" max="6" width="7.140625" style="0" customWidth="1"/>
    <col min="7" max="7" width="7.57421875" style="0" customWidth="1"/>
    <col min="9" max="9" width="7.8515625" style="0" customWidth="1"/>
    <col min="10" max="10" width="15.140625" style="0" customWidth="1"/>
    <col min="11" max="11" width="15.7109375" style="0" customWidth="1"/>
    <col min="12" max="13" width="14.28125" style="0" customWidth="1"/>
  </cols>
  <sheetData>
    <row r="1" spans="1:13" s="3" customFormat="1" ht="22.5" customHeight="1">
      <c r="A1" s="174" t="s">
        <v>0</v>
      </c>
      <c r="B1" s="177" t="s">
        <v>1</v>
      </c>
      <c r="C1" s="177" t="s">
        <v>2</v>
      </c>
      <c r="D1" s="2" t="s">
        <v>77</v>
      </c>
      <c r="E1" s="2" t="s">
        <v>76</v>
      </c>
      <c r="F1" s="2" t="s">
        <v>75</v>
      </c>
      <c r="G1" s="2" t="s">
        <v>74</v>
      </c>
      <c r="H1" s="2" t="s">
        <v>73</v>
      </c>
      <c r="I1" s="2" t="s">
        <v>72</v>
      </c>
      <c r="J1" s="2" t="s">
        <v>71</v>
      </c>
      <c r="K1" s="2" t="s">
        <v>70</v>
      </c>
      <c r="L1" s="2" t="s">
        <v>69</v>
      </c>
      <c r="M1" s="2" t="s">
        <v>68</v>
      </c>
    </row>
    <row r="2" spans="1:13" s="3" customFormat="1" ht="12" customHeight="1">
      <c r="A2" s="175"/>
      <c r="B2" s="177"/>
      <c r="C2" s="177"/>
      <c r="D2" s="254" t="s">
        <v>624</v>
      </c>
      <c r="E2" s="254" t="s">
        <v>625</v>
      </c>
      <c r="F2" s="222" t="s">
        <v>67</v>
      </c>
      <c r="G2" s="253"/>
      <c r="H2" s="253"/>
      <c r="I2" s="223"/>
      <c r="J2" s="2"/>
      <c r="K2" s="222" t="s">
        <v>66</v>
      </c>
      <c r="L2" s="253"/>
      <c r="M2" s="223"/>
    </row>
    <row r="3" spans="1:13" s="3" customFormat="1" ht="87" customHeight="1">
      <c r="A3" s="176"/>
      <c r="B3" s="178"/>
      <c r="C3" s="178"/>
      <c r="D3" s="255"/>
      <c r="E3" s="255"/>
      <c r="F3" s="2" t="s">
        <v>65</v>
      </c>
      <c r="G3" s="2" t="s">
        <v>64</v>
      </c>
      <c r="H3" s="2" t="s">
        <v>63</v>
      </c>
      <c r="I3" s="2" t="s">
        <v>62</v>
      </c>
      <c r="J3" s="11" t="s">
        <v>61</v>
      </c>
      <c r="K3" s="2" t="s">
        <v>60</v>
      </c>
      <c r="L3" s="2" t="s">
        <v>59</v>
      </c>
      <c r="M3" s="2" t="s">
        <v>58</v>
      </c>
    </row>
    <row r="4" spans="1:13" s="10" customFormat="1" ht="13.5" customHeight="1" thickBot="1">
      <c r="A4" s="6" t="s">
        <v>20</v>
      </c>
      <c r="B4" s="6" t="s">
        <v>21</v>
      </c>
      <c r="C4" s="6" t="s">
        <v>22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</row>
    <row r="5" spans="1:13" ht="12.75">
      <c r="A5" s="53">
        <v>1</v>
      </c>
      <c r="B5" s="54" t="s">
        <v>386</v>
      </c>
      <c r="C5" s="54" t="s">
        <v>387</v>
      </c>
      <c r="D5" s="54">
        <v>181</v>
      </c>
      <c r="E5" s="54">
        <v>181</v>
      </c>
      <c r="F5" s="54">
        <v>21</v>
      </c>
      <c r="G5" s="54">
        <v>16</v>
      </c>
      <c r="H5" s="54">
        <v>0</v>
      </c>
      <c r="I5" s="54">
        <v>144</v>
      </c>
      <c r="J5" s="54">
        <v>0</v>
      </c>
      <c r="K5" s="54">
        <v>0</v>
      </c>
      <c r="L5" s="54">
        <v>0</v>
      </c>
      <c r="M5" s="54">
        <v>0</v>
      </c>
    </row>
    <row r="6" spans="1:13" ht="12.75">
      <c r="A6" s="55">
        <v>2</v>
      </c>
      <c r="B6" s="56" t="s">
        <v>388</v>
      </c>
      <c r="C6" s="56" t="s">
        <v>389</v>
      </c>
      <c r="D6" s="56">
        <v>16</v>
      </c>
      <c r="E6" s="56">
        <v>16</v>
      </c>
      <c r="F6" s="56">
        <v>0</v>
      </c>
      <c r="G6" s="56">
        <v>16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</row>
    <row r="7" spans="1:13" ht="12.75">
      <c r="A7" s="55">
        <v>3</v>
      </c>
      <c r="B7" s="56" t="s">
        <v>388</v>
      </c>
      <c r="C7" s="56" t="s">
        <v>390</v>
      </c>
      <c r="D7" s="56">
        <v>72</v>
      </c>
      <c r="E7" s="56">
        <v>72</v>
      </c>
      <c r="F7" s="56">
        <v>24</v>
      </c>
      <c r="G7" s="56">
        <v>16</v>
      </c>
      <c r="H7" s="56">
        <v>24</v>
      </c>
      <c r="I7" s="56">
        <v>8</v>
      </c>
      <c r="J7" s="56">
        <v>0</v>
      </c>
      <c r="K7" s="56">
        <v>0</v>
      </c>
      <c r="L7" s="56">
        <v>0</v>
      </c>
      <c r="M7" s="56">
        <v>0</v>
      </c>
    </row>
    <row r="8" spans="1:13" ht="12.75">
      <c r="A8" s="55">
        <v>4</v>
      </c>
      <c r="B8" s="56" t="s">
        <v>388</v>
      </c>
      <c r="C8" s="56" t="s">
        <v>391</v>
      </c>
      <c r="D8" s="56">
        <v>20</v>
      </c>
      <c r="E8" s="56">
        <v>20</v>
      </c>
      <c r="F8" s="56">
        <v>0</v>
      </c>
      <c r="G8" s="56">
        <v>20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</row>
    <row r="9" spans="1:13" ht="12.75">
      <c r="A9" s="55">
        <v>5</v>
      </c>
      <c r="B9" s="56" t="s">
        <v>392</v>
      </c>
      <c r="C9" s="56" t="s">
        <v>393</v>
      </c>
      <c r="D9" s="56">
        <v>191</v>
      </c>
      <c r="E9" s="56">
        <v>176</v>
      </c>
      <c r="F9" s="56">
        <v>24</v>
      </c>
      <c r="G9" s="56">
        <v>0</v>
      </c>
      <c r="H9" s="56">
        <v>24</v>
      </c>
      <c r="I9" s="56">
        <v>128</v>
      </c>
      <c r="J9" s="56">
        <v>15</v>
      </c>
      <c r="K9" s="56">
        <v>0</v>
      </c>
      <c r="L9" s="56">
        <v>15</v>
      </c>
      <c r="M9" s="56">
        <v>0</v>
      </c>
    </row>
    <row r="10" spans="1:13" ht="12.75">
      <c r="A10" s="55">
        <v>6</v>
      </c>
      <c r="B10" s="56" t="s">
        <v>394</v>
      </c>
      <c r="C10" s="56" t="s">
        <v>395</v>
      </c>
      <c r="D10" s="56">
        <v>570</v>
      </c>
      <c r="E10" s="56">
        <v>570</v>
      </c>
      <c r="F10" s="56">
        <v>202</v>
      </c>
      <c r="G10" s="56">
        <v>64</v>
      </c>
      <c r="H10" s="56">
        <v>0</v>
      </c>
      <c r="I10" s="56">
        <v>304</v>
      </c>
      <c r="J10" s="56">
        <v>0</v>
      </c>
      <c r="K10" s="56">
        <v>0</v>
      </c>
      <c r="L10" s="56">
        <v>0</v>
      </c>
      <c r="M10" s="56">
        <v>0</v>
      </c>
    </row>
    <row r="11" spans="1:13" ht="12.75">
      <c r="A11" s="55">
        <v>7</v>
      </c>
      <c r="B11" s="56" t="s">
        <v>394</v>
      </c>
      <c r="C11" s="56" t="s">
        <v>396</v>
      </c>
      <c r="D11" s="56">
        <v>718</v>
      </c>
      <c r="E11" s="56">
        <v>718</v>
      </c>
      <c r="F11" s="56">
        <v>32</v>
      </c>
      <c r="G11" s="56">
        <v>8</v>
      </c>
      <c r="H11" s="56">
        <v>8</v>
      </c>
      <c r="I11" s="56">
        <v>670</v>
      </c>
      <c r="J11" s="56">
        <v>0</v>
      </c>
      <c r="K11" s="56">
        <v>0</v>
      </c>
      <c r="L11" s="56">
        <v>0</v>
      </c>
      <c r="M11" s="56">
        <v>0</v>
      </c>
    </row>
    <row r="12" spans="1:13" ht="12.75">
      <c r="A12" s="55">
        <v>8</v>
      </c>
      <c r="B12" s="56" t="s">
        <v>394</v>
      </c>
      <c r="C12" s="56" t="s">
        <v>397</v>
      </c>
      <c r="D12" s="56">
        <v>972.5</v>
      </c>
      <c r="E12" s="56">
        <v>940.5</v>
      </c>
      <c r="F12" s="56">
        <v>60.5</v>
      </c>
      <c r="G12" s="56">
        <v>64</v>
      </c>
      <c r="H12" s="56">
        <v>0</v>
      </c>
      <c r="I12" s="56">
        <v>816</v>
      </c>
      <c r="J12" s="56">
        <v>32</v>
      </c>
      <c r="K12" s="56">
        <v>16</v>
      </c>
      <c r="L12" s="56">
        <v>16</v>
      </c>
      <c r="M12" s="56">
        <v>0</v>
      </c>
    </row>
    <row r="13" spans="1:13" ht="12.75">
      <c r="A13" s="55">
        <v>9</v>
      </c>
      <c r="B13" s="56" t="s">
        <v>394</v>
      </c>
      <c r="C13" s="56" t="s">
        <v>398</v>
      </c>
      <c r="D13" s="56">
        <v>64</v>
      </c>
      <c r="E13" s="56">
        <v>64</v>
      </c>
      <c r="F13" s="56">
        <v>8</v>
      </c>
      <c r="G13" s="56">
        <v>16</v>
      </c>
      <c r="H13" s="56">
        <v>0</v>
      </c>
      <c r="I13" s="56">
        <v>40</v>
      </c>
      <c r="J13" s="56">
        <v>0</v>
      </c>
      <c r="K13" s="56">
        <v>0</v>
      </c>
      <c r="L13" s="56">
        <v>0</v>
      </c>
      <c r="M13" s="56">
        <v>0</v>
      </c>
    </row>
    <row r="14" spans="1:13" ht="12.75">
      <c r="A14" s="55">
        <v>10</v>
      </c>
      <c r="B14" s="56" t="s">
        <v>394</v>
      </c>
      <c r="C14" s="56" t="s">
        <v>399</v>
      </c>
      <c r="D14" s="56">
        <v>648</v>
      </c>
      <c r="E14" s="56">
        <v>648</v>
      </c>
      <c r="F14" s="56">
        <v>32</v>
      </c>
      <c r="G14" s="56">
        <v>16</v>
      </c>
      <c r="H14" s="56">
        <v>8</v>
      </c>
      <c r="I14" s="56">
        <v>592</v>
      </c>
      <c r="J14" s="56">
        <v>0</v>
      </c>
      <c r="K14" s="56">
        <v>0</v>
      </c>
      <c r="L14" s="56">
        <v>0</v>
      </c>
      <c r="M14" s="56">
        <v>0</v>
      </c>
    </row>
    <row r="15" spans="1:13" ht="12.75">
      <c r="A15" s="55">
        <v>11</v>
      </c>
      <c r="B15" s="56" t="s">
        <v>394</v>
      </c>
      <c r="C15" s="56" t="s">
        <v>400</v>
      </c>
      <c r="D15" s="56">
        <v>162.5</v>
      </c>
      <c r="E15" s="56">
        <v>138.5</v>
      </c>
      <c r="F15" s="56">
        <v>58.5</v>
      </c>
      <c r="G15" s="56">
        <v>0</v>
      </c>
      <c r="H15" s="56">
        <v>0</v>
      </c>
      <c r="I15" s="56">
        <v>80</v>
      </c>
      <c r="J15" s="56">
        <v>24</v>
      </c>
      <c r="K15" s="56">
        <v>0</v>
      </c>
      <c r="L15" s="56">
        <v>24</v>
      </c>
      <c r="M15" s="56">
        <v>0</v>
      </c>
    </row>
    <row r="16" spans="1:13" ht="12.75">
      <c r="A16" s="55">
        <v>12</v>
      </c>
      <c r="B16" s="56" t="s">
        <v>401</v>
      </c>
      <c r="C16" s="56" t="s">
        <v>402</v>
      </c>
      <c r="D16" s="56">
        <v>776</v>
      </c>
      <c r="E16" s="56">
        <v>776</v>
      </c>
      <c r="F16" s="56">
        <v>168</v>
      </c>
      <c r="G16" s="56">
        <v>0</v>
      </c>
      <c r="H16" s="56">
        <v>0</v>
      </c>
      <c r="I16" s="56">
        <v>608</v>
      </c>
      <c r="J16" s="56">
        <v>0</v>
      </c>
      <c r="K16" s="56">
        <v>0</v>
      </c>
      <c r="L16" s="56">
        <v>0</v>
      </c>
      <c r="M16" s="56">
        <v>0</v>
      </c>
    </row>
    <row r="17" spans="1:13" ht="12.75">
      <c r="A17" s="55">
        <v>13</v>
      </c>
      <c r="B17" s="56" t="s">
        <v>403</v>
      </c>
      <c r="C17" s="56" t="s">
        <v>404</v>
      </c>
      <c r="D17" s="56">
        <v>828</v>
      </c>
      <c r="E17" s="56">
        <v>764</v>
      </c>
      <c r="F17" s="56">
        <v>32</v>
      </c>
      <c r="G17" s="56">
        <v>16</v>
      </c>
      <c r="H17" s="56">
        <v>0</v>
      </c>
      <c r="I17" s="56">
        <v>716</v>
      </c>
      <c r="J17" s="56">
        <v>64</v>
      </c>
      <c r="K17" s="56">
        <v>32</v>
      </c>
      <c r="L17" s="56">
        <v>0</v>
      </c>
      <c r="M17" s="56">
        <v>32</v>
      </c>
    </row>
    <row r="18" spans="1:13" ht="12.75">
      <c r="A18" s="55">
        <v>14</v>
      </c>
      <c r="B18" s="56" t="s">
        <v>403</v>
      </c>
      <c r="C18" s="56" t="s">
        <v>405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</row>
    <row r="19" spans="1:13" ht="12.75">
      <c r="A19" s="55">
        <v>15</v>
      </c>
      <c r="B19" s="56" t="s">
        <v>403</v>
      </c>
      <c r="C19" s="56" t="s">
        <v>406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</row>
    <row r="20" spans="1:13" ht="12.75">
      <c r="A20" s="55">
        <v>16</v>
      </c>
      <c r="B20" s="56" t="s">
        <v>407</v>
      </c>
      <c r="C20" s="56" t="s">
        <v>408</v>
      </c>
      <c r="D20" s="56">
        <v>72</v>
      </c>
      <c r="E20" s="56">
        <v>64</v>
      </c>
      <c r="F20" s="56">
        <v>24</v>
      </c>
      <c r="G20" s="56">
        <v>16</v>
      </c>
      <c r="H20" s="56">
        <v>16</v>
      </c>
      <c r="I20" s="56">
        <v>8</v>
      </c>
      <c r="J20" s="56">
        <v>8</v>
      </c>
      <c r="K20" s="56">
        <v>0</v>
      </c>
      <c r="L20" s="56">
        <v>0</v>
      </c>
      <c r="M20" s="56">
        <v>8</v>
      </c>
    </row>
    <row r="21" spans="1:13" ht="12.75">
      <c r="A21" s="55">
        <v>17</v>
      </c>
      <c r="B21" s="56" t="s">
        <v>407</v>
      </c>
      <c r="C21" s="56" t="s">
        <v>409</v>
      </c>
      <c r="D21" s="56">
        <v>110</v>
      </c>
      <c r="E21" s="56">
        <v>94</v>
      </c>
      <c r="F21" s="56">
        <v>18</v>
      </c>
      <c r="G21" s="56">
        <v>20</v>
      </c>
      <c r="H21" s="56">
        <v>36</v>
      </c>
      <c r="I21" s="56">
        <v>20</v>
      </c>
      <c r="J21" s="56">
        <v>16</v>
      </c>
      <c r="K21" s="56">
        <v>16</v>
      </c>
      <c r="L21" s="56">
        <v>0</v>
      </c>
      <c r="M21" s="56">
        <v>0</v>
      </c>
    </row>
    <row r="22" spans="1:13" ht="12.75">
      <c r="A22" s="55">
        <v>18</v>
      </c>
      <c r="B22" s="56" t="s">
        <v>410</v>
      </c>
      <c r="C22" s="56" t="s">
        <v>411</v>
      </c>
      <c r="D22" s="56">
        <v>272</v>
      </c>
      <c r="E22" s="56">
        <v>272</v>
      </c>
      <c r="F22" s="56">
        <v>16</v>
      </c>
      <c r="G22" s="56">
        <v>16</v>
      </c>
      <c r="H22" s="56">
        <v>16</v>
      </c>
      <c r="I22" s="56">
        <v>224</v>
      </c>
      <c r="J22" s="56">
        <v>0</v>
      </c>
      <c r="K22" s="56">
        <v>0</v>
      </c>
      <c r="L22" s="56">
        <v>0</v>
      </c>
      <c r="M22" s="56">
        <v>0</v>
      </c>
    </row>
    <row r="23" spans="1:13" ht="12.75">
      <c r="A23" s="55">
        <v>19</v>
      </c>
      <c r="B23" s="56" t="s">
        <v>412</v>
      </c>
      <c r="C23" s="56" t="s">
        <v>413</v>
      </c>
      <c r="D23" s="56">
        <v>80</v>
      </c>
      <c r="E23" s="56">
        <v>80</v>
      </c>
      <c r="F23" s="56">
        <v>0</v>
      </c>
      <c r="G23" s="56">
        <v>16</v>
      </c>
      <c r="H23" s="56">
        <v>0</v>
      </c>
      <c r="I23" s="56">
        <v>64</v>
      </c>
      <c r="J23" s="56">
        <v>0</v>
      </c>
      <c r="K23" s="56">
        <v>0</v>
      </c>
      <c r="L23" s="56">
        <v>0</v>
      </c>
      <c r="M23" s="56">
        <v>0</v>
      </c>
    </row>
    <row r="24" spans="1:13" ht="12.75">
      <c r="A24" s="55">
        <v>20</v>
      </c>
      <c r="B24" s="56" t="s">
        <v>412</v>
      </c>
      <c r="C24" s="56" t="s">
        <v>414</v>
      </c>
      <c r="D24" s="56">
        <v>136</v>
      </c>
      <c r="E24" s="56">
        <v>136</v>
      </c>
      <c r="F24" s="56">
        <v>24</v>
      </c>
      <c r="G24" s="56">
        <v>0</v>
      </c>
      <c r="H24" s="56">
        <v>0</v>
      </c>
      <c r="I24" s="56">
        <v>112</v>
      </c>
      <c r="J24" s="56">
        <v>0</v>
      </c>
      <c r="K24" s="56">
        <v>0</v>
      </c>
      <c r="L24" s="56">
        <v>0</v>
      </c>
      <c r="M24" s="56">
        <v>0</v>
      </c>
    </row>
    <row r="25" spans="1:13" ht="12.75">
      <c r="A25" s="55">
        <v>21</v>
      </c>
      <c r="B25" s="56" t="s">
        <v>412</v>
      </c>
      <c r="C25" s="56" t="s">
        <v>415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</row>
    <row r="26" spans="1:13" ht="12.75">
      <c r="A26" s="55">
        <v>22</v>
      </c>
      <c r="B26" s="56" t="s">
        <v>416</v>
      </c>
      <c r="C26" s="56" t="s">
        <v>417</v>
      </c>
      <c r="D26" s="56">
        <v>420</v>
      </c>
      <c r="E26" s="56">
        <v>420</v>
      </c>
      <c r="F26" s="56">
        <v>320</v>
      </c>
      <c r="G26" s="56">
        <v>12</v>
      </c>
      <c r="H26" s="56">
        <v>0</v>
      </c>
      <c r="I26" s="56">
        <v>88</v>
      </c>
      <c r="J26" s="56">
        <v>0</v>
      </c>
      <c r="K26" s="56">
        <v>0</v>
      </c>
      <c r="L26" s="56">
        <v>0</v>
      </c>
      <c r="M26" s="56">
        <v>0</v>
      </c>
    </row>
    <row r="27" spans="1:13" ht="12.75">
      <c r="A27" s="55">
        <v>23</v>
      </c>
      <c r="B27" s="56" t="s">
        <v>416</v>
      </c>
      <c r="C27" s="56" t="s">
        <v>418</v>
      </c>
      <c r="D27" s="56">
        <v>216</v>
      </c>
      <c r="E27" s="56">
        <v>216</v>
      </c>
      <c r="F27" s="56">
        <v>24</v>
      </c>
      <c r="G27" s="56">
        <v>72</v>
      </c>
      <c r="H27" s="56">
        <v>0</v>
      </c>
      <c r="I27" s="56">
        <v>120</v>
      </c>
      <c r="J27" s="56">
        <v>0</v>
      </c>
      <c r="K27" s="56">
        <v>0</v>
      </c>
      <c r="L27" s="56">
        <v>0</v>
      </c>
      <c r="M27" s="56">
        <v>0</v>
      </c>
    </row>
    <row r="28" spans="1:13" ht="12.75">
      <c r="A28" s="55">
        <v>24</v>
      </c>
      <c r="B28" s="56" t="s">
        <v>416</v>
      </c>
      <c r="C28" s="56" t="s">
        <v>419</v>
      </c>
      <c r="D28" s="56">
        <v>90</v>
      </c>
      <c r="E28" s="56">
        <v>40</v>
      </c>
      <c r="F28" s="56">
        <v>0</v>
      </c>
      <c r="G28" s="56">
        <v>0</v>
      </c>
      <c r="H28" s="56">
        <v>0</v>
      </c>
      <c r="I28" s="56">
        <v>40</v>
      </c>
      <c r="J28" s="56">
        <v>50</v>
      </c>
      <c r="K28" s="56">
        <v>0</v>
      </c>
      <c r="L28" s="56">
        <v>34</v>
      </c>
      <c r="M28" s="56">
        <v>16</v>
      </c>
    </row>
    <row r="29" spans="1:13" ht="12.75">
      <c r="A29" s="55">
        <v>25</v>
      </c>
      <c r="B29" s="56" t="s">
        <v>420</v>
      </c>
      <c r="C29" s="56" t="s">
        <v>421</v>
      </c>
      <c r="D29" s="56">
        <v>24</v>
      </c>
      <c r="E29" s="56">
        <v>24</v>
      </c>
      <c r="F29" s="56">
        <v>24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</row>
    <row r="30" spans="1:13" ht="12.75">
      <c r="A30" s="55">
        <v>26</v>
      </c>
      <c r="B30" s="56" t="s">
        <v>420</v>
      </c>
      <c r="C30" s="56" t="s">
        <v>422</v>
      </c>
      <c r="D30" s="56">
        <v>48</v>
      </c>
      <c r="E30" s="56">
        <v>32</v>
      </c>
      <c r="F30" s="56">
        <v>24</v>
      </c>
      <c r="G30" s="56">
        <v>0</v>
      </c>
      <c r="H30" s="56">
        <v>0</v>
      </c>
      <c r="I30" s="56">
        <v>8</v>
      </c>
      <c r="J30" s="56">
        <v>16</v>
      </c>
      <c r="K30" s="56">
        <v>16</v>
      </c>
      <c r="L30" s="56">
        <v>0</v>
      </c>
      <c r="M30" s="56">
        <v>0</v>
      </c>
    </row>
    <row r="31" spans="1:13" ht="12.75">
      <c r="A31" s="55">
        <v>27</v>
      </c>
      <c r="B31" s="56" t="s">
        <v>423</v>
      </c>
      <c r="C31" s="56" t="s">
        <v>424</v>
      </c>
      <c r="D31" s="56">
        <v>566</v>
      </c>
      <c r="E31" s="56">
        <v>283</v>
      </c>
      <c r="F31" s="56">
        <v>30</v>
      </c>
      <c r="G31" s="56">
        <v>41</v>
      </c>
      <c r="H31" s="56">
        <v>26</v>
      </c>
      <c r="I31" s="56">
        <v>186</v>
      </c>
      <c r="J31" s="56">
        <v>283</v>
      </c>
      <c r="K31" s="56">
        <v>245</v>
      </c>
      <c r="L31" s="56">
        <v>38</v>
      </c>
      <c r="M31" s="56">
        <v>0</v>
      </c>
    </row>
    <row r="32" spans="1:13" ht="12.75">
      <c r="A32" s="55">
        <v>28</v>
      </c>
      <c r="B32" s="56" t="s">
        <v>425</v>
      </c>
      <c r="C32" s="56" t="s">
        <v>426</v>
      </c>
      <c r="D32" s="56">
        <v>93</v>
      </c>
      <c r="E32" s="56">
        <v>48</v>
      </c>
      <c r="F32" s="56">
        <v>0</v>
      </c>
      <c r="G32" s="56">
        <v>0</v>
      </c>
      <c r="H32" s="56">
        <v>0</v>
      </c>
      <c r="I32" s="56">
        <v>48</v>
      </c>
      <c r="J32" s="56">
        <v>45</v>
      </c>
      <c r="K32" s="56">
        <v>0</v>
      </c>
      <c r="L32" s="56">
        <v>45</v>
      </c>
      <c r="M32" s="56">
        <v>0</v>
      </c>
    </row>
    <row r="33" spans="1:13" ht="12.75">
      <c r="A33" s="55">
        <v>29</v>
      </c>
      <c r="B33" s="56" t="s">
        <v>425</v>
      </c>
      <c r="C33" s="56" t="s">
        <v>427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</row>
    <row r="34" spans="1:13" ht="12.75">
      <c r="A34" s="55">
        <v>30</v>
      </c>
      <c r="B34" s="56" t="s">
        <v>428</v>
      </c>
      <c r="C34" s="56" t="s">
        <v>429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</row>
    <row r="35" spans="1:13" ht="12.75">
      <c r="A35" s="55">
        <v>31</v>
      </c>
      <c r="B35" s="56" t="s">
        <v>428</v>
      </c>
      <c r="C35" s="56" t="s">
        <v>430</v>
      </c>
      <c r="D35" s="56">
        <v>3</v>
      </c>
      <c r="E35" s="56">
        <v>3</v>
      </c>
      <c r="F35" s="56">
        <v>1</v>
      </c>
      <c r="G35" s="56">
        <v>0</v>
      </c>
      <c r="H35" s="56">
        <v>0</v>
      </c>
      <c r="I35" s="56">
        <v>2</v>
      </c>
      <c r="J35" s="56">
        <v>0</v>
      </c>
      <c r="K35" s="56">
        <v>0</v>
      </c>
      <c r="L35" s="56">
        <v>0</v>
      </c>
      <c r="M35" s="56">
        <v>0</v>
      </c>
    </row>
    <row r="36" spans="1:13" ht="12.75">
      <c r="A36" s="55">
        <v>32</v>
      </c>
      <c r="B36" s="56" t="s">
        <v>428</v>
      </c>
      <c r="C36" s="56" t="s">
        <v>431</v>
      </c>
      <c r="D36" s="56">
        <v>488</v>
      </c>
      <c r="E36" s="56">
        <v>472</v>
      </c>
      <c r="F36" s="56">
        <v>32</v>
      </c>
      <c r="G36" s="56">
        <v>120</v>
      </c>
      <c r="H36" s="56">
        <v>0</v>
      </c>
      <c r="I36" s="56">
        <v>320</v>
      </c>
      <c r="J36" s="56">
        <v>16</v>
      </c>
      <c r="K36" s="56">
        <v>0</v>
      </c>
      <c r="L36" s="56">
        <v>0</v>
      </c>
      <c r="M36" s="56">
        <v>16</v>
      </c>
    </row>
    <row r="37" spans="1:13" ht="12.75">
      <c r="A37" s="55">
        <v>33</v>
      </c>
      <c r="B37" s="56" t="s">
        <v>428</v>
      </c>
      <c r="C37" s="56" t="s">
        <v>432</v>
      </c>
      <c r="D37" s="56">
        <v>232</v>
      </c>
      <c r="E37" s="56">
        <v>86</v>
      </c>
      <c r="F37" s="56">
        <v>0</v>
      </c>
      <c r="G37" s="56">
        <v>62</v>
      </c>
      <c r="H37" s="56">
        <v>0</v>
      </c>
      <c r="I37" s="56">
        <v>24</v>
      </c>
      <c r="J37" s="56">
        <v>146</v>
      </c>
      <c r="K37" s="56">
        <v>0</v>
      </c>
      <c r="L37" s="56">
        <v>79</v>
      </c>
      <c r="M37" s="56">
        <v>67</v>
      </c>
    </row>
    <row r="38" spans="1:13" ht="12.75">
      <c r="A38" s="55">
        <v>34</v>
      </c>
      <c r="B38" s="56" t="s">
        <v>428</v>
      </c>
      <c r="C38" s="56" t="s">
        <v>433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</row>
    <row r="39" spans="1:13" ht="12.75">
      <c r="A39" s="55">
        <v>35</v>
      </c>
      <c r="B39" s="56" t="s">
        <v>434</v>
      </c>
      <c r="C39" s="56" t="s">
        <v>435</v>
      </c>
      <c r="D39" s="56">
        <v>576</v>
      </c>
      <c r="E39" s="56">
        <v>576</v>
      </c>
      <c r="F39" s="56">
        <v>104</v>
      </c>
      <c r="G39" s="56">
        <v>168</v>
      </c>
      <c r="H39" s="56">
        <v>0</v>
      </c>
      <c r="I39" s="56">
        <v>304</v>
      </c>
      <c r="J39" s="56">
        <v>0</v>
      </c>
      <c r="K39" s="56">
        <v>0</v>
      </c>
      <c r="L39" s="56">
        <v>0</v>
      </c>
      <c r="M39" s="56">
        <v>0</v>
      </c>
    </row>
    <row r="40" spans="1:13" ht="12.75">
      <c r="A40" s="55">
        <v>36</v>
      </c>
      <c r="B40" s="56" t="s">
        <v>434</v>
      </c>
      <c r="C40" s="56" t="s">
        <v>436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</row>
    <row r="41" spans="1:13" ht="12.75">
      <c r="A41" s="55">
        <v>37</v>
      </c>
      <c r="B41" s="56" t="s">
        <v>434</v>
      </c>
      <c r="C41" s="56" t="s">
        <v>437</v>
      </c>
      <c r="D41" s="56">
        <v>168</v>
      </c>
      <c r="E41" s="56">
        <v>168</v>
      </c>
      <c r="F41" s="56">
        <v>8</v>
      </c>
      <c r="G41" s="56">
        <v>160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</row>
    <row r="42" spans="1:13" ht="12.75">
      <c r="A42" s="55">
        <v>38</v>
      </c>
      <c r="B42" s="56" t="s">
        <v>438</v>
      </c>
      <c r="C42" s="56" t="s">
        <v>439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</row>
    <row r="43" spans="1:13" ht="12.75">
      <c r="A43" s="55">
        <v>39</v>
      </c>
      <c r="B43" s="56" t="s">
        <v>438</v>
      </c>
      <c r="C43" s="56" t="s">
        <v>440</v>
      </c>
      <c r="D43" s="56">
        <v>69</v>
      </c>
      <c r="E43" s="56">
        <v>24</v>
      </c>
      <c r="F43" s="56">
        <v>0</v>
      </c>
      <c r="G43" s="56">
        <v>0</v>
      </c>
      <c r="H43" s="56">
        <v>16</v>
      </c>
      <c r="I43" s="56">
        <v>8</v>
      </c>
      <c r="J43" s="56">
        <v>45</v>
      </c>
      <c r="K43" s="56">
        <v>0</v>
      </c>
      <c r="L43" s="56">
        <v>45</v>
      </c>
      <c r="M43" s="56">
        <v>0</v>
      </c>
    </row>
    <row r="44" spans="1:13" ht="12.75">
      <c r="A44" s="55">
        <v>40</v>
      </c>
      <c r="B44" s="56" t="s">
        <v>438</v>
      </c>
      <c r="C44" s="56" t="s">
        <v>441</v>
      </c>
      <c r="D44" s="56">
        <v>32</v>
      </c>
      <c r="E44" s="56">
        <v>32</v>
      </c>
      <c r="F44" s="56">
        <v>0</v>
      </c>
      <c r="G44" s="56">
        <v>0</v>
      </c>
      <c r="H44" s="56">
        <v>0</v>
      </c>
      <c r="I44" s="56">
        <v>32</v>
      </c>
      <c r="J44" s="56">
        <v>0</v>
      </c>
      <c r="K44" s="56">
        <v>0</v>
      </c>
      <c r="L44" s="56">
        <v>0</v>
      </c>
      <c r="M44" s="56">
        <v>0</v>
      </c>
    </row>
    <row r="45" spans="1:13" ht="12.75">
      <c r="A45" s="55">
        <v>41</v>
      </c>
      <c r="B45" s="56" t="s">
        <v>442</v>
      </c>
      <c r="C45" s="56" t="s">
        <v>443</v>
      </c>
      <c r="D45" s="56">
        <v>128</v>
      </c>
      <c r="E45" s="56">
        <v>112</v>
      </c>
      <c r="F45" s="56">
        <v>40</v>
      </c>
      <c r="G45" s="56">
        <v>32</v>
      </c>
      <c r="H45" s="56">
        <v>0</v>
      </c>
      <c r="I45" s="56">
        <v>40</v>
      </c>
      <c r="J45" s="56">
        <v>16</v>
      </c>
      <c r="K45" s="56">
        <v>0</v>
      </c>
      <c r="L45" s="56">
        <v>16</v>
      </c>
      <c r="M45" s="56">
        <v>0</v>
      </c>
    </row>
    <row r="46" spans="1:13" ht="12.75">
      <c r="A46" s="55">
        <v>42</v>
      </c>
      <c r="B46" s="56" t="s">
        <v>442</v>
      </c>
      <c r="C46" s="56" t="s">
        <v>444</v>
      </c>
      <c r="D46" s="56">
        <v>161</v>
      </c>
      <c r="E46" s="56">
        <v>41</v>
      </c>
      <c r="F46" s="56">
        <v>1</v>
      </c>
      <c r="G46" s="56">
        <v>0</v>
      </c>
      <c r="H46" s="56">
        <v>0</v>
      </c>
      <c r="I46" s="56">
        <v>40</v>
      </c>
      <c r="J46" s="56">
        <v>120</v>
      </c>
      <c r="K46" s="56">
        <v>10</v>
      </c>
      <c r="L46" s="56">
        <v>30</v>
      </c>
      <c r="M46" s="56">
        <v>80</v>
      </c>
    </row>
    <row r="47" spans="1:13" ht="12.75">
      <c r="A47" s="55">
        <v>43</v>
      </c>
      <c r="B47" s="56" t="s">
        <v>442</v>
      </c>
      <c r="C47" s="56" t="s">
        <v>445</v>
      </c>
      <c r="D47" s="56">
        <v>234</v>
      </c>
      <c r="E47" s="56">
        <v>234</v>
      </c>
      <c r="F47" s="56">
        <v>44</v>
      </c>
      <c r="G47" s="56">
        <v>32</v>
      </c>
      <c r="H47" s="56">
        <v>0</v>
      </c>
      <c r="I47" s="56">
        <v>158</v>
      </c>
      <c r="J47" s="56">
        <v>0</v>
      </c>
      <c r="K47" s="56">
        <v>0</v>
      </c>
      <c r="L47" s="56">
        <v>0</v>
      </c>
      <c r="M47" s="56">
        <v>0</v>
      </c>
    </row>
    <row r="48" spans="1:13" ht="12.75">
      <c r="A48" s="55">
        <v>44</v>
      </c>
      <c r="B48" s="56" t="s">
        <v>446</v>
      </c>
      <c r="C48" s="56" t="s">
        <v>447</v>
      </c>
      <c r="D48" s="56">
        <v>10</v>
      </c>
      <c r="E48" s="56">
        <v>10</v>
      </c>
      <c r="F48" s="56">
        <v>0</v>
      </c>
      <c r="G48" s="56">
        <v>10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</row>
    <row r="49" spans="1:13" ht="12.75">
      <c r="A49" s="55">
        <v>45</v>
      </c>
      <c r="B49" s="56" t="s">
        <v>446</v>
      </c>
      <c r="C49" s="56" t="s">
        <v>448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</row>
    <row r="50" spans="1:13" ht="12.75">
      <c r="A50" s="55">
        <v>46</v>
      </c>
      <c r="B50" s="56" t="s">
        <v>446</v>
      </c>
      <c r="C50" s="56" t="s">
        <v>449</v>
      </c>
      <c r="D50" s="56">
        <v>62</v>
      </c>
      <c r="E50" s="56">
        <v>38</v>
      </c>
      <c r="F50" s="56">
        <v>0</v>
      </c>
      <c r="G50" s="56">
        <v>19</v>
      </c>
      <c r="H50" s="56">
        <v>0</v>
      </c>
      <c r="I50" s="56">
        <v>19</v>
      </c>
      <c r="J50" s="56">
        <v>24</v>
      </c>
      <c r="K50" s="56">
        <v>5</v>
      </c>
      <c r="L50" s="56">
        <v>0</v>
      </c>
      <c r="M50" s="56">
        <v>19</v>
      </c>
    </row>
    <row r="51" spans="1:13" ht="12.75">
      <c r="A51" s="55">
        <v>47</v>
      </c>
      <c r="B51" s="56" t="s">
        <v>450</v>
      </c>
      <c r="C51" s="56" t="s">
        <v>451</v>
      </c>
      <c r="D51" s="56">
        <v>134</v>
      </c>
      <c r="E51" s="56">
        <v>134</v>
      </c>
      <c r="F51" s="56">
        <v>23</v>
      </c>
      <c r="G51" s="56">
        <v>39</v>
      </c>
      <c r="H51" s="56">
        <v>0</v>
      </c>
      <c r="I51" s="56">
        <v>72</v>
      </c>
      <c r="J51" s="56">
        <v>0</v>
      </c>
      <c r="K51" s="56">
        <v>0</v>
      </c>
      <c r="L51" s="56">
        <v>0</v>
      </c>
      <c r="M51" s="56">
        <v>0</v>
      </c>
    </row>
    <row r="52" spans="1:13" ht="12.75">
      <c r="A52" s="55">
        <v>48</v>
      </c>
      <c r="B52" s="56" t="s">
        <v>450</v>
      </c>
      <c r="C52" s="56" t="s">
        <v>452</v>
      </c>
      <c r="D52" s="56">
        <v>88</v>
      </c>
      <c r="E52" s="56">
        <v>88</v>
      </c>
      <c r="F52" s="56">
        <v>24</v>
      </c>
      <c r="G52" s="56">
        <v>0</v>
      </c>
      <c r="H52" s="56">
        <v>0</v>
      </c>
      <c r="I52" s="56">
        <v>64</v>
      </c>
      <c r="J52" s="56">
        <v>0</v>
      </c>
      <c r="K52" s="56">
        <v>0</v>
      </c>
      <c r="L52" s="56">
        <v>0</v>
      </c>
      <c r="M52" s="56">
        <v>0</v>
      </c>
    </row>
    <row r="53" spans="1:13" ht="12.75">
      <c r="A53" s="55">
        <v>49</v>
      </c>
      <c r="B53" s="56" t="s">
        <v>450</v>
      </c>
      <c r="C53" s="56" t="s">
        <v>453</v>
      </c>
      <c r="D53" s="56">
        <v>480</v>
      </c>
      <c r="E53" s="56">
        <v>480</v>
      </c>
      <c r="F53" s="56">
        <v>0</v>
      </c>
      <c r="G53" s="56">
        <v>0</v>
      </c>
      <c r="H53" s="56">
        <v>0</v>
      </c>
      <c r="I53" s="56">
        <v>480</v>
      </c>
      <c r="J53" s="56">
        <v>0</v>
      </c>
      <c r="K53" s="56">
        <v>0</v>
      </c>
      <c r="L53" s="56">
        <v>0</v>
      </c>
      <c r="M53" s="56">
        <v>0</v>
      </c>
    </row>
    <row r="54" spans="1:13" ht="12.75">
      <c r="A54" s="55">
        <v>50</v>
      </c>
      <c r="B54" s="56" t="s">
        <v>450</v>
      </c>
      <c r="C54" s="56" t="s">
        <v>454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</row>
    <row r="55" spans="1:13" ht="12.75">
      <c r="A55" s="55">
        <v>51</v>
      </c>
      <c r="B55" s="56" t="s">
        <v>450</v>
      </c>
      <c r="C55" s="56" t="s">
        <v>455</v>
      </c>
      <c r="D55" s="56">
        <v>136</v>
      </c>
      <c r="E55" s="56">
        <v>96</v>
      </c>
      <c r="F55" s="56">
        <v>8</v>
      </c>
      <c r="G55" s="56">
        <v>0</v>
      </c>
      <c r="H55" s="56">
        <v>0</v>
      </c>
      <c r="I55" s="56">
        <v>88</v>
      </c>
      <c r="J55" s="56">
        <v>40</v>
      </c>
      <c r="K55" s="56">
        <v>24</v>
      </c>
      <c r="L55" s="56">
        <v>8</v>
      </c>
      <c r="M55" s="56">
        <v>8</v>
      </c>
    </row>
    <row r="56" spans="1:13" ht="12.75">
      <c r="A56" s="55">
        <v>52</v>
      </c>
      <c r="B56" s="56" t="s">
        <v>450</v>
      </c>
      <c r="C56" s="56" t="s">
        <v>456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</row>
    <row r="57" spans="1:13" ht="12.75">
      <c r="A57" s="55">
        <v>53</v>
      </c>
      <c r="B57" s="56" t="s">
        <v>450</v>
      </c>
      <c r="C57" s="56" t="s">
        <v>457</v>
      </c>
      <c r="D57" s="56">
        <v>48</v>
      </c>
      <c r="E57" s="56">
        <v>32</v>
      </c>
      <c r="F57" s="56">
        <v>0</v>
      </c>
      <c r="G57" s="56">
        <v>0</v>
      </c>
      <c r="H57" s="56">
        <v>0</v>
      </c>
      <c r="I57" s="56">
        <v>32</v>
      </c>
      <c r="J57" s="56">
        <v>16</v>
      </c>
      <c r="K57" s="56">
        <v>16</v>
      </c>
      <c r="L57" s="56">
        <v>0</v>
      </c>
      <c r="M57" s="56">
        <v>0</v>
      </c>
    </row>
    <row r="58" spans="1:13" ht="12.75">
      <c r="A58" s="55">
        <v>54</v>
      </c>
      <c r="B58" s="56" t="s">
        <v>458</v>
      </c>
      <c r="C58" s="56" t="s">
        <v>459</v>
      </c>
      <c r="D58" s="56">
        <v>192</v>
      </c>
      <c r="E58" s="56">
        <v>184</v>
      </c>
      <c r="F58" s="56">
        <v>24</v>
      </c>
      <c r="G58" s="56">
        <v>160</v>
      </c>
      <c r="H58" s="56">
        <v>0</v>
      </c>
      <c r="I58" s="56">
        <v>0</v>
      </c>
      <c r="J58" s="56">
        <v>8</v>
      </c>
      <c r="K58" s="56">
        <v>0</v>
      </c>
      <c r="L58" s="56">
        <v>0</v>
      </c>
      <c r="M58" s="56">
        <v>8</v>
      </c>
    </row>
    <row r="59" spans="1:13" ht="12.75">
      <c r="A59" s="55">
        <v>55</v>
      </c>
      <c r="B59" s="56" t="s">
        <v>460</v>
      </c>
      <c r="C59" s="56" t="s">
        <v>461</v>
      </c>
      <c r="D59" s="56">
        <v>63</v>
      </c>
      <c r="E59" s="56">
        <v>63</v>
      </c>
      <c r="F59" s="56">
        <v>0</v>
      </c>
      <c r="G59" s="56">
        <v>16</v>
      </c>
      <c r="H59" s="56">
        <v>0</v>
      </c>
      <c r="I59" s="56">
        <v>47</v>
      </c>
      <c r="J59" s="56">
        <v>0</v>
      </c>
      <c r="K59" s="56">
        <v>0</v>
      </c>
      <c r="L59" s="56">
        <v>0</v>
      </c>
      <c r="M59" s="56">
        <v>0</v>
      </c>
    </row>
    <row r="60" spans="1:13" ht="12.75">
      <c r="A60" s="55">
        <v>56</v>
      </c>
      <c r="B60" s="56" t="s">
        <v>460</v>
      </c>
      <c r="C60" s="56" t="s">
        <v>462</v>
      </c>
      <c r="D60" s="56">
        <v>284</v>
      </c>
      <c r="E60" s="56">
        <v>264</v>
      </c>
      <c r="F60" s="56">
        <v>0</v>
      </c>
      <c r="G60" s="56">
        <v>136</v>
      </c>
      <c r="H60" s="56">
        <v>0</v>
      </c>
      <c r="I60" s="56">
        <v>128</v>
      </c>
      <c r="J60" s="56">
        <v>20</v>
      </c>
      <c r="K60" s="56">
        <v>0</v>
      </c>
      <c r="L60" s="56">
        <v>0</v>
      </c>
      <c r="M60" s="56">
        <v>20</v>
      </c>
    </row>
    <row r="61" spans="1:13" ht="12.75">
      <c r="A61" s="55">
        <v>57</v>
      </c>
      <c r="B61" s="56" t="s">
        <v>460</v>
      </c>
      <c r="C61" s="56" t="s">
        <v>463</v>
      </c>
      <c r="D61" s="56">
        <v>56</v>
      </c>
      <c r="E61" s="56">
        <v>48</v>
      </c>
      <c r="F61" s="56">
        <v>0</v>
      </c>
      <c r="G61" s="56">
        <v>0</v>
      </c>
      <c r="H61" s="56">
        <v>0</v>
      </c>
      <c r="I61" s="56">
        <v>48</v>
      </c>
      <c r="J61" s="56">
        <v>8</v>
      </c>
      <c r="K61" s="56">
        <v>0</v>
      </c>
      <c r="L61" s="56">
        <v>0</v>
      </c>
      <c r="M61" s="56">
        <v>8</v>
      </c>
    </row>
    <row r="62" spans="1:13" ht="12.75">
      <c r="A62" s="55">
        <v>58</v>
      </c>
      <c r="B62" s="56" t="s">
        <v>460</v>
      </c>
      <c r="C62" s="56" t="s">
        <v>464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</row>
    <row r="63" spans="1:13" ht="12.75">
      <c r="A63" s="55">
        <v>59</v>
      </c>
      <c r="B63" s="56" t="s">
        <v>460</v>
      </c>
      <c r="C63" s="56" t="s">
        <v>465</v>
      </c>
      <c r="D63" s="56">
        <v>184</v>
      </c>
      <c r="E63" s="56">
        <v>112</v>
      </c>
      <c r="F63" s="56">
        <v>0</v>
      </c>
      <c r="G63" s="56">
        <v>36</v>
      </c>
      <c r="H63" s="56">
        <v>0</v>
      </c>
      <c r="I63" s="56">
        <v>76</v>
      </c>
      <c r="J63" s="56">
        <v>72</v>
      </c>
      <c r="K63" s="56">
        <v>64</v>
      </c>
      <c r="L63" s="56">
        <v>8</v>
      </c>
      <c r="M63" s="56">
        <v>0</v>
      </c>
    </row>
    <row r="64" spans="1:13" ht="12.75">
      <c r="A64" s="55">
        <v>60</v>
      </c>
      <c r="B64" s="56" t="s">
        <v>460</v>
      </c>
      <c r="C64" s="56" t="s">
        <v>466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</row>
    <row r="65" spans="1:13" ht="12.75">
      <c r="A65" s="55">
        <v>61</v>
      </c>
      <c r="B65" s="56" t="s">
        <v>460</v>
      </c>
      <c r="C65" s="56" t="s">
        <v>467</v>
      </c>
      <c r="D65" s="56">
        <v>88</v>
      </c>
      <c r="E65" s="56">
        <v>88</v>
      </c>
      <c r="F65" s="56">
        <v>0</v>
      </c>
      <c r="G65" s="56">
        <v>24</v>
      </c>
      <c r="H65" s="56">
        <v>0</v>
      </c>
      <c r="I65" s="56">
        <v>64</v>
      </c>
      <c r="J65" s="56">
        <v>0</v>
      </c>
      <c r="K65" s="56">
        <v>0</v>
      </c>
      <c r="L65" s="56">
        <v>0</v>
      </c>
      <c r="M65" s="56">
        <v>0</v>
      </c>
    </row>
    <row r="66" spans="1:13" ht="12.75">
      <c r="A66" s="55">
        <v>62</v>
      </c>
      <c r="B66" s="56" t="s">
        <v>460</v>
      </c>
      <c r="C66" s="56" t="s">
        <v>468</v>
      </c>
      <c r="D66" s="56">
        <v>48</v>
      </c>
      <c r="E66" s="56">
        <v>40</v>
      </c>
      <c r="F66" s="56">
        <v>0</v>
      </c>
      <c r="G66" s="56">
        <v>0</v>
      </c>
      <c r="H66" s="56">
        <v>0</v>
      </c>
      <c r="I66" s="56">
        <v>40</v>
      </c>
      <c r="J66" s="56">
        <v>8</v>
      </c>
      <c r="K66" s="56">
        <v>8</v>
      </c>
      <c r="L66" s="56">
        <v>0</v>
      </c>
      <c r="M66" s="56">
        <v>0</v>
      </c>
    </row>
    <row r="67" spans="1:13" ht="12.75">
      <c r="A67" s="55">
        <v>63</v>
      </c>
      <c r="B67" s="56" t="s">
        <v>460</v>
      </c>
      <c r="C67" s="56" t="s">
        <v>469</v>
      </c>
      <c r="D67" s="56">
        <v>41</v>
      </c>
      <c r="E67" s="56">
        <v>24</v>
      </c>
      <c r="F67" s="56">
        <v>0</v>
      </c>
      <c r="G67" s="56">
        <v>16</v>
      </c>
      <c r="H67" s="56">
        <v>0</v>
      </c>
      <c r="I67" s="56">
        <v>8</v>
      </c>
      <c r="J67" s="56">
        <v>17</v>
      </c>
      <c r="K67" s="56">
        <v>0</v>
      </c>
      <c r="L67" s="56">
        <v>12</v>
      </c>
      <c r="M67" s="56">
        <v>5</v>
      </c>
    </row>
    <row r="68" spans="1:13" ht="12.75">
      <c r="A68" s="55">
        <v>64</v>
      </c>
      <c r="B68" s="56" t="s">
        <v>470</v>
      </c>
      <c r="C68" s="56" t="s">
        <v>471</v>
      </c>
      <c r="D68" s="56">
        <v>96</v>
      </c>
      <c r="E68" s="56">
        <v>96</v>
      </c>
      <c r="F68" s="56">
        <v>16</v>
      </c>
      <c r="G68" s="56">
        <v>0</v>
      </c>
      <c r="H68" s="56">
        <v>0</v>
      </c>
      <c r="I68" s="56">
        <v>80</v>
      </c>
      <c r="J68" s="56">
        <v>0</v>
      </c>
      <c r="K68" s="56">
        <v>0</v>
      </c>
      <c r="L68" s="56">
        <v>0</v>
      </c>
      <c r="M68" s="56">
        <v>0</v>
      </c>
    </row>
    <row r="69" spans="1:13" ht="12.75">
      <c r="A69" s="55">
        <v>65</v>
      </c>
      <c r="B69" s="56" t="s">
        <v>472</v>
      </c>
      <c r="C69" s="56" t="s">
        <v>473</v>
      </c>
      <c r="D69" s="56">
        <v>64</v>
      </c>
      <c r="E69" s="56">
        <v>64</v>
      </c>
      <c r="F69" s="56">
        <v>16</v>
      </c>
      <c r="G69" s="56">
        <v>8</v>
      </c>
      <c r="H69" s="56">
        <v>0</v>
      </c>
      <c r="I69" s="56">
        <v>40</v>
      </c>
      <c r="J69" s="56">
        <v>0</v>
      </c>
      <c r="K69" s="56">
        <v>0</v>
      </c>
      <c r="L69" s="56">
        <v>0</v>
      </c>
      <c r="M69" s="56">
        <v>0</v>
      </c>
    </row>
    <row r="70" spans="1:13" ht="12.75">
      <c r="A70" s="55">
        <v>66</v>
      </c>
      <c r="B70" s="56" t="s">
        <v>472</v>
      </c>
      <c r="C70" s="56" t="s">
        <v>474</v>
      </c>
      <c r="D70" s="56">
        <v>32</v>
      </c>
      <c r="E70" s="56">
        <v>32</v>
      </c>
      <c r="F70" s="56">
        <v>0</v>
      </c>
      <c r="G70" s="56">
        <v>0</v>
      </c>
      <c r="H70" s="56">
        <v>0</v>
      </c>
      <c r="I70" s="56">
        <v>32</v>
      </c>
      <c r="J70" s="56">
        <v>0</v>
      </c>
      <c r="K70" s="56">
        <v>0</v>
      </c>
      <c r="L70" s="56">
        <v>0</v>
      </c>
      <c r="M70" s="56">
        <v>0</v>
      </c>
    </row>
    <row r="71" spans="1:13" ht="12.75">
      <c r="A71" s="55">
        <v>67</v>
      </c>
      <c r="B71" s="56" t="s">
        <v>472</v>
      </c>
      <c r="C71" s="56" t="s">
        <v>475</v>
      </c>
      <c r="D71" s="56">
        <v>448</v>
      </c>
      <c r="E71" s="56">
        <v>144</v>
      </c>
      <c r="F71" s="56">
        <v>0</v>
      </c>
      <c r="G71" s="56">
        <v>80</v>
      </c>
      <c r="H71" s="56">
        <v>0</v>
      </c>
      <c r="I71" s="56">
        <v>64</v>
      </c>
      <c r="J71" s="56">
        <v>304</v>
      </c>
      <c r="K71" s="56">
        <v>144</v>
      </c>
      <c r="L71" s="56">
        <v>160</v>
      </c>
      <c r="M71" s="56">
        <v>0</v>
      </c>
    </row>
    <row r="72" spans="1:13" ht="12.75">
      <c r="A72" s="55">
        <v>68</v>
      </c>
      <c r="B72" s="56" t="s">
        <v>476</v>
      </c>
      <c r="C72" s="56" t="s">
        <v>477</v>
      </c>
      <c r="D72" s="56">
        <v>139</v>
      </c>
      <c r="E72" s="56">
        <v>139</v>
      </c>
      <c r="F72" s="56">
        <v>0</v>
      </c>
      <c r="G72" s="56">
        <v>52</v>
      </c>
      <c r="H72" s="56">
        <v>0</v>
      </c>
      <c r="I72" s="56">
        <v>87</v>
      </c>
      <c r="J72" s="56">
        <v>0</v>
      </c>
      <c r="K72" s="56">
        <v>0</v>
      </c>
      <c r="L72" s="56">
        <v>0</v>
      </c>
      <c r="M72" s="56">
        <v>0</v>
      </c>
    </row>
    <row r="73" spans="1:13" ht="25.5">
      <c r="A73" s="55">
        <v>69</v>
      </c>
      <c r="B73" s="56" t="s">
        <v>478</v>
      </c>
      <c r="C73" s="56" t="s">
        <v>479</v>
      </c>
      <c r="D73" s="56">
        <v>32</v>
      </c>
      <c r="E73" s="56">
        <v>16</v>
      </c>
      <c r="F73" s="56">
        <v>8</v>
      </c>
      <c r="G73" s="56">
        <v>8</v>
      </c>
      <c r="H73" s="56">
        <v>0</v>
      </c>
      <c r="I73" s="56">
        <v>0</v>
      </c>
      <c r="J73" s="56">
        <v>16</v>
      </c>
      <c r="K73" s="56">
        <v>16</v>
      </c>
      <c r="L73" s="56">
        <v>0</v>
      </c>
      <c r="M73" s="56">
        <v>0</v>
      </c>
    </row>
    <row r="74" spans="1:13" ht="12.75">
      <c r="A74" s="55">
        <v>70</v>
      </c>
      <c r="B74" s="56" t="s">
        <v>478</v>
      </c>
      <c r="C74" s="56" t="s">
        <v>480</v>
      </c>
      <c r="D74" s="56">
        <v>26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26</v>
      </c>
      <c r="K74" s="56">
        <v>8</v>
      </c>
      <c r="L74" s="56">
        <v>18</v>
      </c>
      <c r="M74" s="56">
        <v>0</v>
      </c>
    </row>
    <row r="75" spans="1:13" ht="12.75">
      <c r="A75" s="55">
        <v>71</v>
      </c>
      <c r="B75" s="56" t="s">
        <v>478</v>
      </c>
      <c r="C75" s="56" t="s">
        <v>481</v>
      </c>
      <c r="D75" s="56">
        <v>520</v>
      </c>
      <c r="E75" s="56">
        <v>480</v>
      </c>
      <c r="F75" s="56">
        <v>0</v>
      </c>
      <c r="G75" s="56">
        <v>0</v>
      </c>
      <c r="H75" s="56">
        <v>0</v>
      </c>
      <c r="I75" s="56">
        <v>480</v>
      </c>
      <c r="J75" s="56">
        <v>40</v>
      </c>
      <c r="K75" s="56">
        <v>24</v>
      </c>
      <c r="L75" s="56">
        <v>16</v>
      </c>
      <c r="M75" s="56">
        <v>0</v>
      </c>
    </row>
    <row r="76" spans="1:13" ht="12.75">
      <c r="A76" s="55">
        <v>72</v>
      </c>
      <c r="B76" s="56" t="s">
        <v>478</v>
      </c>
      <c r="C76" s="56" t="s">
        <v>482</v>
      </c>
      <c r="D76" s="56">
        <v>568</v>
      </c>
      <c r="E76" s="56">
        <v>520</v>
      </c>
      <c r="F76" s="56">
        <v>24</v>
      </c>
      <c r="G76" s="56">
        <v>16</v>
      </c>
      <c r="H76" s="56">
        <v>0</v>
      </c>
      <c r="I76" s="56">
        <v>480</v>
      </c>
      <c r="J76" s="56">
        <v>48</v>
      </c>
      <c r="K76" s="56">
        <v>48</v>
      </c>
      <c r="L76" s="56">
        <v>0</v>
      </c>
      <c r="M76" s="56">
        <v>0</v>
      </c>
    </row>
    <row r="77" spans="1:13" ht="12.75">
      <c r="A77" s="55">
        <v>73</v>
      </c>
      <c r="B77" s="56" t="s">
        <v>478</v>
      </c>
      <c r="C77" s="56" t="s">
        <v>483</v>
      </c>
      <c r="D77" s="56">
        <v>165</v>
      </c>
      <c r="E77" s="56">
        <v>8</v>
      </c>
      <c r="F77" s="56">
        <v>8</v>
      </c>
      <c r="G77" s="56">
        <v>0</v>
      </c>
      <c r="H77" s="56">
        <v>0</v>
      </c>
      <c r="I77" s="56">
        <v>0</v>
      </c>
      <c r="J77" s="56">
        <v>157</v>
      </c>
      <c r="K77" s="56">
        <v>0</v>
      </c>
      <c r="L77" s="56">
        <v>0</v>
      </c>
      <c r="M77" s="56">
        <v>157</v>
      </c>
    </row>
    <row r="78" spans="1:13" ht="12.75">
      <c r="A78" s="55">
        <v>74</v>
      </c>
      <c r="B78" s="56" t="s">
        <v>478</v>
      </c>
      <c r="C78" s="56" t="s">
        <v>484</v>
      </c>
      <c r="D78" s="56">
        <v>464</v>
      </c>
      <c r="E78" s="56">
        <v>464</v>
      </c>
      <c r="F78" s="56">
        <v>96</v>
      </c>
      <c r="G78" s="56">
        <v>192</v>
      </c>
      <c r="H78" s="56">
        <v>0</v>
      </c>
      <c r="I78" s="56">
        <v>176</v>
      </c>
      <c r="J78" s="56">
        <v>0</v>
      </c>
      <c r="K78" s="56">
        <v>0</v>
      </c>
      <c r="L78" s="56">
        <v>0</v>
      </c>
      <c r="M78" s="56">
        <v>0</v>
      </c>
    </row>
    <row r="79" spans="1:13" ht="12.75">
      <c r="A79" s="55">
        <v>75</v>
      </c>
      <c r="B79" s="56" t="s">
        <v>485</v>
      </c>
      <c r="C79" s="56" t="s">
        <v>486</v>
      </c>
      <c r="D79" s="56">
        <v>2586</v>
      </c>
      <c r="E79" s="56">
        <v>2452</v>
      </c>
      <c r="F79" s="56">
        <v>2150</v>
      </c>
      <c r="G79" s="56">
        <v>64</v>
      </c>
      <c r="H79" s="56">
        <v>0</v>
      </c>
      <c r="I79" s="56">
        <v>238</v>
      </c>
      <c r="J79" s="56">
        <v>134</v>
      </c>
      <c r="K79" s="56">
        <v>48</v>
      </c>
      <c r="L79" s="56">
        <v>30</v>
      </c>
      <c r="M79" s="56">
        <v>56</v>
      </c>
    </row>
    <row r="80" spans="1:13" ht="12.75">
      <c r="A80" s="55">
        <v>76</v>
      </c>
      <c r="B80" s="56" t="s">
        <v>485</v>
      </c>
      <c r="C80" s="56" t="s">
        <v>487</v>
      </c>
      <c r="D80" s="56">
        <v>24</v>
      </c>
      <c r="E80" s="56">
        <v>24</v>
      </c>
      <c r="F80" s="56">
        <v>0</v>
      </c>
      <c r="G80" s="56">
        <v>0</v>
      </c>
      <c r="H80" s="56">
        <v>16</v>
      </c>
      <c r="I80" s="56">
        <v>8</v>
      </c>
      <c r="J80" s="56">
        <v>0</v>
      </c>
      <c r="K80" s="56">
        <v>0</v>
      </c>
      <c r="L80" s="56">
        <v>0</v>
      </c>
      <c r="M80" s="56">
        <v>0</v>
      </c>
    </row>
    <row r="81" spans="1:13" ht="12.75">
      <c r="A81" s="55">
        <v>77</v>
      </c>
      <c r="B81" s="56" t="s">
        <v>488</v>
      </c>
      <c r="C81" s="56" t="s">
        <v>489</v>
      </c>
      <c r="D81" s="56">
        <v>64</v>
      </c>
      <c r="E81" s="56">
        <v>56</v>
      </c>
      <c r="F81" s="56">
        <v>32</v>
      </c>
      <c r="G81" s="56">
        <v>24</v>
      </c>
      <c r="H81" s="56">
        <v>0</v>
      </c>
      <c r="I81" s="56">
        <v>0</v>
      </c>
      <c r="J81" s="56">
        <v>8</v>
      </c>
      <c r="K81" s="56">
        <v>8</v>
      </c>
      <c r="L81" s="56">
        <v>0</v>
      </c>
      <c r="M81" s="56">
        <v>0</v>
      </c>
    </row>
    <row r="82" spans="1:13" ht="12.75">
      <c r="A82" s="55">
        <v>78</v>
      </c>
      <c r="B82" s="56" t="s">
        <v>488</v>
      </c>
      <c r="C82" s="56" t="s">
        <v>490</v>
      </c>
      <c r="D82" s="56">
        <v>16</v>
      </c>
      <c r="E82" s="56">
        <v>16</v>
      </c>
      <c r="F82" s="56">
        <v>16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</row>
    <row r="83" spans="1:13" ht="12.75">
      <c r="A83" s="55">
        <v>79</v>
      </c>
      <c r="B83" s="56" t="s">
        <v>488</v>
      </c>
      <c r="C83" s="56" t="s">
        <v>491</v>
      </c>
      <c r="D83" s="56">
        <v>136</v>
      </c>
      <c r="E83" s="56">
        <v>120</v>
      </c>
      <c r="F83" s="56">
        <v>40</v>
      </c>
      <c r="G83" s="56">
        <v>40</v>
      </c>
      <c r="H83" s="56">
        <v>40</v>
      </c>
      <c r="I83" s="56">
        <v>0</v>
      </c>
      <c r="J83" s="56">
        <v>16</v>
      </c>
      <c r="K83" s="56">
        <v>0</v>
      </c>
      <c r="L83" s="56">
        <v>16</v>
      </c>
      <c r="M83" s="56">
        <v>0</v>
      </c>
    </row>
    <row r="84" spans="1:13" ht="12.75">
      <c r="A84" s="55">
        <v>80</v>
      </c>
      <c r="B84" s="56" t="s">
        <v>492</v>
      </c>
      <c r="C84" s="56" t="s">
        <v>493</v>
      </c>
      <c r="D84" s="56">
        <v>456</v>
      </c>
      <c r="E84" s="56">
        <v>456</v>
      </c>
      <c r="F84" s="56">
        <v>24</v>
      </c>
      <c r="G84" s="56">
        <v>64</v>
      </c>
      <c r="H84" s="56">
        <v>0</v>
      </c>
      <c r="I84" s="56">
        <v>368</v>
      </c>
      <c r="J84" s="56">
        <v>0</v>
      </c>
      <c r="K84" s="56">
        <v>0</v>
      </c>
      <c r="L84" s="56">
        <v>0</v>
      </c>
      <c r="M84" s="56">
        <v>0</v>
      </c>
    </row>
    <row r="85" spans="1:13" ht="12.75">
      <c r="A85" s="55">
        <v>81</v>
      </c>
      <c r="B85" s="56" t="s">
        <v>494</v>
      </c>
      <c r="C85" s="56" t="s">
        <v>495</v>
      </c>
      <c r="D85" s="56">
        <v>32</v>
      </c>
      <c r="E85" s="56">
        <v>32</v>
      </c>
      <c r="F85" s="56">
        <v>0</v>
      </c>
      <c r="G85" s="56">
        <v>24</v>
      </c>
      <c r="H85" s="56">
        <v>0</v>
      </c>
      <c r="I85" s="56">
        <v>8</v>
      </c>
      <c r="J85" s="56">
        <v>0</v>
      </c>
      <c r="K85" s="56">
        <v>0</v>
      </c>
      <c r="L85" s="56">
        <v>0</v>
      </c>
      <c r="M85" s="56">
        <v>0</v>
      </c>
    </row>
    <row r="86" spans="1:13" ht="12.75">
      <c r="A86" s="55">
        <v>82</v>
      </c>
      <c r="B86" s="56" t="s">
        <v>496</v>
      </c>
      <c r="C86" s="56" t="s">
        <v>497</v>
      </c>
      <c r="D86" s="56">
        <v>48</v>
      </c>
      <c r="E86" s="56">
        <v>48</v>
      </c>
      <c r="F86" s="56">
        <v>16</v>
      </c>
      <c r="G86" s="56">
        <v>16</v>
      </c>
      <c r="H86" s="56">
        <v>0</v>
      </c>
      <c r="I86" s="56">
        <v>16</v>
      </c>
      <c r="J86" s="56">
        <v>0</v>
      </c>
      <c r="K86" s="56">
        <v>0</v>
      </c>
      <c r="L86" s="56">
        <v>0</v>
      </c>
      <c r="M86" s="56">
        <v>0</v>
      </c>
    </row>
    <row r="87" spans="1:13" s="52" customFormat="1" ht="12.75">
      <c r="A87" s="49">
        <v>82</v>
      </c>
      <c r="B87" s="50"/>
      <c r="C87" s="50" t="s">
        <v>498</v>
      </c>
      <c r="D87" s="50">
        <f aca="true" t="shared" si="0" ref="D87:M87">SUM(D5:D86)</f>
        <v>17267</v>
      </c>
      <c r="E87" s="50">
        <f t="shared" si="0"/>
        <v>15409</v>
      </c>
      <c r="F87" s="50">
        <f t="shared" si="0"/>
        <v>3921</v>
      </c>
      <c r="G87" s="50">
        <f t="shared" si="0"/>
        <v>2063</v>
      </c>
      <c r="H87" s="50">
        <f t="shared" si="0"/>
        <v>230</v>
      </c>
      <c r="I87" s="50">
        <f t="shared" si="0"/>
        <v>9195</v>
      </c>
      <c r="J87" s="50">
        <f t="shared" si="0"/>
        <v>1858</v>
      </c>
      <c r="K87" s="50">
        <f t="shared" si="0"/>
        <v>748</v>
      </c>
      <c r="L87" s="50">
        <f t="shared" si="0"/>
        <v>610</v>
      </c>
      <c r="M87" s="50">
        <f t="shared" si="0"/>
        <v>500</v>
      </c>
    </row>
    <row r="88" spans="1:13" ht="7.5" customHeight="1">
      <c r="A88" s="186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8"/>
    </row>
    <row r="89" spans="1:13" ht="12.75">
      <c r="A89" s="55">
        <v>1</v>
      </c>
      <c r="B89" s="56" t="s">
        <v>386</v>
      </c>
      <c r="C89" s="56" t="s">
        <v>637</v>
      </c>
      <c r="D89" s="56">
        <v>72</v>
      </c>
      <c r="E89" s="56">
        <v>56</v>
      </c>
      <c r="F89" s="56">
        <v>40</v>
      </c>
      <c r="G89" s="56">
        <v>16</v>
      </c>
      <c r="H89" s="56">
        <v>0</v>
      </c>
      <c r="I89" s="56">
        <v>0</v>
      </c>
      <c r="J89" s="56">
        <v>16</v>
      </c>
      <c r="K89" s="56">
        <v>16</v>
      </c>
      <c r="L89" s="56">
        <v>0</v>
      </c>
      <c r="M89" s="56">
        <v>0</v>
      </c>
    </row>
    <row r="90" spans="1:13" ht="12.75">
      <c r="A90" s="55">
        <v>2</v>
      </c>
      <c r="B90" s="56" t="s">
        <v>499</v>
      </c>
      <c r="C90" s="56" t="s">
        <v>500</v>
      </c>
      <c r="D90" s="56">
        <v>833</v>
      </c>
      <c r="E90" s="56">
        <v>600</v>
      </c>
      <c r="F90" s="56">
        <v>80</v>
      </c>
      <c r="G90" s="56">
        <v>200</v>
      </c>
      <c r="H90" s="56">
        <v>0</v>
      </c>
      <c r="I90" s="56">
        <v>320</v>
      </c>
      <c r="J90" s="56">
        <v>233</v>
      </c>
      <c r="K90" s="56">
        <v>45</v>
      </c>
      <c r="L90" s="56">
        <v>0</v>
      </c>
      <c r="M90" s="56">
        <v>188</v>
      </c>
    </row>
    <row r="91" spans="1:13" ht="12.75">
      <c r="A91" s="55">
        <v>3</v>
      </c>
      <c r="B91" s="56" t="s">
        <v>388</v>
      </c>
      <c r="C91" s="56" t="s">
        <v>501</v>
      </c>
      <c r="D91" s="56">
        <v>320</v>
      </c>
      <c r="E91" s="56">
        <v>280</v>
      </c>
      <c r="F91" s="56">
        <v>240</v>
      </c>
      <c r="G91" s="56">
        <v>0</v>
      </c>
      <c r="H91" s="56">
        <v>0</v>
      </c>
      <c r="I91" s="56">
        <v>40</v>
      </c>
      <c r="J91" s="56">
        <v>40</v>
      </c>
      <c r="K91" s="56">
        <v>0</v>
      </c>
      <c r="L91" s="56">
        <v>0</v>
      </c>
      <c r="M91" s="56">
        <v>40</v>
      </c>
    </row>
    <row r="92" spans="1:13" ht="12.75">
      <c r="A92" s="55">
        <v>4</v>
      </c>
      <c r="B92" s="56" t="s">
        <v>392</v>
      </c>
      <c r="C92" s="56" t="s">
        <v>502</v>
      </c>
      <c r="D92" s="56">
        <v>88</v>
      </c>
      <c r="E92" s="56">
        <v>88</v>
      </c>
      <c r="F92" s="56">
        <v>0</v>
      </c>
      <c r="G92" s="56">
        <v>48</v>
      </c>
      <c r="H92" s="56">
        <v>0</v>
      </c>
      <c r="I92" s="56">
        <v>40</v>
      </c>
      <c r="J92" s="56">
        <v>0</v>
      </c>
      <c r="K92" s="56">
        <v>0</v>
      </c>
      <c r="L92" s="56">
        <v>0</v>
      </c>
      <c r="M92" s="56">
        <v>0</v>
      </c>
    </row>
    <row r="93" spans="1:13" ht="12.75">
      <c r="A93" s="55">
        <v>5</v>
      </c>
      <c r="B93" s="56" t="s">
        <v>394</v>
      </c>
      <c r="C93" s="56" t="s">
        <v>503</v>
      </c>
      <c r="D93" s="56">
        <v>718</v>
      </c>
      <c r="E93" s="56">
        <v>718</v>
      </c>
      <c r="F93" s="56">
        <v>32</v>
      </c>
      <c r="G93" s="56">
        <v>8</v>
      </c>
      <c r="H93" s="56">
        <v>8</v>
      </c>
      <c r="I93" s="56">
        <v>670</v>
      </c>
      <c r="J93" s="56">
        <v>0</v>
      </c>
      <c r="K93" s="56">
        <v>0</v>
      </c>
      <c r="L93" s="56">
        <v>0</v>
      </c>
      <c r="M93" s="56">
        <v>0</v>
      </c>
    </row>
    <row r="94" spans="1:13" ht="12.75">
      <c r="A94" s="55">
        <v>6</v>
      </c>
      <c r="B94" s="56" t="s">
        <v>394</v>
      </c>
      <c r="C94" s="56" t="s">
        <v>504</v>
      </c>
      <c r="D94" s="56">
        <v>34</v>
      </c>
      <c r="E94" s="56">
        <v>20</v>
      </c>
      <c r="F94" s="56">
        <v>4</v>
      </c>
      <c r="G94" s="56">
        <v>10</v>
      </c>
      <c r="H94" s="56">
        <v>2</v>
      </c>
      <c r="I94" s="56">
        <v>4</v>
      </c>
      <c r="J94" s="56">
        <v>14</v>
      </c>
      <c r="K94" s="56">
        <v>6</v>
      </c>
      <c r="L94" s="56">
        <v>4</v>
      </c>
      <c r="M94" s="56">
        <v>4</v>
      </c>
    </row>
    <row r="95" spans="1:13" ht="12.75">
      <c r="A95" s="55">
        <v>7</v>
      </c>
      <c r="B95" s="56" t="s">
        <v>394</v>
      </c>
      <c r="C95" s="56" t="s">
        <v>505</v>
      </c>
      <c r="D95" s="56">
        <v>234</v>
      </c>
      <c r="E95" s="56">
        <v>224</v>
      </c>
      <c r="F95" s="56">
        <v>32</v>
      </c>
      <c r="G95" s="56">
        <v>72</v>
      </c>
      <c r="H95" s="56">
        <v>0</v>
      </c>
      <c r="I95" s="56">
        <v>120</v>
      </c>
      <c r="J95" s="56">
        <v>10</v>
      </c>
      <c r="K95" s="56">
        <v>0</v>
      </c>
      <c r="L95" s="56">
        <v>0</v>
      </c>
      <c r="M95" s="56">
        <v>10</v>
      </c>
    </row>
    <row r="96" spans="1:13" ht="12.75">
      <c r="A96" s="55">
        <v>8</v>
      </c>
      <c r="B96" s="56" t="s">
        <v>394</v>
      </c>
      <c r="C96" s="56" t="s">
        <v>506</v>
      </c>
      <c r="D96" s="56">
        <v>60</v>
      </c>
      <c r="E96" s="56">
        <v>5</v>
      </c>
      <c r="F96" s="56">
        <v>1</v>
      </c>
      <c r="G96" s="56">
        <v>3</v>
      </c>
      <c r="H96" s="56">
        <v>1</v>
      </c>
      <c r="I96" s="56">
        <v>0</v>
      </c>
      <c r="J96" s="56">
        <v>55</v>
      </c>
      <c r="K96" s="56">
        <v>30</v>
      </c>
      <c r="L96" s="56">
        <v>25</v>
      </c>
      <c r="M96" s="56">
        <v>0</v>
      </c>
    </row>
    <row r="97" spans="1:13" ht="12.75">
      <c r="A97" s="55">
        <v>9</v>
      </c>
      <c r="B97" s="56" t="s">
        <v>403</v>
      </c>
      <c r="C97" s="56" t="s">
        <v>507</v>
      </c>
      <c r="D97" s="56">
        <v>440</v>
      </c>
      <c r="E97" s="56">
        <v>440</v>
      </c>
      <c r="F97" s="56">
        <v>0</v>
      </c>
      <c r="G97" s="56">
        <v>80</v>
      </c>
      <c r="H97" s="56">
        <v>0</v>
      </c>
      <c r="I97" s="56">
        <v>360</v>
      </c>
      <c r="J97" s="56">
        <v>0</v>
      </c>
      <c r="K97" s="56">
        <v>0</v>
      </c>
      <c r="L97" s="56">
        <v>0</v>
      </c>
      <c r="M97" s="56">
        <v>0</v>
      </c>
    </row>
    <row r="98" spans="1:13" ht="12.75">
      <c r="A98" s="55">
        <v>10</v>
      </c>
      <c r="B98" s="56" t="s">
        <v>412</v>
      </c>
      <c r="C98" s="56" t="s">
        <v>508</v>
      </c>
      <c r="D98" s="56">
        <v>421</v>
      </c>
      <c r="E98" s="56">
        <v>421</v>
      </c>
      <c r="F98" s="56">
        <v>93</v>
      </c>
      <c r="G98" s="56">
        <v>120</v>
      </c>
      <c r="H98" s="56">
        <v>48</v>
      </c>
      <c r="I98" s="56">
        <v>160</v>
      </c>
      <c r="J98" s="56">
        <v>0</v>
      </c>
      <c r="K98" s="56">
        <v>0</v>
      </c>
      <c r="L98" s="56">
        <v>0</v>
      </c>
      <c r="M98" s="56">
        <v>0</v>
      </c>
    </row>
    <row r="99" spans="1:13" ht="12.75">
      <c r="A99" s="55">
        <v>11</v>
      </c>
      <c r="B99" s="56" t="s">
        <v>416</v>
      </c>
      <c r="C99" s="56" t="s">
        <v>509</v>
      </c>
      <c r="D99" s="56">
        <v>629</v>
      </c>
      <c r="E99" s="56">
        <v>613</v>
      </c>
      <c r="F99" s="56">
        <v>0</v>
      </c>
      <c r="G99" s="56">
        <v>85</v>
      </c>
      <c r="H99" s="56">
        <v>0</v>
      </c>
      <c r="I99" s="56">
        <v>528</v>
      </c>
      <c r="J99" s="56">
        <v>16</v>
      </c>
      <c r="K99" s="56">
        <v>0</v>
      </c>
      <c r="L99" s="56">
        <v>0</v>
      </c>
      <c r="M99" s="56">
        <v>16</v>
      </c>
    </row>
    <row r="100" spans="1:13" ht="12.75">
      <c r="A100" s="55">
        <v>12</v>
      </c>
      <c r="B100" s="56" t="s">
        <v>416</v>
      </c>
      <c r="C100" s="56" t="s">
        <v>510</v>
      </c>
      <c r="D100" s="56">
        <v>224</v>
      </c>
      <c r="E100" s="56">
        <v>224</v>
      </c>
      <c r="F100" s="56">
        <v>32</v>
      </c>
      <c r="G100" s="56">
        <v>32</v>
      </c>
      <c r="H100" s="56">
        <v>0</v>
      </c>
      <c r="I100" s="56">
        <v>160</v>
      </c>
      <c r="J100" s="56">
        <v>0</v>
      </c>
      <c r="K100" s="56">
        <v>0</v>
      </c>
      <c r="L100" s="56">
        <v>0</v>
      </c>
      <c r="M100" s="56">
        <v>0</v>
      </c>
    </row>
    <row r="101" spans="1:13" ht="12.75">
      <c r="A101" s="55">
        <v>13</v>
      </c>
      <c r="B101" s="56" t="s">
        <v>416</v>
      </c>
      <c r="C101" s="56" t="s">
        <v>633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</row>
    <row r="102" spans="1:13" ht="12.75">
      <c r="A102" s="55">
        <v>14</v>
      </c>
      <c r="B102" s="56" t="s">
        <v>420</v>
      </c>
      <c r="C102" s="56" t="s">
        <v>511</v>
      </c>
      <c r="D102" s="56">
        <v>312</v>
      </c>
      <c r="E102" s="56">
        <v>48</v>
      </c>
      <c r="F102" s="56">
        <v>48</v>
      </c>
      <c r="G102" s="56">
        <v>0</v>
      </c>
      <c r="H102" s="56">
        <v>0</v>
      </c>
      <c r="I102" s="56">
        <v>0</v>
      </c>
      <c r="J102" s="56">
        <v>264</v>
      </c>
      <c r="K102" s="56">
        <v>0</v>
      </c>
      <c r="L102" s="56">
        <v>0</v>
      </c>
      <c r="M102" s="56">
        <v>264</v>
      </c>
    </row>
    <row r="103" spans="1:13" ht="12.75">
      <c r="A103" s="55">
        <v>15</v>
      </c>
      <c r="B103" s="56" t="s">
        <v>420</v>
      </c>
      <c r="C103" s="56" t="s">
        <v>512</v>
      </c>
      <c r="D103" s="56">
        <v>308</v>
      </c>
      <c r="E103" s="56">
        <v>216</v>
      </c>
      <c r="F103" s="56">
        <v>32</v>
      </c>
      <c r="G103" s="56">
        <v>16</v>
      </c>
      <c r="H103" s="56">
        <v>0</v>
      </c>
      <c r="I103" s="56">
        <v>168</v>
      </c>
      <c r="J103" s="56">
        <v>92</v>
      </c>
      <c r="K103" s="56">
        <v>0</v>
      </c>
      <c r="L103" s="56">
        <v>92</v>
      </c>
      <c r="M103" s="56">
        <v>0</v>
      </c>
    </row>
    <row r="104" spans="1:13" ht="12.75">
      <c r="A104" s="55">
        <v>16</v>
      </c>
      <c r="B104" s="56" t="s">
        <v>420</v>
      </c>
      <c r="C104" s="56" t="s">
        <v>513</v>
      </c>
      <c r="D104" s="56">
        <v>168</v>
      </c>
      <c r="E104" s="56">
        <v>168</v>
      </c>
      <c r="F104" s="56">
        <v>64</v>
      </c>
      <c r="G104" s="56">
        <v>16</v>
      </c>
      <c r="H104" s="56">
        <v>0</v>
      </c>
      <c r="I104" s="56">
        <v>88</v>
      </c>
      <c r="J104" s="56">
        <v>0</v>
      </c>
      <c r="K104" s="56">
        <v>0</v>
      </c>
      <c r="L104" s="56">
        <v>0</v>
      </c>
      <c r="M104" s="56">
        <v>0</v>
      </c>
    </row>
    <row r="105" spans="1:13" ht="12.75">
      <c r="A105" s="55">
        <v>17</v>
      </c>
      <c r="B105" s="56" t="s">
        <v>423</v>
      </c>
      <c r="C105" s="56" t="s">
        <v>514</v>
      </c>
      <c r="D105" s="56">
        <v>1010</v>
      </c>
      <c r="E105" s="56">
        <v>305</v>
      </c>
      <c r="F105" s="56">
        <v>47</v>
      </c>
      <c r="G105" s="56">
        <v>135</v>
      </c>
      <c r="H105" s="56">
        <v>123</v>
      </c>
      <c r="I105" s="56">
        <v>0</v>
      </c>
      <c r="J105" s="56">
        <v>705</v>
      </c>
      <c r="K105" s="56">
        <v>192</v>
      </c>
      <c r="L105" s="56">
        <v>349</v>
      </c>
      <c r="M105" s="56">
        <v>164</v>
      </c>
    </row>
    <row r="106" spans="1:13" ht="12.75">
      <c r="A106" s="55">
        <v>18</v>
      </c>
      <c r="B106" s="56" t="s">
        <v>425</v>
      </c>
      <c r="C106" s="56" t="s">
        <v>515</v>
      </c>
      <c r="D106" s="56">
        <v>704</v>
      </c>
      <c r="E106" s="56">
        <v>680</v>
      </c>
      <c r="F106" s="56">
        <v>72</v>
      </c>
      <c r="G106" s="56">
        <v>208</v>
      </c>
      <c r="H106" s="56">
        <v>32</v>
      </c>
      <c r="I106" s="56">
        <v>368</v>
      </c>
      <c r="J106" s="56">
        <v>24</v>
      </c>
      <c r="K106" s="56">
        <v>24</v>
      </c>
      <c r="L106" s="56">
        <v>0</v>
      </c>
      <c r="M106" s="56">
        <v>0</v>
      </c>
    </row>
    <row r="107" spans="1:13" ht="12.75">
      <c r="A107" s="55">
        <v>19</v>
      </c>
      <c r="B107" s="56" t="s">
        <v>428</v>
      </c>
      <c r="C107" s="56" t="s">
        <v>516</v>
      </c>
      <c r="D107" s="56">
        <v>630</v>
      </c>
      <c r="E107" s="56">
        <v>88</v>
      </c>
      <c r="F107" s="56">
        <v>16</v>
      </c>
      <c r="G107" s="56">
        <v>40</v>
      </c>
      <c r="H107" s="56">
        <v>32</v>
      </c>
      <c r="I107" s="56">
        <v>0</v>
      </c>
      <c r="J107" s="56">
        <v>542</v>
      </c>
      <c r="K107" s="56">
        <v>184</v>
      </c>
      <c r="L107" s="56">
        <v>16</v>
      </c>
      <c r="M107" s="56">
        <v>342</v>
      </c>
    </row>
    <row r="108" spans="1:13" ht="25.5">
      <c r="A108" s="55">
        <v>20</v>
      </c>
      <c r="B108" s="56" t="s">
        <v>438</v>
      </c>
      <c r="C108" s="56" t="s">
        <v>632</v>
      </c>
      <c r="D108" s="56">
        <v>32</v>
      </c>
      <c r="E108" s="56">
        <v>32</v>
      </c>
      <c r="F108" s="56">
        <v>0</v>
      </c>
      <c r="G108" s="56">
        <v>0</v>
      </c>
      <c r="H108" s="56">
        <v>0</v>
      </c>
      <c r="I108" s="56">
        <v>32</v>
      </c>
      <c r="J108" s="56">
        <v>0</v>
      </c>
      <c r="K108" s="56">
        <v>0</v>
      </c>
      <c r="L108" s="56">
        <v>0</v>
      </c>
      <c r="M108" s="56">
        <v>0</v>
      </c>
    </row>
    <row r="109" spans="1:13" ht="12.75">
      <c r="A109" s="55">
        <v>21</v>
      </c>
      <c r="B109" s="56" t="s">
        <v>438</v>
      </c>
      <c r="C109" s="56" t="s">
        <v>517</v>
      </c>
      <c r="D109" s="56">
        <v>980</v>
      </c>
      <c r="E109" s="56">
        <v>320</v>
      </c>
      <c r="F109" s="56">
        <v>56</v>
      </c>
      <c r="G109" s="56">
        <v>72</v>
      </c>
      <c r="H109" s="56">
        <v>8</v>
      </c>
      <c r="I109" s="56">
        <v>184</v>
      </c>
      <c r="J109" s="56">
        <v>660</v>
      </c>
      <c r="K109" s="56">
        <v>0</v>
      </c>
      <c r="L109" s="56">
        <v>0</v>
      </c>
      <c r="M109" s="56">
        <v>660</v>
      </c>
    </row>
    <row r="110" spans="1:13" ht="12.75">
      <c r="A110" s="55">
        <v>22</v>
      </c>
      <c r="B110" s="56" t="s">
        <v>442</v>
      </c>
      <c r="C110" s="56" t="s">
        <v>518</v>
      </c>
      <c r="D110" s="56">
        <v>268</v>
      </c>
      <c r="E110" s="56">
        <v>112</v>
      </c>
      <c r="F110" s="56">
        <v>32</v>
      </c>
      <c r="G110" s="56">
        <v>16</v>
      </c>
      <c r="H110" s="56">
        <v>0</v>
      </c>
      <c r="I110" s="56">
        <v>64</v>
      </c>
      <c r="J110" s="56">
        <v>156</v>
      </c>
      <c r="K110" s="56">
        <v>8</v>
      </c>
      <c r="L110" s="56">
        <v>148</v>
      </c>
      <c r="M110" s="56">
        <v>0</v>
      </c>
    </row>
    <row r="111" spans="1:13" ht="12.75">
      <c r="A111" s="55">
        <v>23</v>
      </c>
      <c r="B111" s="56" t="s">
        <v>446</v>
      </c>
      <c r="C111" s="56" t="s">
        <v>519</v>
      </c>
      <c r="D111" s="56">
        <v>260</v>
      </c>
      <c r="E111" s="56">
        <v>220</v>
      </c>
      <c r="F111" s="56">
        <v>45</v>
      </c>
      <c r="G111" s="56">
        <v>69</v>
      </c>
      <c r="H111" s="56">
        <v>61</v>
      </c>
      <c r="I111" s="56">
        <v>45</v>
      </c>
      <c r="J111" s="56">
        <v>40</v>
      </c>
      <c r="K111" s="56">
        <v>40</v>
      </c>
      <c r="L111" s="56">
        <v>0</v>
      </c>
      <c r="M111" s="56">
        <v>0</v>
      </c>
    </row>
    <row r="112" spans="1:13" ht="12.75">
      <c r="A112" s="55">
        <v>24</v>
      </c>
      <c r="B112" s="56" t="s">
        <v>446</v>
      </c>
      <c r="C112" s="56" t="s">
        <v>520</v>
      </c>
      <c r="D112" s="56">
        <v>823</v>
      </c>
      <c r="E112" s="56">
        <v>823</v>
      </c>
      <c r="F112" s="56">
        <v>0</v>
      </c>
      <c r="G112" s="56">
        <v>135</v>
      </c>
      <c r="H112" s="56">
        <v>16</v>
      </c>
      <c r="I112" s="56">
        <v>672</v>
      </c>
      <c r="J112" s="56">
        <v>0</v>
      </c>
      <c r="K112" s="56">
        <v>0</v>
      </c>
      <c r="L112" s="56">
        <v>0</v>
      </c>
      <c r="M112" s="56">
        <v>0</v>
      </c>
    </row>
    <row r="113" spans="1:13" ht="12.75">
      <c r="A113" s="55">
        <v>25</v>
      </c>
      <c r="B113" s="56" t="s">
        <v>458</v>
      </c>
      <c r="C113" s="56" t="s">
        <v>521</v>
      </c>
      <c r="D113" s="56">
        <v>24</v>
      </c>
      <c r="E113" s="56">
        <v>24</v>
      </c>
      <c r="F113" s="56">
        <v>0</v>
      </c>
      <c r="G113" s="56">
        <v>24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</row>
    <row r="114" spans="1:13" ht="12.75">
      <c r="A114" s="55">
        <v>26</v>
      </c>
      <c r="B114" s="56" t="s">
        <v>460</v>
      </c>
      <c r="C114" s="56" t="s">
        <v>522</v>
      </c>
      <c r="D114" s="56">
        <v>72</v>
      </c>
      <c r="E114" s="56">
        <v>72</v>
      </c>
      <c r="F114" s="56">
        <v>24</v>
      </c>
      <c r="G114" s="56">
        <v>40</v>
      </c>
      <c r="H114" s="56">
        <v>0</v>
      </c>
      <c r="I114" s="56">
        <v>8</v>
      </c>
      <c r="J114" s="56">
        <v>0</v>
      </c>
      <c r="K114" s="56">
        <v>0</v>
      </c>
      <c r="L114" s="56">
        <v>0</v>
      </c>
      <c r="M114" s="56">
        <v>0</v>
      </c>
    </row>
    <row r="115" spans="1:13" ht="12.75">
      <c r="A115" s="55">
        <v>27</v>
      </c>
      <c r="B115" s="56" t="s">
        <v>470</v>
      </c>
      <c r="C115" s="56" t="s">
        <v>523</v>
      </c>
      <c r="D115" s="56">
        <v>584</v>
      </c>
      <c r="E115" s="56">
        <v>584</v>
      </c>
      <c r="F115" s="56">
        <v>48</v>
      </c>
      <c r="G115" s="56">
        <v>32</v>
      </c>
      <c r="H115" s="56">
        <v>0</v>
      </c>
      <c r="I115" s="56">
        <v>504</v>
      </c>
      <c r="J115" s="56">
        <v>0</v>
      </c>
      <c r="K115" s="56">
        <v>0</v>
      </c>
      <c r="L115" s="56">
        <v>0</v>
      </c>
      <c r="M115" s="56">
        <v>0</v>
      </c>
    </row>
    <row r="116" spans="1:13" ht="12.75">
      <c r="A116" s="55">
        <v>28</v>
      </c>
      <c r="B116" s="56" t="s">
        <v>478</v>
      </c>
      <c r="C116" s="56" t="s">
        <v>524</v>
      </c>
      <c r="D116" s="56">
        <v>1252</v>
      </c>
      <c r="E116" s="56">
        <v>1228</v>
      </c>
      <c r="F116" s="56">
        <v>60</v>
      </c>
      <c r="G116" s="56">
        <v>352</v>
      </c>
      <c r="H116" s="56">
        <v>0</v>
      </c>
      <c r="I116" s="56">
        <v>816</v>
      </c>
      <c r="J116" s="56">
        <v>24</v>
      </c>
      <c r="K116" s="56">
        <v>0</v>
      </c>
      <c r="L116" s="56">
        <v>24</v>
      </c>
      <c r="M116" s="56">
        <v>0</v>
      </c>
    </row>
    <row r="117" spans="1:13" ht="12.75">
      <c r="A117" s="55">
        <v>29</v>
      </c>
      <c r="B117" s="56" t="s">
        <v>478</v>
      </c>
      <c r="C117" s="56" t="s">
        <v>525</v>
      </c>
      <c r="D117" s="56">
        <v>71</v>
      </c>
      <c r="E117" s="56">
        <v>48</v>
      </c>
      <c r="F117" s="56">
        <v>24</v>
      </c>
      <c r="G117" s="56">
        <v>16</v>
      </c>
      <c r="H117" s="56">
        <v>0</v>
      </c>
      <c r="I117" s="56">
        <v>8</v>
      </c>
      <c r="J117" s="56">
        <v>23</v>
      </c>
      <c r="K117" s="56">
        <v>8</v>
      </c>
      <c r="L117" s="56">
        <v>15</v>
      </c>
      <c r="M117" s="56">
        <v>0</v>
      </c>
    </row>
    <row r="118" spans="1:13" ht="12.75">
      <c r="A118" s="55">
        <v>30</v>
      </c>
      <c r="B118" s="56" t="s">
        <v>478</v>
      </c>
      <c r="C118" s="56" t="s">
        <v>526</v>
      </c>
      <c r="D118" s="56">
        <v>787</v>
      </c>
      <c r="E118" s="56">
        <v>156</v>
      </c>
      <c r="F118" s="56">
        <v>64</v>
      </c>
      <c r="G118" s="56">
        <v>92</v>
      </c>
      <c r="H118" s="56">
        <v>0</v>
      </c>
      <c r="I118" s="56">
        <v>0</v>
      </c>
      <c r="J118" s="56">
        <v>631</v>
      </c>
      <c r="K118" s="56">
        <v>16</v>
      </c>
      <c r="L118" s="56">
        <v>615</v>
      </c>
      <c r="M118" s="56">
        <v>0</v>
      </c>
    </row>
    <row r="119" spans="1:13" ht="12.75">
      <c r="A119" s="55">
        <v>31</v>
      </c>
      <c r="B119" s="56" t="s">
        <v>488</v>
      </c>
      <c r="C119" s="56" t="s">
        <v>527</v>
      </c>
      <c r="D119" s="56">
        <v>274</v>
      </c>
      <c r="E119" s="56">
        <v>262</v>
      </c>
      <c r="F119" s="56">
        <v>46</v>
      </c>
      <c r="G119" s="56">
        <v>80</v>
      </c>
      <c r="H119" s="56">
        <v>0</v>
      </c>
      <c r="I119" s="56">
        <v>136</v>
      </c>
      <c r="J119" s="56">
        <v>12</v>
      </c>
      <c r="K119" s="56">
        <v>0</v>
      </c>
      <c r="L119" s="56">
        <v>0</v>
      </c>
      <c r="M119" s="56">
        <v>12</v>
      </c>
    </row>
    <row r="120" spans="1:13" ht="12.75">
      <c r="A120" s="55">
        <v>32</v>
      </c>
      <c r="B120" s="56" t="s">
        <v>488</v>
      </c>
      <c r="C120" s="56" t="s">
        <v>528</v>
      </c>
      <c r="D120" s="56">
        <v>1277</v>
      </c>
      <c r="E120" s="56">
        <v>868</v>
      </c>
      <c r="F120" s="56">
        <v>32</v>
      </c>
      <c r="G120" s="56">
        <v>203</v>
      </c>
      <c r="H120" s="56">
        <v>64</v>
      </c>
      <c r="I120" s="56">
        <v>569</v>
      </c>
      <c r="J120" s="56">
        <v>409</v>
      </c>
      <c r="K120" s="56">
        <v>0</v>
      </c>
      <c r="L120" s="56">
        <v>131</v>
      </c>
      <c r="M120" s="56">
        <v>278</v>
      </c>
    </row>
    <row r="121" spans="1:13" ht="12.75">
      <c r="A121" s="55">
        <v>33</v>
      </c>
      <c r="B121" s="56" t="s">
        <v>492</v>
      </c>
      <c r="C121" s="56" t="s">
        <v>529</v>
      </c>
      <c r="D121" s="56">
        <v>109</v>
      </c>
      <c r="E121" s="56">
        <v>109</v>
      </c>
      <c r="F121" s="56">
        <v>85</v>
      </c>
      <c r="G121" s="56">
        <v>8</v>
      </c>
      <c r="H121" s="56">
        <v>0</v>
      </c>
      <c r="I121" s="56">
        <v>16</v>
      </c>
      <c r="J121" s="56">
        <v>0</v>
      </c>
      <c r="K121" s="56">
        <v>0</v>
      </c>
      <c r="L121" s="56">
        <v>0</v>
      </c>
      <c r="M121" s="56">
        <v>0</v>
      </c>
    </row>
    <row r="122" spans="1:13" ht="12.75">
      <c r="A122" s="55">
        <v>34</v>
      </c>
      <c r="B122" s="56" t="s">
        <v>494</v>
      </c>
      <c r="C122" s="56" t="s">
        <v>530</v>
      </c>
      <c r="D122" s="56">
        <v>380</v>
      </c>
      <c r="E122" s="56">
        <v>22</v>
      </c>
      <c r="F122" s="56">
        <v>14</v>
      </c>
      <c r="G122" s="56">
        <v>0</v>
      </c>
      <c r="H122" s="56">
        <v>8</v>
      </c>
      <c r="I122" s="56">
        <v>0</v>
      </c>
      <c r="J122" s="56">
        <v>358</v>
      </c>
      <c r="K122" s="56">
        <v>136</v>
      </c>
      <c r="L122" s="56">
        <v>177</v>
      </c>
      <c r="M122" s="56">
        <v>45</v>
      </c>
    </row>
    <row r="123" spans="1:13" ht="12.75">
      <c r="A123" s="55">
        <v>35</v>
      </c>
      <c r="B123" s="56" t="s">
        <v>496</v>
      </c>
      <c r="C123" s="56" t="s">
        <v>531</v>
      </c>
      <c r="D123" s="56">
        <v>580</v>
      </c>
      <c r="E123" s="56">
        <v>292</v>
      </c>
      <c r="F123" s="56">
        <v>92</v>
      </c>
      <c r="G123" s="56">
        <v>144</v>
      </c>
      <c r="H123" s="56">
        <v>56</v>
      </c>
      <c r="I123" s="56">
        <v>0</v>
      </c>
      <c r="J123" s="56">
        <v>288</v>
      </c>
      <c r="K123" s="56">
        <v>176</v>
      </c>
      <c r="L123" s="56">
        <v>112</v>
      </c>
      <c r="M123" s="56">
        <v>0</v>
      </c>
    </row>
    <row r="124" spans="1:13" ht="12.75">
      <c r="A124" s="55">
        <v>36</v>
      </c>
      <c r="B124" s="56" t="s">
        <v>532</v>
      </c>
      <c r="C124" s="56" t="s">
        <v>533</v>
      </c>
      <c r="D124" s="56">
        <v>70</v>
      </c>
      <c r="E124" s="56">
        <v>64</v>
      </c>
      <c r="F124" s="56">
        <v>24</v>
      </c>
      <c r="G124" s="56">
        <v>16</v>
      </c>
      <c r="H124" s="56">
        <v>16</v>
      </c>
      <c r="I124" s="56">
        <v>8</v>
      </c>
      <c r="J124" s="56">
        <v>6</v>
      </c>
      <c r="K124" s="56">
        <v>6</v>
      </c>
      <c r="L124" s="56">
        <v>0</v>
      </c>
      <c r="M124" s="56">
        <v>0</v>
      </c>
    </row>
    <row r="125" spans="1:13" s="52" customFormat="1" ht="12.75">
      <c r="A125" s="49">
        <v>36</v>
      </c>
      <c r="B125" s="50"/>
      <c r="C125" s="50" t="s">
        <v>534</v>
      </c>
      <c r="D125" s="50">
        <f aca="true" t="shared" si="1" ref="D125:M125">SUM(D89:D124)</f>
        <v>15048</v>
      </c>
      <c r="E125" s="50">
        <f t="shared" si="1"/>
        <v>10430</v>
      </c>
      <c r="F125" s="50">
        <f t="shared" si="1"/>
        <v>1479</v>
      </c>
      <c r="G125" s="50">
        <f t="shared" si="1"/>
        <v>2388</v>
      </c>
      <c r="H125" s="50">
        <f t="shared" si="1"/>
        <v>475</v>
      </c>
      <c r="I125" s="50">
        <f t="shared" si="1"/>
        <v>6088</v>
      </c>
      <c r="J125" s="50">
        <f t="shared" si="1"/>
        <v>4618</v>
      </c>
      <c r="K125" s="50">
        <f t="shared" si="1"/>
        <v>887</v>
      </c>
      <c r="L125" s="50">
        <f t="shared" si="1"/>
        <v>1708</v>
      </c>
      <c r="M125" s="50">
        <f t="shared" si="1"/>
        <v>2023</v>
      </c>
    </row>
    <row r="126" spans="1:13" ht="7.5" customHeight="1">
      <c r="A126" s="186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8"/>
    </row>
    <row r="127" spans="1:13" s="52" customFormat="1" ht="12.75">
      <c r="A127" s="49">
        <f>(A87+A125)</f>
        <v>118</v>
      </c>
      <c r="B127" s="50"/>
      <c r="C127" s="50" t="s">
        <v>535</v>
      </c>
      <c r="D127" s="50">
        <f aca="true" t="shared" si="2" ref="D127:M127">(D87+D125)</f>
        <v>32315</v>
      </c>
      <c r="E127" s="50">
        <f t="shared" si="2"/>
        <v>25839</v>
      </c>
      <c r="F127" s="50">
        <f t="shared" si="2"/>
        <v>5400</v>
      </c>
      <c r="G127" s="50">
        <f t="shared" si="2"/>
        <v>4451</v>
      </c>
      <c r="H127" s="50">
        <f t="shared" si="2"/>
        <v>705</v>
      </c>
      <c r="I127" s="50">
        <f t="shared" si="2"/>
        <v>15283</v>
      </c>
      <c r="J127" s="50">
        <f t="shared" si="2"/>
        <v>6476</v>
      </c>
      <c r="K127" s="50">
        <f t="shared" si="2"/>
        <v>1635</v>
      </c>
      <c r="L127" s="50">
        <f t="shared" si="2"/>
        <v>2318</v>
      </c>
      <c r="M127" s="50">
        <f t="shared" si="2"/>
        <v>2523</v>
      </c>
    </row>
  </sheetData>
  <sheetProtection password="CE88" sheet="1" objects="1" scenarios="1"/>
  <mergeCells count="9">
    <mergeCell ref="A88:M88"/>
    <mergeCell ref="A126:M126"/>
    <mergeCell ref="K2:M2"/>
    <mergeCell ref="A1:A3"/>
    <mergeCell ref="B1:B3"/>
    <mergeCell ref="C1:C3"/>
    <mergeCell ref="E2:E3"/>
    <mergeCell ref="D2:D3"/>
    <mergeCell ref="F2:I2"/>
  </mergeCells>
  <printOptions/>
  <pageMargins left="0.7480314960629921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 xml:space="preserve">&amp;C&amp;"Arial,Bold"&amp;12 8.3. Sociālo darbinieku, sociālo aprūpētāju un sociālo rehabilitētāju kvalifikācijas pilnveide atbilstoši profesijai </oddHeader>
    <oddFooter>&amp;L
&amp;8SPP Statistiskās informācijas un analīzes daļa&amp;R
&amp;P+120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L127"/>
  <sheetViews>
    <sheetView showGridLines="0" workbookViewId="0" topLeftCell="A1">
      <selection activeCell="C108" sqref="C108"/>
    </sheetView>
  </sheetViews>
  <sheetFormatPr defaultColWidth="9.140625" defaultRowHeight="12.75"/>
  <cols>
    <col min="1" max="1" width="4.7109375" style="9" customWidth="1"/>
    <col min="2" max="2" width="16.7109375" style="8" customWidth="1"/>
    <col min="3" max="3" width="55.7109375" style="8" customWidth="1"/>
    <col min="4" max="4" width="9.7109375" style="8" customWidth="1"/>
    <col min="5" max="5" width="8.7109375" style="8" customWidth="1"/>
    <col min="6" max="6" width="9.57421875" style="8" customWidth="1"/>
    <col min="7" max="7" width="6.140625" style="8" customWidth="1"/>
    <col min="8" max="8" width="6.8515625" style="8" customWidth="1"/>
    <col min="9" max="9" width="6.57421875" style="8" customWidth="1"/>
    <col min="10" max="10" width="7.00390625" style="8" customWidth="1"/>
    <col min="11" max="11" width="6.140625" style="8" customWidth="1"/>
    <col min="12" max="12" width="6.7109375" style="8" customWidth="1"/>
    <col min="13" max="16384" width="9.140625" style="8" customWidth="1"/>
  </cols>
  <sheetData>
    <row r="1" spans="1:12" s="3" customFormat="1" ht="22.5">
      <c r="A1" s="174" t="s">
        <v>0</v>
      </c>
      <c r="B1" s="177" t="s">
        <v>1</v>
      </c>
      <c r="C1" s="177" t="s">
        <v>2</v>
      </c>
      <c r="D1" s="2" t="s">
        <v>57</v>
      </c>
      <c r="E1" s="2" t="s">
        <v>56</v>
      </c>
      <c r="F1" s="2" t="s">
        <v>55</v>
      </c>
      <c r="G1" s="2" t="s">
        <v>54</v>
      </c>
      <c r="H1" s="2" t="s">
        <v>53</v>
      </c>
      <c r="I1" s="2" t="s">
        <v>52</v>
      </c>
      <c r="J1" s="2" t="s">
        <v>51</v>
      </c>
      <c r="K1" s="2" t="s">
        <v>50</v>
      </c>
      <c r="L1" s="2" t="s">
        <v>49</v>
      </c>
    </row>
    <row r="2" spans="1:12" s="3" customFormat="1" ht="12.75" customHeight="1">
      <c r="A2" s="175"/>
      <c r="B2" s="177"/>
      <c r="C2" s="177"/>
      <c r="D2" s="194" t="s">
        <v>48</v>
      </c>
      <c r="E2" s="194" t="s">
        <v>47</v>
      </c>
      <c r="F2" s="194" t="s">
        <v>46</v>
      </c>
      <c r="G2" s="254" t="s">
        <v>45</v>
      </c>
      <c r="H2" s="222" t="s">
        <v>44</v>
      </c>
      <c r="I2" s="253"/>
      <c r="J2" s="253"/>
      <c r="K2" s="253"/>
      <c r="L2" s="223"/>
    </row>
    <row r="3" spans="1:12" s="3" customFormat="1" ht="63.75" customHeight="1">
      <c r="A3" s="176"/>
      <c r="B3" s="178"/>
      <c r="C3" s="178"/>
      <c r="D3" s="195"/>
      <c r="E3" s="195"/>
      <c r="F3" s="195"/>
      <c r="G3" s="255"/>
      <c r="H3" s="11" t="s">
        <v>43</v>
      </c>
      <c r="I3" s="11" t="s">
        <v>42</v>
      </c>
      <c r="J3" s="11" t="s">
        <v>41</v>
      </c>
      <c r="K3" s="11" t="s">
        <v>40</v>
      </c>
      <c r="L3" s="2" t="s">
        <v>39</v>
      </c>
    </row>
    <row r="4" spans="1:12" s="19" customFormat="1" ht="12" customHeight="1" thickBot="1">
      <c r="A4" s="6" t="s">
        <v>20</v>
      </c>
      <c r="B4" s="6" t="s">
        <v>21</v>
      </c>
      <c r="C4" s="6" t="s">
        <v>22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</row>
    <row r="5" spans="1:12" ht="12.75">
      <c r="A5" s="46">
        <v>1</v>
      </c>
      <c r="B5" s="47" t="s">
        <v>386</v>
      </c>
      <c r="C5" s="47" t="s">
        <v>387</v>
      </c>
      <c r="D5" s="47">
        <v>2184</v>
      </c>
      <c r="E5" s="47">
        <v>940</v>
      </c>
      <c r="F5" s="47">
        <v>11.83</v>
      </c>
      <c r="G5" s="47">
        <v>109</v>
      </c>
      <c r="H5" s="47">
        <v>13</v>
      </c>
      <c r="I5" s="47">
        <v>69</v>
      </c>
      <c r="J5" s="47">
        <v>0</v>
      </c>
      <c r="K5" s="47">
        <v>11</v>
      </c>
      <c r="L5" s="47">
        <v>16</v>
      </c>
    </row>
    <row r="6" spans="1:12" ht="12.75">
      <c r="A6" s="48">
        <v>2</v>
      </c>
      <c r="B6" s="45" t="s">
        <v>388</v>
      </c>
      <c r="C6" s="45" t="s">
        <v>389</v>
      </c>
      <c r="D6" s="45">
        <v>61.34</v>
      </c>
      <c r="E6" s="45">
        <v>70.95</v>
      </c>
      <c r="F6" s="45">
        <v>5.29</v>
      </c>
      <c r="G6" s="45">
        <v>7</v>
      </c>
      <c r="H6" s="45">
        <v>0</v>
      </c>
      <c r="I6" s="45">
        <v>0</v>
      </c>
      <c r="J6" s="45">
        <v>3</v>
      </c>
      <c r="K6" s="45">
        <v>4</v>
      </c>
      <c r="L6" s="45">
        <v>0</v>
      </c>
    </row>
    <row r="7" spans="1:12" ht="12.75">
      <c r="A7" s="48">
        <v>3</v>
      </c>
      <c r="B7" s="45" t="s">
        <v>388</v>
      </c>
      <c r="C7" s="45" t="s">
        <v>390</v>
      </c>
      <c r="D7" s="45">
        <v>884.8</v>
      </c>
      <c r="E7" s="45">
        <v>137.6</v>
      </c>
      <c r="F7" s="45">
        <v>7.15</v>
      </c>
      <c r="G7" s="45">
        <v>79</v>
      </c>
      <c r="H7" s="45">
        <v>2</v>
      </c>
      <c r="I7" s="45">
        <v>72</v>
      </c>
      <c r="J7" s="45">
        <v>3</v>
      </c>
      <c r="K7" s="45">
        <v>2</v>
      </c>
      <c r="L7" s="45">
        <v>0</v>
      </c>
    </row>
    <row r="8" spans="1:12" ht="12.75">
      <c r="A8" s="48">
        <v>4</v>
      </c>
      <c r="B8" s="45" t="s">
        <v>388</v>
      </c>
      <c r="C8" s="45" t="s">
        <v>391</v>
      </c>
      <c r="D8" s="45">
        <v>789</v>
      </c>
      <c r="E8" s="45">
        <v>70.1</v>
      </c>
      <c r="F8" s="45">
        <v>7.6</v>
      </c>
      <c r="G8" s="45">
        <v>65</v>
      </c>
      <c r="H8" s="45">
        <v>18</v>
      </c>
      <c r="I8" s="45">
        <v>44</v>
      </c>
      <c r="J8" s="45">
        <v>3</v>
      </c>
      <c r="K8" s="45">
        <v>0</v>
      </c>
      <c r="L8" s="45">
        <v>0</v>
      </c>
    </row>
    <row r="9" spans="1:12" ht="12.75">
      <c r="A9" s="48">
        <v>5</v>
      </c>
      <c r="B9" s="45" t="s">
        <v>392</v>
      </c>
      <c r="C9" s="45" t="s">
        <v>393</v>
      </c>
      <c r="D9" s="45">
        <v>1288.85</v>
      </c>
      <c r="E9" s="45">
        <v>94</v>
      </c>
      <c r="F9" s="45">
        <v>7.06</v>
      </c>
      <c r="G9" s="45">
        <v>92</v>
      </c>
      <c r="H9" s="45">
        <v>11</v>
      </c>
      <c r="I9" s="45">
        <v>52</v>
      </c>
      <c r="J9" s="45">
        <v>27</v>
      </c>
      <c r="K9" s="45">
        <v>2</v>
      </c>
      <c r="L9" s="45">
        <v>0</v>
      </c>
    </row>
    <row r="10" spans="1:12" ht="12.75">
      <c r="A10" s="48">
        <v>6</v>
      </c>
      <c r="B10" s="45" t="s">
        <v>394</v>
      </c>
      <c r="C10" s="45" t="s">
        <v>395</v>
      </c>
      <c r="D10" s="45">
        <v>593.8</v>
      </c>
      <c r="E10" s="45">
        <v>0</v>
      </c>
      <c r="F10" s="45">
        <v>8.73</v>
      </c>
      <c r="G10" s="45">
        <v>33</v>
      </c>
      <c r="H10" s="45">
        <v>2</v>
      </c>
      <c r="I10" s="45">
        <v>30</v>
      </c>
      <c r="J10" s="45">
        <v>0</v>
      </c>
      <c r="K10" s="45">
        <v>1</v>
      </c>
      <c r="L10" s="45">
        <v>0</v>
      </c>
    </row>
    <row r="11" spans="1:12" ht="12.75">
      <c r="A11" s="48">
        <v>7</v>
      </c>
      <c r="B11" s="45" t="s">
        <v>394</v>
      </c>
      <c r="C11" s="45" t="s">
        <v>396</v>
      </c>
      <c r="D11" s="45">
        <v>1424</v>
      </c>
      <c r="E11" s="45">
        <v>0</v>
      </c>
      <c r="F11" s="45">
        <v>7.49</v>
      </c>
      <c r="G11" s="45">
        <v>112</v>
      </c>
      <c r="H11" s="45">
        <v>58</v>
      </c>
      <c r="I11" s="45">
        <v>32</v>
      </c>
      <c r="J11" s="45">
        <v>14</v>
      </c>
      <c r="K11" s="45">
        <v>8</v>
      </c>
      <c r="L11" s="45">
        <v>0</v>
      </c>
    </row>
    <row r="12" spans="1:12" ht="12.75">
      <c r="A12" s="48">
        <v>8</v>
      </c>
      <c r="B12" s="45" t="s">
        <v>394</v>
      </c>
      <c r="C12" s="45" t="s">
        <v>397</v>
      </c>
      <c r="D12" s="45">
        <v>2137</v>
      </c>
      <c r="E12" s="45">
        <v>7.6</v>
      </c>
      <c r="F12" s="45">
        <v>7.55</v>
      </c>
      <c r="G12" s="45">
        <v>179</v>
      </c>
      <c r="H12" s="45">
        <v>71</v>
      </c>
      <c r="I12" s="45">
        <v>108</v>
      </c>
      <c r="J12" s="45">
        <v>0</v>
      </c>
      <c r="K12" s="45">
        <v>0</v>
      </c>
      <c r="L12" s="45">
        <v>0</v>
      </c>
    </row>
    <row r="13" spans="1:12" ht="12.75">
      <c r="A13" s="48">
        <v>9</v>
      </c>
      <c r="B13" s="45" t="s">
        <v>394</v>
      </c>
      <c r="C13" s="45" t="s">
        <v>398</v>
      </c>
      <c r="D13" s="45">
        <v>740.6</v>
      </c>
      <c r="E13" s="45">
        <v>228.9</v>
      </c>
      <c r="F13" s="45">
        <v>9.6</v>
      </c>
      <c r="G13" s="45">
        <v>51</v>
      </c>
      <c r="H13" s="45">
        <v>8</v>
      </c>
      <c r="I13" s="45">
        <v>27</v>
      </c>
      <c r="J13" s="45">
        <v>13</v>
      </c>
      <c r="K13" s="45">
        <v>3</v>
      </c>
      <c r="L13" s="45">
        <v>0</v>
      </c>
    </row>
    <row r="14" spans="1:12" ht="12.75">
      <c r="A14" s="48">
        <v>10</v>
      </c>
      <c r="B14" s="45" t="s">
        <v>394</v>
      </c>
      <c r="C14" s="45" t="s">
        <v>399</v>
      </c>
      <c r="D14" s="45">
        <v>2232</v>
      </c>
      <c r="E14" s="45">
        <v>0</v>
      </c>
      <c r="F14" s="45">
        <v>6.6</v>
      </c>
      <c r="G14" s="45">
        <v>186</v>
      </c>
      <c r="H14" s="45">
        <v>16</v>
      </c>
      <c r="I14" s="45">
        <v>170</v>
      </c>
      <c r="J14" s="45">
        <v>0</v>
      </c>
      <c r="K14" s="45">
        <v>0</v>
      </c>
      <c r="L14" s="45">
        <v>0</v>
      </c>
    </row>
    <row r="15" spans="1:12" ht="12.75">
      <c r="A15" s="48">
        <v>11</v>
      </c>
      <c r="B15" s="45" t="s">
        <v>394</v>
      </c>
      <c r="C15" s="45" t="s">
        <v>400</v>
      </c>
      <c r="D15" s="45">
        <v>113.2</v>
      </c>
      <c r="E15" s="45">
        <v>0</v>
      </c>
      <c r="F15" s="45">
        <v>8.09</v>
      </c>
      <c r="G15" s="45">
        <v>7</v>
      </c>
      <c r="H15" s="45">
        <v>0</v>
      </c>
      <c r="I15" s="45">
        <v>7</v>
      </c>
      <c r="J15" s="45">
        <v>0</v>
      </c>
      <c r="K15" s="45">
        <v>0</v>
      </c>
      <c r="L15" s="45">
        <v>0</v>
      </c>
    </row>
    <row r="16" spans="1:12" ht="12.75">
      <c r="A16" s="48">
        <v>12</v>
      </c>
      <c r="B16" s="45" t="s">
        <v>401</v>
      </c>
      <c r="C16" s="45" t="s">
        <v>402</v>
      </c>
      <c r="D16" s="45">
        <v>1380</v>
      </c>
      <c r="E16" s="45">
        <v>0</v>
      </c>
      <c r="F16" s="45">
        <v>11.31</v>
      </c>
      <c r="G16" s="45">
        <v>73</v>
      </c>
      <c r="H16" s="45">
        <v>8</v>
      </c>
      <c r="I16" s="45">
        <v>63</v>
      </c>
      <c r="J16" s="45">
        <v>0</v>
      </c>
      <c r="K16" s="45">
        <v>2</v>
      </c>
      <c r="L16" s="45">
        <v>0</v>
      </c>
    </row>
    <row r="17" spans="1:12" ht="12.75">
      <c r="A17" s="48">
        <v>13</v>
      </c>
      <c r="B17" s="45" t="s">
        <v>403</v>
      </c>
      <c r="C17" s="45" t="s">
        <v>404</v>
      </c>
      <c r="D17" s="45">
        <v>679.5</v>
      </c>
      <c r="E17" s="45">
        <v>121.9</v>
      </c>
      <c r="F17" s="45">
        <v>7.93</v>
      </c>
      <c r="G17" s="45">
        <v>48</v>
      </c>
      <c r="H17" s="45">
        <v>7</v>
      </c>
      <c r="I17" s="45">
        <v>33</v>
      </c>
      <c r="J17" s="45">
        <v>5</v>
      </c>
      <c r="K17" s="45">
        <v>2</v>
      </c>
      <c r="L17" s="45">
        <v>1</v>
      </c>
    </row>
    <row r="18" spans="1:12" ht="12.75">
      <c r="A18" s="48">
        <v>14</v>
      </c>
      <c r="B18" s="45" t="s">
        <v>403</v>
      </c>
      <c r="C18" s="45" t="s">
        <v>405</v>
      </c>
      <c r="D18" s="45">
        <v>294.9</v>
      </c>
      <c r="E18" s="45">
        <v>0</v>
      </c>
      <c r="F18" s="45">
        <v>6.7</v>
      </c>
      <c r="G18" s="45">
        <v>16</v>
      </c>
      <c r="H18" s="45">
        <v>4</v>
      </c>
      <c r="I18" s="45">
        <v>4</v>
      </c>
      <c r="J18" s="45">
        <v>0</v>
      </c>
      <c r="K18" s="45">
        <v>8</v>
      </c>
      <c r="L18" s="45">
        <v>0</v>
      </c>
    </row>
    <row r="19" spans="1:12" ht="12.75">
      <c r="A19" s="48">
        <v>15</v>
      </c>
      <c r="B19" s="45" t="s">
        <v>403</v>
      </c>
      <c r="C19" s="45" t="s">
        <v>406</v>
      </c>
      <c r="D19" s="45">
        <v>83.9</v>
      </c>
      <c r="E19" s="45">
        <v>0</v>
      </c>
      <c r="F19" s="45">
        <v>7.63</v>
      </c>
      <c r="G19" s="45">
        <v>4</v>
      </c>
      <c r="H19" s="45">
        <v>0</v>
      </c>
      <c r="I19" s="45">
        <v>0</v>
      </c>
      <c r="J19" s="45">
        <v>3</v>
      </c>
      <c r="K19" s="45">
        <v>1</v>
      </c>
      <c r="L19" s="45">
        <v>0</v>
      </c>
    </row>
    <row r="20" spans="1:12" ht="12.75">
      <c r="A20" s="48">
        <v>16</v>
      </c>
      <c r="B20" s="45" t="s">
        <v>407</v>
      </c>
      <c r="C20" s="45" t="s">
        <v>408</v>
      </c>
      <c r="D20" s="45">
        <v>312.7</v>
      </c>
      <c r="E20" s="45">
        <v>0</v>
      </c>
      <c r="F20" s="45">
        <v>6.13</v>
      </c>
      <c r="G20" s="45">
        <v>17</v>
      </c>
      <c r="H20" s="45">
        <v>1</v>
      </c>
      <c r="I20" s="45">
        <v>6</v>
      </c>
      <c r="J20" s="45">
        <v>4</v>
      </c>
      <c r="K20" s="45">
        <v>3</v>
      </c>
      <c r="L20" s="45">
        <v>3</v>
      </c>
    </row>
    <row r="21" spans="1:12" ht="12.75">
      <c r="A21" s="48">
        <v>17</v>
      </c>
      <c r="B21" s="45" t="s">
        <v>407</v>
      </c>
      <c r="C21" s="45" t="s">
        <v>409</v>
      </c>
      <c r="D21" s="45">
        <v>539</v>
      </c>
      <c r="E21" s="45">
        <v>416</v>
      </c>
      <c r="F21" s="45">
        <v>11.1</v>
      </c>
      <c r="G21" s="45">
        <v>23</v>
      </c>
      <c r="H21" s="45">
        <v>0</v>
      </c>
      <c r="I21" s="45">
        <v>4</v>
      </c>
      <c r="J21" s="45">
        <v>8</v>
      </c>
      <c r="K21" s="45">
        <v>5</v>
      </c>
      <c r="L21" s="45">
        <v>6</v>
      </c>
    </row>
    <row r="22" spans="1:12" ht="12.75">
      <c r="A22" s="48">
        <v>18</v>
      </c>
      <c r="B22" s="45" t="s">
        <v>410</v>
      </c>
      <c r="C22" s="45" t="s">
        <v>411</v>
      </c>
      <c r="D22" s="45">
        <v>2234</v>
      </c>
      <c r="E22" s="45">
        <v>0</v>
      </c>
      <c r="F22" s="45">
        <v>9.39</v>
      </c>
      <c r="G22" s="45">
        <v>162</v>
      </c>
      <c r="H22" s="45">
        <v>43</v>
      </c>
      <c r="I22" s="45">
        <v>113</v>
      </c>
      <c r="J22" s="45">
        <v>6</v>
      </c>
      <c r="K22" s="45">
        <v>0</v>
      </c>
      <c r="L22" s="45">
        <v>0</v>
      </c>
    </row>
    <row r="23" spans="1:12" ht="12.75">
      <c r="A23" s="48">
        <v>19</v>
      </c>
      <c r="B23" s="45" t="s">
        <v>412</v>
      </c>
      <c r="C23" s="45" t="s">
        <v>413</v>
      </c>
      <c r="D23" s="45">
        <v>412.8</v>
      </c>
      <c r="E23" s="45">
        <v>0</v>
      </c>
      <c r="F23" s="45">
        <v>8.09</v>
      </c>
      <c r="G23" s="45">
        <v>32</v>
      </c>
      <c r="H23" s="45">
        <v>16</v>
      </c>
      <c r="I23" s="45">
        <v>12</v>
      </c>
      <c r="J23" s="45">
        <v>4</v>
      </c>
      <c r="K23" s="45">
        <v>0</v>
      </c>
      <c r="L23" s="45">
        <v>0</v>
      </c>
    </row>
    <row r="24" spans="1:12" ht="12.75">
      <c r="A24" s="48">
        <v>20</v>
      </c>
      <c r="B24" s="45" t="s">
        <v>412</v>
      </c>
      <c r="C24" s="45" t="s">
        <v>414</v>
      </c>
      <c r="D24" s="45">
        <v>381</v>
      </c>
      <c r="E24" s="45">
        <v>0</v>
      </c>
      <c r="F24" s="45">
        <v>7.78</v>
      </c>
      <c r="G24" s="45">
        <v>17</v>
      </c>
      <c r="H24" s="45">
        <v>0</v>
      </c>
      <c r="I24" s="45">
        <v>8</v>
      </c>
      <c r="J24" s="45">
        <v>4</v>
      </c>
      <c r="K24" s="45">
        <v>2</v>
      </c>
      <c r="L24" s="45">
        <v>3</v>
      </c>
    </row>
    <row r="25" spans="1:12" ht="12.75">
      <c r="A25" s="48">
        <v>21</v>
      </c>
      <c r="B25" s="45" t="s">
        <v>412</v>
      </c>
      <c r="C25" s="45" t="s">
        <v>415</v>
      </c>
      <c r="D25" s="45">
        <v>194.9</v>
      </c>
      <c r="E25" s="45">
        <v>0</v>
      </c>
      <c r="F25" s="45">
        <v>10.83</v>
      </c>
      <c r="G25" s="45">
        <v>12</v>
      </c>
      <c r="H25" s="45">
        <v>6</v>
      </c>
      <c r="I25" s="45">
        <v>6</v>
      </c>
      <c r="J25" s="45">
        <v>0</v>
      </c>
      <c r="K25" s="45">
        <v>0</v>
      </c>
      <c r="L25" s="45">
        <v>0</v>
      </c>
    </row>
    <row r="26" spans="1:12" ht="12.75">
      <c r="A26" s="48">
        <v>22</v>
      </c>
      <c r="B26" s="45" t="s">
        <v>416</v>
      </c>
      <c r="C26" s="45" t="s">
        <v>417</v>
      </c>
      <c r="D26" s="45">
        <v>492.9</v>
      </c>
      <c r="E26" s="45">
        <v>50.4</v>
      </c>
      <c r="F26" s="45">
        <v>8.62</v>
      </c>
      <c r="G26" s="45">
        <v>33</v>
      </c>
      <c r="H26" s="45">
        <v>8</v>
      </c>
      <c r="I26" s="45">
        <v>12</v>
      </c>
      <c r="J26" s="45">
        <v>12</v>
      </c>
      <c r="K26" s="45">
        <v>1</v>
      </c>
      <c r="L26" s="45">
        <v>0</v>
      </c>
    </row>
    <row r="27" spans="1:12" ht="12.75">
      <c r="A27" s="48">
        <v>23</v>
      </c>
      <c r="B27" s="45" t="s">
        <v>416</v>
      </c>
      <c r="C27" s="45" t="s">
        <v>418</v>
      </c>
      <c r="D27" s="45">
        <v>690.6</v>
      </c>
      <c r="E27" s="45">
        <v>0</v>
      </c>
      <c r="F27" s="45">
        <v>6.91</v>
      </c>
      <c r="G27" s="45">
        <v>60</v>
      </c>
      <c r="H27" s="45">
        <v>9</v>
      </c>
      <c r="I27" s="45">
        <v>51</v>
      </c>
      <c r="J27" s="45">
        <v>0</v>
      </c>
      <c r="K27" s="45">
        <v>0</v>
      </c>
      <c r="L27" s="45">
        <v>0</v>
      </c>
    </row>
    <row r="28" spans="1:12" ht="12.75">
      <c r="A28" s="48">
        <v>24</v>
      </c>
      <c r="B28" s="45" t="s">
        <v>416</v>
      </c>
      <c r="C28" s="45" t="s">
        <v>419</v>
      </c>
      <c r="D28" s="45">
        <v>132.1</v>
      </c>
      <c r="E28" s="45">
        <v>0</v>
      </c>
      <c r="F28" s="45">
        <v>5.74</v>
      </c>
      <c r="G28" s="45">
        <v>7</v>
      </c>
      <c r="H28" s="45">
        <v>1</v>
      </c>
      <c r="I28" s="45">
        <v>1</v>
      </c>
      <c r="J28" s="45">
        <v>0</v>
      </c>
      <c r="K28" s="45">
        <v>5</v>
      </c>
      <c r="L28" s="45">
        <v>0</v>
      </c>
    </row>
    <row r="29" spans="1:12" ht="12.75">
      <c r="A29" s="48">
        <v>25</v>
      </c>
      <c r="B29" s="45" t="s">
        <v>420</v>
      </c>
      <c r="C29" s="45" t="s">
        <v>421</v>
      </c>
      <c r="D29" s="45">
        <v>244.9</v>
      </c>
      <c r="E29" s="45">
        <v>5.62</v>
      </c>
      <c r="F29" s="45">
        <v>7.16</v>
      </c>
      <c r="G29" s="45">
        <v>21</v>
      </c>
      <c r="H29" s="45">
        <v>9</v>
      </c>
      <c r="I29" s="45">
        <v>9</v>
      </c>
      <c r="J29" s="45">
        <v>2</v>
      </c>
      <c r="K29" s="45">
        <v>1</v>
      </c>
      <c r="L29" s="45">
        <v>0</v>
      </c>
    </row>
    <row r="30" spans="1:12" ht="12.75">
      <c r="A30" s="48">
        <v>26</v>
      </c>
      <c r="B30" s="45" t="s">
        <v>420</v>
      </c>
      <c r="C30" s="45" t="s">
        <v>422</v>
      </c>
      <c r="D30" s="45">
        <v>493</v>
      </c>
      <c r="E30" s="45">
        <v>0</v>
      </c>
      <c r="F30" s="45">
        <v>6.85</v>
      </c>
      <c r="G30" s="45">
        <v>27</v>
      </c>
      <c r="H30" s="45">
        <v>0</v>
      </c>
      <c r="I30" s="45">
        <v>8</v>
      </c>
      <c r="J30" s="45">
        <v>18</v>
      </c>
      <c r="K30" s="45">
        <v>1</v>
      </c>
      <c r="L30" s="45">
        <v>0</v>
      </c>
    </row>
    <row r="31" spans="1:12" ht="12.75">
      <c r="A31" s="48">
        <v>27</v>
      </c>
      <c r="B31" s="45" t="s">
        <v>423</v>
      </c>
      <c r="C31" s="45" t="s">
        <v>424</v>
      </c>
      <c r="D31" s="45">
        <v>612</v>
      </c>
      <c r="E31" s="45">
        <v>6</v>
      </c>
      <c r="F31" s="45">
        <v>6.12</v>
      </c>
      <c r="G31" s="45">
        <v>59</v>
      </c>
      <c r="H31" s="45">
        <v>22</v>
      </c>
      <c r="I31" s="45">
        <v>20</v>
      </c>
      <c r="J31" s="45">
        <v>17</v>
      </c>
      <c r="K31" s="45">
        <v>0</v>
      </c>
      <c r="L31" s="45">
        <v>0</v>
      </c>
    </row>
    <row r="32" spans="1:12" ht="12.75">
      <c r="A32" s="48">
        <v>28</v>
      </c>
      <c r="B32" s="45" t="s">
        <v>425</v>
      </c>
      <c r="C32" s="45" t="s">
        <v>426</v>
      </c>
      <c r="D32" s="45">
        <v>106</v>
      </c>
      <c r="E32" s="45">
        <v>0</v>
      </c>
      <c r="F32" s="45">
        <v>11.78</v>
      </c>
      <c r="G32" s="45">
        <v>7</v>
      </c>
      <c r="H32" s="45">
        <v>2</v>
      </c>
      <c r="I32" s="45">
        <v>4</v>
      </c>
      <c r="J32" s="45">
        <v>1</v>
      </c>
      <c r="K32" s="45">
        <v>0</v>
      </c>
      <c r="L32" s="45">
        <v>0</v>
      </c>
    </row>
    <row r="33" spans="1:12" ht="12.75">
      <c r="A33" s="48">
        <v>29</v>
      </c>
      <c r="B33" s="45" t="s">
        <v>425</v>
      </c>
      <c r="C33" s="45" t="s">
        <v>427</v>
      </c>
      <c r="D33" s="45">
        <v>173.4</v>
      </c>
      <c r="E33" s="45">
        <v>0</v>
      </c>
      <c r="F33" s="45">
        <v>6.94</v>
      </c>
      <c r="G33" s="45">
        <v>11</v>
      </c>
      <c r="H33" s="45">
        <v>0</v>
      </c>
      <c r="I33" s="45">
        <v>3</v>
      </c>
      <c r="J33" s="45">
        <v>8</v>
      </c>
      <c r="K33" s="45">
        <v>0</v>
      </c>
      <c r="L33" s="45">
        <v>0</v>
      </c>
    </row>
    <row r="34" spans="1:12" ht="12.75">
      <c r="A34" s="48">
        <v>30</v>
      </c>
      <c r="B34" s="45" t="s">
        <v>428</v>
      </c>
      <c r="C34" s="45" t="s">
        <v>429</v>
      </c>
      <c r="D34" s="45">
        <v>75</v>
      </c>
      <c r="E34" s="45">
        <v>0</v>
      </c>
      <c r="F34" s="45">
        <v>15</v>
      </c>
      <c r="G34" s="45">
        <v>5</v>
      </c>
      <c r="H34" s="45">
        <v>1</v>
      </c>
      <c r="I34" s="45">
        <v>3</v>
      </c>
      <c r="J34" s="45">
        <v>1</v>
      </c>
      <c r="K34" s="45">
        <v>0</v>
      </c>
      <c r="L34" s="45">
        <v>0</v>
      </c>
    </row>
    <row r="35" spans="1:12" ht="12.75">
      <c r="A35" s="48">
        <v>31</v>
      </c>
      <c r="B35" s="45" t="s">
        <v>428</v>
      </c>
      <c r="C35" s="45" t="s">
        <v>430</v>
      </c>
      <c r="D35" s="45">
        <v>128.8</v>
      </c>
      <c r="E35" s="45">
        <v>0</v>
      </c>
      <c r="F35" s="45">
        <v>6.78</v>
      </c>
      <c r="G35" s="45">
        <v>9</v>
      </c>
      <c r="H35" s="45">
        <v>2</v>
      </c>
      <c r="I35" s="45">
        <v>4</v>
      </c>
      <c r="J35" s="45">
        <v>1</v>
      </c>
      <c r="K35" s="45">
        <v>2</v>
      </c>
      <c r="L35" s="45">
        <v>0</v>
      </c>
    </row>
    <row r="36" spans="1:12" ht="12.75">
      <c r="A36" s="48">
        <v>32</v>
      </c>
      <c r="B36" s="45" t="s">
        <v>428</v>
      </c>
      <c r="C36" s="45" t="s">
        <v>431</v>
      </c>
      <c r="D36" s="45">
        <v>1807</v>
      </c>
      <c r="E36" s="45">
        <v>343.8</v>
      </c>
      <c r="F36" s="45">
        <v>8.6</v>
      </c>
      <c r="G36" s="45">
        <v>116</v>
      </c>
      <c r="H36" s="45">
        <v>10</v>
      </c>
      <c r="I36" s="45">
        <v>91</v>
      </c>
      <c r="J36" s="45">
        <v>0</v>
      </c>
      <c r="K36" s="45">
        <v>1</v>
      </c>
      <c r="L36" s="45">
        <v>14</v>
      </c>
    </row>
    <row r="37" spans="1:12" ht="12.75">
      <c r="A37" s="48">
        <v>33</v>
      </c>
      <c r="B37" s="45" t="s">
        <v>428</v>
      </c>
      <c r="C37" s="45" t="s">
        <v>432</v>
      </c>
      <c r="D37" s="45">
        <v>282</v>
      </c>
      <c r="E37" s="45">
        <v>0</v>
      </c>
      <c r="F37" s="45">
        <v>8.55</v>
      </c>
      <c r="G37" s="45">
        <v>15</v>
      </c>
      <c r="H37" s="45">
        <v>0</v>
      </c>
      <c r="I37" s="45">
        <v>10</v>
      </c>
      <c r="J37" s="45">
        <v>1</v>
      </c>
      <c r="K37" s="45">
        <v>4</v>
      </c>
      <c r="L37" s="45">
        <v>0</v>
      </c>
    </row>
    <row r="38" spans="1:12" ht="12.75">
      <c r="A38" s="48">
        <v>34</v>
      </c>
      <c r="B38" s="45" t="s">
        <v>428</v>
      </c>
      <c r="C38" s="45" t="s">
        <v>433</v>
      </c>
      <c r="D38" s="45">
        <v>84.3</v>
      </c>
      <c r="E38" s="45">
        <v>0</v>
      </c>
      <c r="F38" s="45">
        <v>9.37</v>
      </c>
      <c r="G38" s="45">
        <v>7</v>
      </c>
      <c r="H38" s="45">
        <v>4</v>
      </c>
      <c r="I38" s="45">
        <v>3</v>
      </c>
      <c r="J38" s="45">
        <v>0</v>
      </c>
      <c r="K38" s="45">
        <v>0</v>
      </c>
      <c r="L38" s="45">
        <v>0</v>
      </c>
    </row>
    <row r="39" spans="1:12" ht="12.75">
      <c r="A39" s="48">
        <v>35</v>
      </c>
      <c r="B39" s="45" t="s">
        <v>434</v>
      </c>
      <c r="C39" s="45" t="s">
        <v>435</v>
      </c>
      <c r="D39" s="45">
        <v>1605</v>
      </c>
      <c r="E39" s="45">
        <v>483</v>
      </c>
      <c r="F39" s="45">
        <v>8.19</v>
      </c>
      <c r="G39" s="45">
        <v>126</v>
      </c>
      <c r="H39" s="45">
        <v>0</v>
      </c>
      <c r="I39" s="45">
        <v>112</v>
      </c>
      <c r="J39" s="45">
        <v>0</v>
      </c>
      <c r="K39" s="45">
        <v>0</v>
      </c>
      <c r="L39" s="45">
        <v>14</v>
      </c>
    </row>
    <row r="40" spans="1:12" ht="12.75">
      <c r="A40" s="48">
        <v>36</v>
      </c>
      <c r="B40" s="45" t="s">
        <v>434</v>
      </c>
      <c r="C40" s="45" t="s">
        <v>436</v>
      </c>
      <c r="D40" s="45">
        <v>155</v>
      </c>
      <c r="E40" s="45">
        <v>0</v>
      </c>
      <c r="F40" s="45">
        <v>5.96</v>
      </c>
      <c r="G40" s="45">
        <v>12</v>
      </c>
      <c r="H40" s="45">
        <v>2</v>
      </c>
      <c r="I40" s="45">
        <v>6</v>
      </c>
      <c r="J40" s="45">
        <v>2</v>
      </c>
      <c r="K40" s="45">
        <v>2</v>
      </c>
      <c r="L40" s="45">
        <v>0</v>
      </c>
    </row>
    <row r="41" spans="1:12" ht="12.75">
      <c r="A41" s="48">
        <v>37</v>
      </c>
      <c r="B41" s="45" t="s">
        <v>434</v>
      </c>
      <c r="C41" s="45" t="s">
        <v>437</v>
      </c>
      <c r="D41" s="45">
        <v>138.2</v>
      </c>
      <c r="E41" s="45">
        <v>117.9</v>
      </c>
      <c r="F41" s="45">
        <v>14.23</v>
      </c>
      <c r="G41" s="45">
        <v>8</v>
      </c>
      <c r="H41" s="45">
        <v>1</v>
      </c>
      <c r="I41" s="45">
        <v>4</v>
      </c>
      <c r="J41" s="45">
        <v>2</v>
      </c>
      <c r="K41" s="45">
        <v>0</v>
      </c>
      <c r="L41" s="45">
        <v>1</v>
      </c>
    </row>
    <row r="42" spans="1:12" ht="12.75">
      <c r="A42" s="48">
        <v>38</v>
      </c>
      <c r="B42" s="45" t="s">
        <v>438</v>
      </c>
      <c r="C42" s="45" t="s">
        <v>439</v>
      </c>
      <c r="D42" s="45">
        <v>57</v>
      </c>
      <c r="E42" s="45">
        <v>169.6</v>
      </c>
      <c r="F42" s="45">
        <v>7.55</v>
      </c>
      <c r="G42" s="45">
        <v>12</v>
      </c>
      <c r="H42" s="45">
        <v>2</v>
      </c>
      <c r="I42" s="45">
        <v>5</v>
      </c>
      <c r="J42" s="45">
        <v>3</v>
      </c>
      <c r="K42" s="45">
        <v>1</v>
      </c>
      <c r="L42" s="45">
        <v>1</v>
      </c>
    </row>
    <row r="43" spans="1:12" ht="12.75">
      <c r="A43" s="48">
        <v>39</v>
      </c>
      <c r="B43" s="45" t="s">
        <v>438</v>
      </c>
      <c r="C43" s="45" t="s">
        <v>440</v>
      </c>
      <c r="D43" s="45">
        <v>305</v>
      </c>
      <c r="E43" s="45">
        <v>0</v>
      </c>
      <c r="F43" s="45">
        <v>5.08</v>
      </c>
      <c r="G43" s="45">
        <v>18</v>
      </c>
      <c r="H43" s="45">
        <v>0</v>
      </c>
      <c r="I43" s="45">
        <v>5</v>
      </c>
      <c r="J43" s="45">
        <v>3</v>
      </c>
      <c r="K43" s="45">
        <v>7</v>
      </c>
      <c r="L43" s="45">
        <v>3</v>
      </c>
    </row>
    <row r="44" spans="1:12" ht="12.75">
      <c r="A44" s="48">
        <v>40</v>
      </c>
      <c r="B44" s="45" t="s">
        <v>438</v>
      </c>
      <c r="C44" s="45" t="s">
        <v>441</v>
      </c>
      <c r="D44" s="45">
        <v>142.8</v>
      </c>
      <c r="E44" s="45">
        <v>0</v>
      </c>
      <c r="F44" s="45">
        <v>6.21</v>
      </c>
      <c r="G44" s="45">
        <v>10</v>
      </c>
      <c r="H44" s="45">
        <v>2</v>
      </c>
      <c r="I44" s="45">
        <v>6</v>
      </c>
      <c r="J44" s="45">
        <v>2</v>
      </c>
      <c r="K44" s="45">
        <v>0</v>
      </c>
      <c r="L44" s="45">
        <v>0</v>
      </c>
    </row>
    <row r="45" spans="1:12" ht="12.75">
      <c r="A45" s="48">
        <v>41</v>
      </c>
      <c r="B45" s="45" t="s">
        <v>442</v>
      </c>
      <c r="C45" s="45" t="s">
        <v>443</v>
      </c>
      <c r="D45" s="45">
        <v>408</v>
      </c>
      <c r="E45" s="45">
        <v>68</v>
      </c>
      <c r="F45" s="45">
        <v>10.35</v>
      </c>
      <c r="G45" s="45">
        <v>21</v>
      </c>
      <c r="H45" s="45">
        <v>5</v>
      </c>
      <c r="I45" s="45">
        <v>11</v>
      </c>
      <c r="J45" s="45">
        <v>4</v>
      </c>
      <c r="K45" s="45">
        <v>0</v>
      </c>
      <c r="L45" s="45">
        <v>1</v>
      </c>
    </row>
    <row r="46" spans="1:12" ht="12.75">
      <c r="A46" s="48">
        <v>42</v>
      </c>
      <c r="B46" s="45" t="s">
        <v>442</v>
      </c>
      <c r="C46" s="45" t="s">
        <v>444</v>
      </c>
      <c r="D46" s="45">
        <v>177.8</v>
      </c>
      <c r="E46" s="45">
        <v>0</v>
      </c>
      <c r="F46" s="45">
        <v>6.59</v>
      </c>
      <c r="G46" s="45">
        <v>19</v>
      </c>
      <c r="H46" s="45">
        <v>6</v>
      </c>
      <c r="I46" s="45">
        <v>12</v>
      </c>
      <c r="J46" s="45">
        <v>1</v>
      </c>
      <c r="K46" s="45">
        <v>0</v>
      </c>
      <c r="L46" s="45">
        <v>0</v>
      </c>
    </row>
    <row r="47" spans="1:12" ht="12.75">
      <c r="A47" s="48">
        <v>43</v>
      </c>
      <c r="B47" s="45" t="s">
        <v>442</v>
      </c>
      <c r="C47" s="45" t="s">
        <v>445</v>
      </c>
      <c r="D47" s="45">
        <v>297</v>
      </c>
      <c r="E47" s="45">
        <v>0</v>
      </c>
      <c r="F47" s="45">
        <v>5.94</v>
      </c>
      <c r="G47" s="45">
        <v>16</v>
      </c>
      <c r="H47" s="45">
        <v>2</v>
      </c>
      <c r="I47" s="45">
        <v>5</v>
      </c>
      <c r="J47" s="45">
        <v>2</v>
      </c>
      <c r="K47" s="45">
        <v>2</v>
      </c>
      <c r="L47" s="45">
        <v>5</v>
      </c>
    </row>
    <row r="48" spans="1:12" ht="12.75">
      <c r="A48" s="48">
        <v>44</v>
      </c>
      <c r="B48" s="45" t="s">
        <v>446</v>
      </c>
      <c r="C48" s="45" t="s">
        <v>447</v>
      </c>
      <c r="D48" s="45">
        <v>101.6</v>
      </c>
      <c r="E48" s="45">
        <v>0</v>
      </c>
      <c r="F48" s="45">
        <v>16.93</v>
      </c>
      <c r="G48" s="45">
        <v>8</v>
      </c>
      <c r="H48" s="45">
        <v>8</v>
      </c>
      <c r="I48" s="45">
        <v>0</v>
      </c>
      <c r="J48" s="45">
        <v>0</v>
      </c>
      <c r="K48" s="45">
        <v>0</v>
      </c>
      <c r="L48" s="45">
        <v>0</v>
      </c>
    </row>
    <row r="49" spans="1:12" ht="12.75">
      <c r="A49" s="48">
        <v>45</v>
      </c>
      <c r="B49" s="45" t="s">
        <v>446</v>
      </c>
      <c r="C49" s="45" t="s">
        <v>448</v>
      </c>
      <c r="D49" s="45">
        <v>282.9</v>
      </c>
      <c r="E49" s="45">
        <v>0</v>
      </c>
      <c r="F49" s="45">
        <v>7.25</v>
      </c>
      <c r="G49" s="45">
        <v>16</v>
      </c>
      <c r="H49" s="45">
        <v>1</v>
      </c>
      <c r="I49" s="45">
        <v>5</v>
      </c>
      <c r="J49" s="45">
        <v>5</v>
      </c>
      <c r="K49" s="45">
        <v>5</v>
      </c>
      <c r="L49" s="45">
        <v>0</v>
      </c>
    </row>
    <row r="50" spans="1:12" ht="12.75">
      <c r="A50" s="48">
        <v>46</v>
      </c>
      <c r="B50" s="45" t="s">
        <v>446</v>
      </c>
      <c r="C50" s="45" t="s">
        <v>449</v>
      </c>
      <c r="D50" s="45">
        <v>999.9</v>
      </c>
      <c r="E50" s="45">
        <v>0</v>
      </c>
      <c r="F50" s="45">
        <v>8.77</v>
      </c>
      <c r="G50" s="45">
        <v>55</v>
      </c>
      <c r="H50" s="45">
        <v>5</v>
      </c>
      <c r="I50" s="45">
        <v>30</v>
      </c>
      <c r="J50" s="45">
        <v>8</v>
      </c>
      <c r="K50" s="45">
        <v>8</v>
      </c>
      <c r="L50" s="45">
        <v>4</v>
      </c>
    </row>
    <row r="51" spans="1:12" ht="12.75">
      <c r="A51" s="48">
        <v>47</v>
      </c>
      <c r="B51" s="45" t="s">
        <v>450</v>
      </c>
      <c r="C51" s="45" t="s">
        <v>451</v>
      </c>
      <c r="D51" s="45">
        <v>514.7</v>
      </c>
      <c r="E51" s="45">
        <v>0</v>
      </c>
      <c r="F51" s="45">
        <v>8.72</v>
      </c>
      <c r="G51" s="45">
        <v>29</v>
      </c>
      <c r="H51" s="45">
        <v>7</v>
      </c>
      <c r="I51" s="45">
        <v>15</v>
      </c>
      <c r="J51" s="45">
        <v>7</v>
      </c>
      <c r="K51" s="45">
        <v>0</v>
      </c>
      <c r="L51" s="45">
        <v>0</v>
      </c>
    </row>
    <row r="52" spans="1:12" ht="12.75">
      <c r="A52" s="48">
        <v>48</v>
      </c>
      <c r="B52" s="45" t="s">
        <v>450</v>
      </c>
      <c r="C52" s="45" t="s">
        <v>452</v>
      </c>
      <c r="D52" s="45">
        <v>138.2</v>
      </c>
      <c r="E52" s="45">
        <v>0</v>
      </c>
      <c r="F52" s="45">
        <v>8.13</v>
      </c>
      <c r="G52" s="45">
        <v>10</v>
      </c>
      <c r="H52" s="45">
        <v>1</v>
      </c>
      <c r="I52" s="45">
        <v>8</v>
      </c>
      <c r="J52" s="45">
        <v>1</v>
      </c>
      <c r="K52" s="45">
        <v>0</v>
      </c>
      <c r="L52" s="45">
        <v>0</v>
      </c>
    </row>
    <row r="53" spans="1:12" ht="12.75">
      <c r="A53" s="48">
        <v>49</v>
      </c>
      <c r="B53" s="45" t="s">
        <v>450</v>
      </c>
      <c r="C53" s="45" t="s">
        <v>453</v>
      </c>
      <c r="D53" s="45">
        <v>114.8</v>
      </c>
      <c r="E53" s="45">
        <v>0</v>
      </c>
      <c r="F53" s="45">
        <v>6.38</v>
      </c>
      <c r="G53" s="45">
        <v>7</v>
      </c>
      <c r="H53" s="45">
        <v>1</v>
      </c>
      <c r="I53" s="45">
        <v>5</v>
      </c>
      <c r="J53" s="45">
        <v>1</v>
      </c>
      <c r="K53" s="45">
        <v>0</v>
      </c>
      <c r="L53" s="45">
        <v>0</v>
      </c>
    </row>
    <row r="54" spans="1:12" ht="12.75">
      <c r="A54" s="48">
        <v>50</v>
      </c>
      <c r="B54" s="45" t="s">
        <v>450</v>
      </c>
      <c r="C54" s="45" t="s">
        <v>454</v>
      </c>
      <c r="D54" s="45">
        <v>325.5</v>
      </c>
      <c r="E54" s="45">
        <v>0</v>
      </c>
      <c r="F54" s="45">
        <v>13.02</v>
      </c>
      <c r="G54" s="45">
        <v>12</v>
      </c>
      <c r="H54" s="45">
        <v>1</v>
      </c>
      <c r="I54" s="45">
        <v>8</v>
      </c>
      <c r="J54" s="45">
        <v>2</v>
      </c>
      <c r="K54" s="45">
        <v>1</v>
      </c>
      <c r="L54" s="45">
        <v>0</v>
      </c>
    </row>
    <row r="55" spans="1:12" ht="12.75">
      <c r="A55" s="48">
        <v>51</v>
      </c>
      <c r="B55" s="45" t="s">
        <v>450</v>
      </c>
      <c r="C55" s="45" t="s">
        <v>455</v>
      </c>
      <c r="D55" s="45">
        <v>169</v>
      </c>
      <c r="E55" s="45">
        <v>0</v>
      </c>
      <c r="F55" s="45">
        <v>7.35</v>
      </c>
      <c r="G55" s="45">
        <v>11</v>
      </c>
      <c r="H55" s="45">
        <v>2</v>
      </c>
      <c r="I55" s="45">
        <v>6</v>
      </c>
      <c r="J55" s="45">
        <v>2</v>
      </c>
      <c r="K55" s="45">
        <v>1</v>
      </c>
      <c r="L55" s="45">
        <v>0</v>
      </c>
    </row>
    <row r="56" spans="1:12" ht="12.75">
      <c r="A56" s="48">
        <v>52</v>
      </c>
      <c r="B56" s="45" t="s">
        <v>450</v>
      </c>
      <c r="C56" s="45" t="s">
        <v>456</v>
      </c>
      <c r="D56" s="45">
        <v>140.8</v>
      </c>
      <c r="E56" s="45">
        <v>0</v>
      </c>
      <c r="F56" s="45">
        <v>5.63</v>
      </c>
      <c r="G56" s="45">
        <v>14</v>
      </c>
      <c r="H56" s="45">
        <v>1</v>
      </c>
      <c r="I56" s="45">
        <v>12</v>
      </c>
      <c r="J56" s="45">
        <v>1</v>
      </c>
      <c r="K56" s="45">
        <v>0</v>
      </c>
      <c r="L56" s="45">
        <v>0</v>
      </c>
    </row>
    <row r="57" spans="1:12" ht="12.75">
      <c r="A57" s="48">
        <v>53</v>
      </c>
      <c r="B57" s="45" t="s">
        <v>450</v>
      </c>
      <c r="C57" s="45" t="s">
        <v>457</v>
      </c>
      <c r="D57" s="45">
        <v>124.6</v>
      </c>
      <c r="E57" s="45">
        <v>0</v>
      </c>
      <c r="F57" s="45">
        <v>6.92</v>
      </c>
      <c r="G57" s="45">
        <v>7</v>
      </c>
      <c r="H57" s="45">
        <v>1</v>
      </c>
      <c r="I57" s="45">
        <v>3</v>
      </c>
      <c r="J57" s="45">
        <v>1</v>
      </c>
      <c r="K57" s="45">
        <v>2</v>
      </c>
      <c r="L57" s="45">
        <v>0</v>
      </c>
    </row>
    <row r="58" spans="1:12" ht="12.75">
      <c r="A58" s="48">
        <v>54</v>
      </c>
      <c r="B58" s="45" t="s">
        <v>458</v>
      </c>
      <c r="C58" s="45" t="s">
        <v>459</v>
      </c>
      <c r="D58" s="45">
        <v>295.1</v>
      </c>
      <c r="E58" s="45">
        <v>0</v>
      </c>
      <c r="F58" s="45">
        <v>5.9</v>
      </c>
      <c r="G58" s="45">
        <v>18</v>
      </c>
      <c r="H58" s="45">
        <v>2</v>
      </c>
      <c r="I58" s="45">
        <v>5</v>
      </c>
      <c r="J58" s="45">
        <v>8</v>
      </c>
      <c r="K58" s="45">
        <v>1</v>
      </c>
      <c r="L58" s="45">
        <v>2</v>
      </c>
    </row>
    <row r="59" spans="1:12" ht="12.75">
      <c r="A59" s="48">
        <v>55</v>
      </c>
      <c r="B59" s="45" t="s">
        <v>460</v>
      </c>
      <c r="C59" s="45" t="s">
        <v>461</v>
      </c>
      <c r="D59" s="45">
        <v>245.5</v>
      </c>
      <c r="E59" s="45">
        <v>0</v>
      </c>
      <c r="F59" s="45">
        <v>7.92</v>
      </c>
      <c r="G59" s="45">
        <v>15</v>
      </c>
      <c r="H59" s="45">
        <v>1</v>
      </c>
      <c r="I59" s="45">
        <v>13</v>
      </c>
      <c r="J59" s="45">
        <v>0</v>
      </c>
      <c r="K59" s="45">
        <v>1</v>
      </c>
      <c r="L59" s="45">
        <v>0</v>
      </c>
    </row>
    <row r="60" spans="1:12" ht="12.75">
      <c r="A60" s="48">
        <v>56</v>
      </c>
      <c r="B60" s="45" t="s">
        <v>460</v>
      </c>
      <c r="C60" s="45" t="s">
        <v>462</v>
      </c>
      <c r="D60" s="45">
        <v>145.5</v>
      </c>
      <c r="E60" s="45">
        <v>0</v>
      </c>
      <c r="F60" s="45">
        <v>8.08</v>
      </c>
      <c r="G60" s="45">
        <v>8</v>
      </c>
      <c r="H60" s="45">
        <v>2</v>
      </c>
      <c r="I60" s="45">
        <v>1</v>
      </c>
      <c r="J60" s="45">
        <v>4</v>
      </c>
      <c r="K60" s="45">
        <v>1</v>
      </c>
      <c r="L60" s="45">
        <v>0</v>
      </c>
    </row>
    <row r="61" spans="1:12" ht="12.75">
      <c r="A61" s="48">
        <v>57</v>
      </c>
      <c r="B61" s="45" t="s">
        <v>460</v>
      </c>
      <c r="C61" s="45" t="s">
        <v>463</v>
      </c>
      <c r="D61" s="45">
        <v>112</v>
      </c>
      <c r="E61" s="45">
        <v>40</v>
      </c>
      <c r="F61" s="45">
        <v>12.67</v>
      </c>
      <c r="G61" s="45">
        <v>6</v>
      </c>
      <c r="H61" s="45">
        <v>1</v>
      </c>
      <c r="I61" s="45">
        <v>3</v>
      </c>
      <c r="J61" s="45">
        <v>2</v>
      </c>
      <c r="K61" s="45">
        <v>0</v>
      </c>
      <c r="L61" s="45">
        <v>0</v>
      </c>
    </row>
    <row r="62" spans="1:12" ht="12.75">
      <c r="A62" s="48">
        <v>58</v>
      </c>
      <c r="B62" s="45" t="s">
        <v>460</v>
      </c>
      <c r="C62" s="45" t="s">
        <v>464</v>
      </c>
      <c r="D62" s="45">
        <v>186</v>
      </c>
      <c r="E62" s="45">
        <v>0</v>
      </c>
      <c r="F62" s="45">
        <v>6.2</v>
      </c>
      <c r="G62" s="45">
        <v>10</v>
      </c>
      <c r="H62" s="45">
        <v>0</v>
      </c>
      <c r="I62" s="45">
        <v>0</v>
      </c>
      <c r="J62" s="45">
        <v>10</v>
      </c>
      <c r="K62" s="45">
        <v>0</v>
      </c>
      <c r="L62" s="45">
        <v>0</v>
      </c>
    </row>
    <row r="63" spans="1:12" ht="12.75">
      <c r="A63" s="48">
        <v>59</v>
      </c>
      <c r="B63" s="45" t="s">
        <v>460</v>
      </c>
      <c r="C63" s="45" t="s">
        <v>465</v>
      </c>
      <c r="D63" s="45">
        <v>211.3</v>
      </c>
      <c r="E63" s="45">
        <v>0</v>
      </c>
      <c r="F63" s="45">
        <v>6.82</v>
      </c>
      <c r="G63" s="45">
        <v>10</v>
      </c>
      <c r="H63" s="45">
        <v>0</v>
      </c>
      <c r="I63" s="45">
        <v>1</v>
      </c>
      <c r="J63" s="45">
        <v>7</v>
      </c>
      <c r="K63" s="45">
        <v>2</v>
      </c>
      <c r="L63" s="45">
        <v>0</v>
      </c>
    </row>
    <row r="64" spans="1:12" ht="12.75">
      <c r="A64" s="48">
        <v>60</v>
      </c>
      <c r="B64" s="45" t="s">
        <v>460</v>
      </c>
      <c r="C64" s="45" t="s">
        <v>466</v>
      </c>
      <c r="D64" s="45">
        <v>283</v>
      </c>
      <c r="E64" s="45">
        <v>0</v>
      </c>
      <c r="F64" s="45">
        <v>14.89</v>
      </c>
      <c r="G64" s="45">
        <v>9</v>
      </c>
      <c r="H64" s="45">
        <v>1</v>
      </c>
      <c r="I64" s="45">
        <v>6</v>
      </c>
      <c r="J64" s="45">
        <v>2</v>
      </c>
      <c r="K64" s="45">
        <v>0</v>
      </c>
      <c r="L64" s="45">
        <v>0</v>
      </c>
    </row>
    <row r="65" spans="1:12" ht="12.75">
      <c r="A65" s="48">
        <v>61</v>
      </c>
      <c r="B65" s="45" t="s">
        <v>460</v>
      </c>
      <c r="C65" s="45" t="s">
        <v>467</v>
      </c>
      <c r="D65" s="45">
        <v>330.9</v>
      </c>
      <c r="E65" s="45">
        <v>0</v>
      </c>
      <c r="F65" s="45">
        <v>6.24</v>
      </c>
      <c r="G65" s="45">
        <v>19</v>
      </c>
      <c r="H65" s="45">
        <v>0</v>
      </c>
      <c r="I65" s="45">
        <v>8</v>
      </c>
      <c r="J65" s="45">
        <v>6</v>
      </c>
      <c r="K65" s="45">
        <v>4</v>
      </c>
      <c r="L65" s="45">
        <v>1</v>
      </c>
    </row>
    <row r="66" spans="1:12" ht="12.75">
      <c r="A66" s="48">
        <v>62</v>
      </c>
      <c r="B66" s="45" t="s">
        <v>460</v>
      </c>
      <c r="C66" s="45" t="s">
        <v>468</v>
      </c>
      <c r="D66" s="45">
        <v>230.8</v>
      </c>
      <c r="E66" s="45">
        <v>0</v>
      </c>
      <c r="F66" s="45">
        <v>8.55</v>
      </c>
      <c r="G66" s="45">
        <v>8</v>
      </c>
      <c r="H66" s="45">
        <v>0</v>
      </c>
      <c r="I66" s="45">
        <v>0</v>
      </c>
      <c r="J66" s="45">
        <v>4</v>
      </c>
      <c r="K66" s="45">
        <v>3</v>
      </c>
      <c r="L66" s="45">
        <v>1</v>
      </c>
    </row>
    <row r="67" spans="1:12" ht="12.75">
      <c r="A67" s="48">
        <v>63</v>
      </c>
      <c r="B67" s="45" t="s">
        <v>460</v>
      </c>
      <c r="C67" s="45" t="s">
        <v>469</v>
      </c>
      <c r="D67" s="45">
        <v>220</v>
      </c>
      <c r="E67" s="45">
        <v>0</v>
      </c>
      <c r="F67" s="45">
        <v>7.86</v>
      </c>
      <c r="G67" s="45">
        <v>12</v>
      </c>
      <c r="H67" s="45">
        <v>1</v>
      </c>
      <c r="I67" s="45">
        <v>5</v>
      </c>
      <c r="J67" s="45">
        <v>4</v>
      </c>
      <c r="K67" s="45">
        <v>2</v>
      </c>
      <c r="L67" s="45">
        <v>0</v>
      </c>
    </row>
    <row r="68" spans="1:12" ht="12.75">
      <c r="A68" s="48">
        <v>64</v>
      </c>
      <c r="B68" s="45" t="s">
        <v>470</v>
      </c>
      <c r="C68" s="45" t="s">
        <v>471</v>
      </c>
      <c r="D68" s="45">
        <v>575</v>
      </c>
      <c r="E68" s="45">
        <v>0</v>
      </c>
      <c r="F68" s="45">
        <v>7.01</v>
      </c>
      <c r="G68" s="45">
        <v>37</v>
      </c>
      <c r="H68" s="45">
        <v>5</v>
      </c>
      <c r="I68" s="45">
        <v>21</v>
      </c>
      <c r="J68" s="45">
        <v>11</v>
      </c>
      <c r="K68" s="45">
        <v>0</v>
      </c>
      <c r="L68" s="45">
        <v>0</v>
      </c>
    </row>
    <row r="69" spans="1:12" ht="12.75">
      <c r="A69" s="48">
        <v>65</v>
      </c>
      <c r="B69" s="45" t="s">
        <v>472</v>
      </c>
      <c r="C69" s="45" t="s">
        <v>473</v>
      </c>
      <c r="D69" s="45">
        <v>385.7</v>
      </c>
      <c r="E69" s="45">
        <v>0</v>
      </c>
      <c r="F69" s="45">
        <v>6.22</v>
      </c>
      <c r="G69" s="45">
        <v>16</v>
      </c>
      <c r="H69" s="45">
        <v>0</v>
      </c>
      <c r="I69" s="45">
        <v>0</v>
      </c>
      <c r="J69" s="45">
        <v>7</v>
      </c>
      <c r="K69" s="45">
        <v>5</v>
      </c>
      <c r="L69" s="45">
        <v>4</v>
      </c>
    </row>
    <row r="70" spans="1:12" ht="12.75">
      <c r="A70" s="48">
        <v>66</v>
      </c>
      <c r="B70" s="45" t="s">
        <v>472</v>
      </c>
      <c r="C70" s="45" t="s">
        <v>474</v>
      </c>
      <c r="D70" s="45">
        <v>152.7</v>
      </c>
      <c r="E70" s="45">
        <v>106.4</v>
      </c>
      <c r="F70" s="45">
        <v>10.8</v>
      </c>
      <c r="G70" s="45">
        <v>8</v>
      </c>
      <c r="H70" s="45">
        <v>0</v>
      </c>
      <c r="I70" s="45">
        <v>2</v>
      </c>
      <c r="J70" s="45">
        <v>4</v>
      </c>
      <c r="K70" s="45">
        <v>2</v>
      </c>
      <c r="L70" s="45">
        <v>0</v>
      </c>
    </row>
    <row r="71" spans="1:12" ht="12.75">
      <c r="A71" s="48">
        <v>67</v>
      </c>
      <c r="B71" s="45" t="s">
        <v>472</v>
      </c>
      <c r="C71" s="45" t="s">
        <v>475</v>
      </c>
      <c r="D71" s="45">
        <v>73</v>
      </c>
      <c r="E71" s="45">
        <v>143</v>
      </c>
      <c r="F71" s="45">
        <v>7.71</v>
      </c>
      <c r="G71" s="45">
        <v>6</v>
      </c>
      <c r="H71" s="45">
        <v>0</v>
      </c>
      <c r="I71" s="45">
        <v>0</v>
      </c>
      <c r="J71" s="45">
        <v>1</v>
      </c>
      <c r="K71" s="45">
        <v>4</v>
      </c>
      <c r="L71" s="45">
        <v>1</v>
      </c>
    </row>
    <row r="72" spans="1:12" ht="12.75">
      <c r="A72" s="48">
        <v>68</v>
      </c>
      <c r="B72" s="45" t="s">
        <v>476</v>
      </c>
      <c r="C72" s="45" t="s">
        <v>477</v>
      </c>
      <c r="D72" s="45">
        <v>0</v>
      </c>
      <c r="E72" s="45">
        <v>292</v>
      </c>
      <c r="F72" s="45">
        <v>5.51</v>
      </c>
      <c r="G72" s="45">
        <v>23</v>
      </c>
      <c r="H72" s="45">
        <v>3</v>
      </c>
      <c r="I72" s="45">
        <v>10</v>
      </c>
      <c r="J72" s="45">
        <v>9</v>
      </c>
      <c r="K72" s="45">
        <v>1</v>
      </c>
      <c r="L72" s="45">
        <v>0</v>
      </c>
    </row>
    <row r="73" spans="1:12" ht="25.5">
      <c r="A73" s="48">
        <v>69</v>
      </c>
      <c r="B73" s="45" t="s">
        <v>478</v>
      </c>
      <c r="C73" s="45" t="s">
        <v>479</v>
      </c>
      <c r="D73" s="45">
        <v>157.9</v>
      </c>
      <c r="E73" s="45">
        <v>0</v>
      </c>
      <c r="F73" s="45">
        <v>6.07</v>
      </c>
      <c r="G73" s="45">
        <v>12</v>
      </c>
      <c r="H73" s="45">
        <v>0</v>
      </c>
      <c r="I73" s="45">
        <v>9</v>
      </c>
      <c r="J73" s="45">
        <v>3</v>
      </c>
      <c r="K73" s="45">
        <v>0</v>
      </c>
      <c r="L73" s="45">
        <v>0</v>
      </c>
    </row>
    <row r="74" spans="1:12" ht="12.75">
      <c r="A74" s="48">
        <v>70</v>
      </c>
      <c r="B74" s="45" t="s">
        <v>478</v>
      </c>
      <c r="C74" s="45" t="s">
        <v>480</v>
      </c>
      <c r="D74" s="45">
        <v>219</v>
      </c>
      <c r="E74" s="45">
        <v>0</v>
      </c>
      <c r="F74" s="45">
        <v>6.44</v>
      </c>
      <c r="G74" s="45">
        <v>14</v>
      </c>
      <c r="H74" s="45">
        <v>0</v>
      </c>
      <c r="I74" s="45">
        <v>7</v>
      </c>
      <c r="J74" s="45">
        <v>4</v>
      </c>
      <c r="K74" s="45">
        <v>3</v>
      </c>
      <c r="L74" s="45">
        <v>0</v>
      </c>
    </row>
    <row r="75" spans="1:12" ht="12.75">
      <c r="A75" s="48">
        <v>71</v>
      </c>
      <c r="B75" s="45" t="s">
        <v>478</v>
      </c>
      <c r="C75" s="45" t="s">
        <v>481</v>
      </c>
      <c r="D75" s="45">
        <v>0</v>
      </c>
      <c r="E75" s="45">
        <v>466.9</v>
      </c>
      <c r="F75" s="45">
        <v>16.68</v>
      </c>
      <c r="G75" s="45">
        <v>29</v>
      </c>
      <c r="H75" s="45">
        <v>29</v>
      </c>
      <c r="I75" s="45">
        <v>0</v>
      </c>
      <c r="J75" s="45">
        <v>0</v>
      </c>
      <c r="K75" s="45">
        <v>0</v>
      </c>
      <c r="L75" s="45">
        <v>0</v>
      </c>
    </row>
    <row r="76" spans="1:12" ht="12.75">
      <c r="A76" s="48">
        <v>72</v>
      </c>
      <c r="B76" s="45" t="s">
        <v>478</v>
      </c>
      <c r="C76" s="45" t="s">
        <v>482</v>
      </c>
      <c r="D76" s="45">
        <v>467.2</v>
      </c>
      <c r="E76" s="45">
        <v>0</v>
      </c>
      <c r="F76" s="45">
        <v>8.06</v>
      </c>
      <c r="G76" s="45">
        <v>27</v>
      </c>
      <c r="H76" s="45">
        <v>7</v>
      </c>
      <c r="I76" s="45">
        <v>11</v>
      </c>
      <c r="J76" s="45">
        <v>8</v>
      </c>
      <c r="K76" s="45">
        <v>1</v>
      </c>
      <c r="L76" s="45">
        <v>0</v>
      </c>
    </row>
    <row r="77" spans="1:12" ht="12.75">
      <c r="A77" s="48">
        <v>73</v>
      </c>
      <c r="B77" s="45" t="s">
        <v>478</v>
      </c>
      <c r="C77" s="45" t="s">
        <v>483</v>
      </c>
      <c r="D77" s="45">
        <v>217.5</v>
      </c>
      <c r="E77" s="45">
        <v>0</v>
      </c>
      <c r="F77" s="45">
        <v>13.59</v>
      </c>
      <c r="G77" s="45">
        <v>13</v>
      </c>
      <c r="H77" s="45">
        <v>3</v>
      </c>
      <c r="I77" s="45">
        <v>9</v>
      </c>
      <c r="J77" s="45">
        <v>1</v>
      </c>
      <c r="K77" s="45">
        <v>0</v>
      </c>
      <c r="L77" s="45">
        <v>0</v>
      </c>
    </row>
    <row r="78" spans="1:12" ht="12.75">
      <c r="A78" s="48">
        <v>74</v>
      </c>
      <c r="B78" s="45" t="s">
        <v>478</v>
      </c>
      <c r="C78" s="45" t="s">
        <v>484</v>
      </c>
      <c r="D78" s="45">
        <v>438.6</v>
      </c>
      <c r="E78" s="45">
        <v>232.1</v>
      </c>
      <c r="F78" s="45">
        <v>20.32</v>
      </c>
      <c r="G78" s="45">
        <v>15</v>
      </c>
      <c r="H78" s="45">
        <v>5</v>
      </c>
      <c r="I78" s="45">
        <v>5</v>
      </c>
      <c r="J78" s="45">
        <v>4</v>
      </c>
      <c r="K78" s="45">
        <v>1</v>
      </c>
      <c r="L78" s="45">
        <v>0</v>
      </c>
    </row>
    <row r="79" spans="1:12" ht="12.75">
      <c r="A79" s="48">
        <v>75</v>
      </c>
      <c r="B79" s="45" t="s">
        <v>485</v>
      </c>
      <c r="C79" s="45" t="s">
        <v>486</v>
      </c>
      <c r="D79" s="45">
        <v>205.6</v>
      </c>
      <c r="E79" s="45">
        <v>100</v>
      </c>
      <c r="F79" s="45">
        <v>7.28</v>
      </c>
      <c r="G79" s="45">
        <v>16</v>
      </c>
      <c r="H79" s="45">
        <v>0</v>
      </c>
      <c r="I79" s="45">
        <v>9</v>
      </c>
      <c r="J79" s="45">
        <v>4</v>
      </c>
      <c r="K79" s="45">
        <v>2</v>
      </c>
      <c r="L79" s="45">
        <v>1</v>
      </c>
    </row>
    <row r="80" spans="1:12" ht="12.75">
      <c r="A80" s="48">
        <v>76</v>
      </c>
      <c r="B80" s="45" t="s">
        <v>485</v>
      </c>
      <c r="C80" s="45" t="s">
        <v>487</v>
      </c>
      <c r="D80" s="45">
        <v>139</v>
      </c>
      <c r="E80" s="45">
        <v>155.6</v>
      </c>
      <c r="F80" s="45">
        <v>5.56</v>
      </c>
      <c r="G80" s="45">
        <v>27</v>
      </c>
      <c r="H80" s="45">
        <v>6</v>
      </c>
      <c r="I80" s="45">
        <v>17</v>
      </c>
      <c r="J80" s="45">
        <v>3</v>
      </c>
      <c r="K80" s="45">
        <v>0</v>
      </c>
      <c r="L80" s="45">
        <v>1</v>
      </c>
    </row>
    <row r="81" spans="1:12" ht="12.75">
      <c r="A81" s="48">
        <v>77</v>
      </c>
      <c r="B81" s="45" t="s">
        <v>488</v>
      </c>
      <c r="C81" s="45" t="s">
        <v>489</v>
      </c>
      <c r="D81" s="45">
        <v>90.6</v>
      </c>
      <c r="E81" s="45">
        <v>0</v>
      </c>
      <c r="F81" s="45">
        <v>6.04</v>
      </c>
      <c r="G81" s="45">
        <v>4</v>
      </c>
      <c r="H81" s="45">
        <v>0</v>
      </c>
      <c r="I81" s="45">
        <v>0</v>
      </c>
      <c r="J81" s="45">
        <v>2</v>
      </c>
      <c r="K81" s="45">
        <v>1</v>
      </c>
      <c r="L81" s="45">
        <v>1</v>
      </c>
    </row>
    <row r="82" spans="1:12" ht="12.75">
      <c r="A82" s="48">
        <v>78</v>
      </c>
      <c r="B82" s="45" t="s">
        <v>488</v>
      </c>
      <c r="C82" s="45" t="s">
        <v>490</v>
      </c>
      <c r="D82" s="45">
        <v>0</v>
      </c>
      <c r="E82" s="45">
        <v>1502</v>
      </c>
      <c r="F82" s="45">
        <v>8.94</v>
      </c>
      <c r="G82" s="45">
        <v>106</v>
      </c>
      <c r="H82" s="45">
        <v>63</v>
      </c>
      <c r="I82" s="45">
        <v>34</v>
      </c>
      <c r="J82" s="45">
        <v>6</v>
      </c>
      <c r="K82" s="45">
        <v>3</v>
      </c>
      <c r="L82" s="45">
        <v>0</v>
      </c>
    </row>
    <row r="83" spans="1:12" ht="12.75">
      <c r="A83" s="48">
        <v>79</v>
      </c>
      <c r="B83" s="45" t="s">
        <v>488</v>
      </c>
      <c r="C83" s="45" t="s">
        <v>491</v>
      </c>
      <c r="D83" s="45">
        <v>224.8</v>
      </c>
      <c r="E83" s="45">
        <v>0</v>
      </c>
      <c r="F83" s="45">
        <v>11.24</v>
      </c>
      <c r="G83" s="45">
        <v>13</v>
      </c>
      <c r="H83" s="45">
        <v>2</v>
      </c>
      <c r="I83" s="45">
        <v>11</v>
      </c>
      <c r="J83" s="45">
        <v>0</v>
      </c>
      <c r="K83" s="45">
        <v>0</v>
      </c>
      <c r="L83" s="45">
        <v>0</v>
      </c>
    </row>
    <row r="84" spans="1:12" ht="12.75">
      <c r="A84" s="48">
        <v>80</v>
      </c>
      <c r="B84" s="45" t="s">
        <v>492</v>
      </c>
      <c r="C84" s="45" t="s">
        <v>493</v>
      </c>
      <c r="D84" s="45">
        <v>2161</v>
      </c>
      <c r="E84" s="45">
        <v>0</v>
      </c>
      <c r="F84" s="45">
        <v>5.67</v>
      </c>
      <c r="G84" s="45">
        <v>186</v>
      </c>
      <c r="H84" s="45">
        <v>50</v>
      </c>
      <c r="I84" s="45">
        <v>104</v>
      </c>
      <c r="J84" s="45">
        <v>32</v>
      </c>
      <c r="K84" s="45">
        <v>0</v>
      </c>
      <c r="L84" s="45">
        <v>0</v>
      </c>
    </row>
    <row r="85" spans="1:12" ht="12.75">
      <c r="A85" s="48">
        <v>81</v>
      </c>
      <c r="B85" s="45" t="s">
        <v>494</v>
      </c>
      <c r="C85" s="45" t="s">
        <v>495</v>
      </c>
      <c r="D85" s="45">
        <v>450</v>
      </c>
      <c r="E85" s="45">
        <v>0</v>
      </c>
      <c r="F85" s="45">
        <v>10.98</v>
      </c>
      <c r="G85" s="45">
        <v>29</v>
      </c>
      <c r="H85" s="45">
        <v>18</v>
      </c>
      <c r="I85" s="45">
        <v>6</v>
      </c>
      <c r="J85" s="45">
        <v>5</v>
      </c>
      <c r="K85" s="45">
        <v>0</v>
      </c>
      <c r="L85" s="45">
        <v>0</v>
      </c>
    </row>
    <row r="86" spans="1:12" ht="12.75">
      <c r="A86" s="48">
        <v>82</v>
      </c>
      <c r="B86" s="45" t="s">
        <v>496</v>
      </c>
      <c r="C86" s="45" t="s">
        <v>497</v>
      </c>
      <c r="D86" s="45">
        <v>856</v>
      </c>
      <c r="E86" s="45">
        <v>0</v>
      </c>
      <c r="F86" s="45">
        <v>6.58</v>
      </c>
      <c r="G86" s="45">
        <v>58</v>
      </c>
      <c r="H86" s="45">
        <v>12</v>
      </c>
      <c r="I86" s="45">
        <v>29</v>
      </c>
      <c r="J86" s="45">
        <v>17</v>
      </c>
      <c r="K86" s="45">
        <v>0</v>
      </c>
      <c r="L86" s="45">
        <v>0</v>
      </c>
    </row>
    <row r="87" spans="1:12" s="52" customFormat="1" ht="12.75">
      <c r="A87" s="49">
        <v>82</v>
      </c>
      <c r="B87" s="50"/>
      <c r="C87" s="50" t="s">
        <v>498</v>
      </c>
      <c r="D87" s="50">
        <f>SUM(D5:D86)</f>
        <v>39554.78999999999</v>
      </c>
      <c r="E87" s="50">
        <f>SUM(E5:E86)</f>
        <v>6369.370000000001</v>
      </c>
      <c r="F87" s="60">
        <f>SUM(F5:F86)/82</f>
        <v>8.504024390243902</v>
      </c>
      <c r="G87" s="50">
        <f aca="true" t="shared" si="0" ref="G87:L87">SUM(G5:G86)</f>
        <v>2866</v>
      </c>
      <c r="H87" s="50">
        <f t="shared" si="0"/>
        <v>611</v>
      </c>
      <c r="I87" s="50">
        <f t="shared" si="0"/>
        <v>1663</v>
      </c>
      <c r="J87" s="50">
        <f t="shared" si="0"/>
        <v>373</v>
      </c>
      <c r="K87" s="50">
        <f t="shared" si="0"/>
        <v>135</v>
      </c>
      <c r="L87" s="50">
        <f t="shared" si="0"/>
        <v>84</v>
      </c>
    </row>
    <row r="88" spans="1:12" ht="7.5" customHeight="1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1"/>
    </row>
    <row r="89" spans="1:12" ht="12.75">
      <c r="A89" s="48">
        <v>1</v>
      </c>
      <c r="B89" s="45" t="s">
        <v>386</v>
      </c>
      <c r="C89" s="45" t="s">
        <v>637</v>
      </c>
      <c r="D89" s="45">
        <v>120</v>
      </c>
      <c r="E89" s="45">
        <v>10</v>
      </c>
      <c r="F89" s="45">
        <v>6.5</v>
      </c>
      <c r="G89" s="45">
        <v>4</v>
      </c>
      <c r="H89" s="45">
        <v>0</v>
      </c>
      <c r="I89" s="45">
        <v>1</v>
      </c>
      <c r="J89" s="45">
        <v>3</v>
      </c>
      <c r="K89" s="45">
        <v>0</v>
      </c>
      <c r="L89" s="45">
        <v>0</v>
      </c>
    </row>
    <row r="90" spans="1:12" ht="12.75">
      <c r="A90" s="48">
        <v>2</v>
      </c>
      <c r="B90" s="45" t="s">
        <v>499</v>
      </c>
      <c r="C90" s="45" t="s">
        <v>500</v>
      </c>
      <c r="D90" s="45">
        <v>1168.7</v>
      </c>
      <c r="E90" s="45">
        <v>0</v>
      </c>
      <c r="F90" s="45">
        <v>4.79</v>
      </c>
      <c r="G90" s="45">
        <v>58</v>
      </c>
      <c r="H90" s="45">
        <v>0</v>
      </c>
      <c r="I90" s="45">
        <v>6</v>
      </c>
      <c r="J90" s="45">
        <v>4</v>
      </c>
      <c r="K90" s="45">
        <v>32</v>
      </c>
      <c r="L90" s="45">
        <v>16</v>
      </c>
    </row>
    <row r="91" spans="1:12" ht="12.75">
      <c r="A91" s="48">
        <v>3</v>
      </c>
      <c r="B91" s="45" t="s">
        <v>388</v>
      </c>
      <c r="C91" s="45" t="s">
        <v>501</v>
      </c>
      <c r="D91" s="45">
        <v>157.23</v>
      </c>
      <c r="E91" s="45">
        <v>148.25</v>
      </c>
      <c r="F91" s="45">
        <v>5.55</v>
      </c>
      <c r="G91" s="45">
        <v>20</v>
      </c>
      <c r="H91" s="45">
        <v>2</v>
      </c>
      <c r="I91" s="45">
        <v>9</v>
      </c>
      <c r="J91" s="45">
        <v>4</v>
      </c>
      <c r="K91" s="45">
        <v>3</v>
      </c>
      <c r="L91" s="45">
        <v>2</v>
      </c>
    </row>
    <row r="92" spans="1:12" ht="12.75">
      <c r="A92" s="48">
        <v>4</v>
      </c>
      <c r="B92" s="45" t="s">
        <v>392</v>
      </c>
      <c r="C92" s="45" t="s">
        <v>502</v>
      </c>
      <c r="D92" s="45">
        <v>152</v>
      </c>
      <c r="E92" s="45">
        <v>0</v>
      </c>
      <c r="F92" s="45">
        <v>6.08</v>
      </c>
      <c r="G92" s="45">
        <v>11</v>
      </c>
      <c r="H92" s="45">
        <v>0</v>
      </c>
      <c r="I92" s="45">
        <v>8</v>
      </c>
      <c r="J92" s="45">
        <v>3</v>
      </c>
      <c r="K92" s="45">
        <v>0</v>
      </c>
      <c r="L92" s="45">
        <v>0</v>
      </c>
    </row>
    <row r="93" spans="1:12" ht="12.75">
      <c r="A93" s="48">
        <v>5</v>
      </c>
      <c r="B93" s="45" t="s">
        <v>394</v>
      </c>
      <c r="C93" s="45" t="s">
        <v>503</v>
      </c>
      <c r="D93" s="45">
        <v>1438</v>
      </c>
      <c r="E93" s="45">
        <v>0</v>
      </c>
      <c r="F93" s="45">
        <v>7.49</v>
      </c>
      <c r="G93" s="45">
        <v>63</v>
      </c>
      <c r="H93" s="45">
        <v>21</v>
      </c>
      <c r="I93" s="45">
        <v>2</v>
      </c>
      <c r="J93" s="45">
        <v>20</v>
      </c>
      <c r="K93" s="45">
        <v>5</v>
      </c>
      <c r="L93" s="45">
        <v>15</v>
      </c>
    </row>
    <row r="94" spans="1:12" ht="12.75">
      <c r="A94" s="48">
        <v>6</v>
      </c>
      <c r="B94" s="45" t="s">
        <v>394</v>
      </c>
      <c r="C94" s="45" t="s">
        <v>504</v>
      </c>
      <c r="D94" s="45">
        <v>1963</v>
      </c>
      <c r="E94" s="45">
        <v>0</v>
      </c>
      <c r="F94" s="45">
        <v>8.53</v>
      </c>
      <c r="G94" s="45">
        <v>129</v>
      </c>
      <c r="H94" s="45">
        <v>28</v>
      </c>
      <c r="I94" s="45">
        <v>101</v>
      </c>
      <c r="J94" s="45">
        <v>0</v>
      </c>
      <c r="K94" s="45">
        <v>0</v>
      </c>
      <c r="L94" s="45">
        <v>0</v>
      </c>
    </row>
    <row r="95" spans="1:12" ht="12.75">
      <c r="A95" s="48">
        <v>7</v>
      </c>
      <c r="B95" s="45" t="s">
        <v>394</v>
      </c>
      <c r="C95" s="45" t="s">
        <v>505</v>
      </c>
      <c r="D95" s="45">
        <v>104.7</v>
      </c>
      <c r="E95" s="45">
        <v>176.7</v>
      </c>
      <c r="F95" s="45">
        <v>5.12</v>
      </c>
      <c r="G95" s="45">
        <v>17</v>
      </c>
      <c r="H95" s="45">
        <v>0</v>
      </c>
      <c r="I95" s="45">
        <v>5</v>
      </c>
      <c r="J95" s="45">
        <v>5</v>
      </c>
      <c r="K95" s="45">
        <v>5</v>
      </c>
      <c r="L95" s="45">
        <v>2</v>
      </c>
    </row>
    <row r="96" spans="1:12" ht="12.75">
      <c r="A96" s="48">
        <v>8</v>
      </c>
      <c r="B96" s="45" t="s">
        <v>394</v>
      </c>
      <c r="C96" s="45" t="s">
        <v>506</v>
      </c>
      <c r="D96" s="45">
        <v>1245.14</v>
      </c>
      <c r="E96" s="45">
        <v>653.17</v>
      </c>
      <c r="F96" s="45">
        <v>5.93</v>
      </c>
      <c r="G96" s="45">
        <v>99</v>
      </c>
      <c r="H96" s="45">
        <v>3</v>
      </c>
      <c r="I96" s="45">
        <v>14</v>
      </c>
      <c r="J96" s="45">
        <v>42</v>
      </c>
      <c r="K96" s="45">
        <v>38</v>
      </c>
      <c r="L96" s="45">
        <v>2</v>
      </c>
    </row>
    <row r="97" spans="1:12" ht="12.75">
      <c r="A97" s="48">
        <v>9</v>
      </c>
      <c r="B97" s="45" t="s">
        <v>403</v>
      </c>
      <c r="C97" s="45" t="s">
        <v>507</v>
      </c>
      <c r="D97" s="45">
        <v>929.55</v>
      </c>
      <c r="E97" s="45">
        <v>379</v>
      </c>
      <c r="F97" s="45">
        <v>6.35</v>
      </c>
      <c r="G97" s="45">
        <v>78</v>
      </c>
      <c r="H97" s="45">
        <v>2</v>
      </c>
      <c r="I97" s="45">
        <v>44</v>
      </c>
      <c r="J97" s="45">
        <v>16</v>
      </c>
      <c r="K97" s="45">
        <v>12</v>
      </c>
      <c r="L97" s="45">
        <v>4</v>
      </c>
    </row>
    <row r="98" spans="1:12" ht="12.75">
      <c r="A98" s="48">
        <v>10</v>
      </c>
      <c r="B98" s="45" t="s">
        <v>412</v>
      </c>
      <c r="C98" s="45" t="s">
        <v>508</v>
      </c>
      <c r="D98" s="45">
        <v>866.6</v>
      </c>
      <c r="E98" s="45">
        <v>116</v>
      </c>
      <c r="F98" s="45">
        <v>6.73</v>
      </c>
      <c r="G98" s="45">
        <v>52</v>
      </c>
      <c r="H98" s="45">
        <v>1</v>
      </c>
      <c r="I98" s="45">
        <v>9</v>
      </c>
      <c r="J98" s="45">
        <v>39</v>
      </c>
      <c r="K98" s="45">
        <v>3</v>
      </c>
      <c r="L98" s="45">
        <v>0</v>
      </c>
    </row>
    <row r="99" spans="1:12" ht="12.75">
      <c r="A99" s="48">
        <v>11</v>
      </c>
      <c r="B99" s="45" t="s">
        <v>416</v>
      </c>
      <c r="C99" s="45" t="s">
        <v>509</v>
      </c>
      <c r="D99" s="45">
        <v>173.3</v>
      </c>
      <c r="E99" s="45">
        <v>0</v>
      </c>
      <c r="F99" s="45">
        <v>6.93</v>
      </c>
      <c r="G99" s="45">
        <v>12</v>
      </c>
      <c r="H99" s="45">
        <v>2</v>
      </c>
      <c r="I99" s="45">
        <v>7</v>
      </c>
      <c r="J99" s="45">
        <v>3</v>
      </c>
      <c r="K99" s="45">
        <v>0</v>
      </c>
      <c r="L99" s="45">
        <v>0</v>
      </c>
    </row>
    <row r="100" spans="1:12" ht="12.75">
      <c r="A100" s="48">
        <v>12</v>
      </c>
      <c r="B100" s="45" t="s">
        <v>416</v>
      </c>
      <c r="C100" s="45" t="s">
        <v>510</v>
      </c>
      <c r="D100" s="45">
        <v>337.3</v>
      </c>
      <c r="E100" s="45">
        <v>54.3</v>
      </c>
      <c r="F100" s="45">
        <v>6.02</v>
      </c>
      <c r="G100" s="45">
        <v>19</v>
      </c>
      <c r="H100" s="45">
        <v>0</v>
      </c>
      <c r="I100" s="45">
        <v>4</v>
      </c>
      <c r="J100" s="45">
        <v>6</v>
      </c>
      <c r="K100" s="45">
        <v>7</v>
      </c>
      <c r="L100" s="45">
        <v>2</v>
      </c>
    </row>
    <row r="101" spans="1:12" ht="12.75">
      <c r="A101" s="48">
        <v>13</v>
      </c>
      <c r="B101" s="45" t="s">
        <v>416</v>
      </c>
      <c r="C101" s="45" t="s">
        <v>635</v>
      </c>
      <c r="D101" s="45">
        <v>60.8</v>
      </c>
      <c r="E101" s="45">
        <v>0</v>
      </c>
      <c r="F101" s="45">
        <v>5.07</v>
      </c>
      <c r="G101" s="45">
        <v>4</v>
      </c>
      <c r="H101" s="45">
        <v>0</v>
      </c>
      <c r="I101" s="45">
        <v>1</v>
      </c>
      <c r="J101" s="45">
        <v>2</v>
      </c>
      <c r="K101" s="45">
        <v>1</v>
      </c>
      <c r="L101" s="45">
        <v>0</v>
      </c>
    </row>
    <row r="102" spans="1:12" ht="12.75">
      <c r="A102" s="48">
        <v>14</v>
      </c>
      <c r="B102" s="45" t="s">
        <v>420</v>
      </c>
      <c r="C102" s="45" t="s">
        <v>511</v>
      </c>
      <c r="D102" s="45">
        <v>1456</v>
      </c>
      <c r="E102" s="45">
        <v>0</v>
      </c>
      <c r="F102" s="45">
        <v>8.13</v>
      </c>
      <c r="G102" s="45">
        <v>84</v>
      </c>
      <c r="H102" s="45">
        <v>7</v>
      </c>
      <c r="I102" s="45">
        <v>24</v>
      </c>
      <c r="J102" s="45">
        <v>40</v>
      </c>
      <c r="K102" s="45">
        <v>10</v>
      </c>
      <c r="L102" s="45">
        <v>3</v>
      </c>
    </row>
    <row r="103" spans="1:12" ht="12.75">
      <c r="A103" s="48">
        <v>15</v>
      </c>
      <c r="B103" s="45" t="s">
        <v>420</v>
      </c>
      <c r="C103" s="45" t="s">
        <v>512</v>
      </c>
      <c r="D103" s="45">
        <v>687.4</v>
      </c>
      <c r="E103" s="45">
        <v>40.4</v>
      </c>
      <c r="F103" s="45">
        <v>6.74</v>
      </c>
      <c r="G103" s="45">
        <v>46</v>
      </c>
      <c r="H103" s="45">
        <v>9</v>
      </c>
      <c r="I103" s="45">
        <v>20</v>
      </c>
      <c r="J103" s="45">
        <v>12</v>
      </c>
      <c r="K103" s="45">
        <v>2</v>
      </c>
      <c r="L103" s="45">
        <v>3</v>
      </c>
    </row>
    <row r="104" spans="1:12" ht="12.75">
      <c r="A104" s="48">
        <v>16</v>
      </c>
      <c r="B104" s="45" t="s">
        <v>420</v>
      </c>
      <c r="C104" s="45" t="s">
        <v>513</v>
      </c>
      <c r="D104" s="45">
        <v>632</v>
      </c>
      <c r="E104" s="45">
        <v>435</v>
      </c>
      <c r="F104" s="45">
        <v>14.82</v>
      </c>
      <c r="G104" s="45">
        <v>28</v>
      </c>
      <c r="H104" s="45">
        <v>5</v>
      </c>
      <c r="I104" s="45">
        <v>9</v>
      </c>
      <c r="J104" s="45">
        <v>7</v>
      </c>
      <c r="K104" s="45">
        <v>7</v>
      </c>
      <c r="L104" s="45">
        <v>0</v>
      </c>
    </row>
    <row r="105" spans="1:12" ht="12.75">
      <c r="A105" s="48">
        <v>17</v>
      </c>
      <c r="B105" s="45" t="s">
        <v>423</v>
      </c>
      <c r="C105" s="45" t="s">
        <v>514</v>
      </c>
      <c r="D105" s="45">
        <v>449.3</v>
      </c>
      <c r="E105" s="45">
        <v>175.3</v>
      </c>
      <c r="F105" s="45">
        <v>6.57</v>
      </c>
      <c r="G105" s="45">
        <v>30</v>
      </c>
      <c r="H105" s="45">
        <v>2</v>
      </c>
      <c r="I105" s="45">
        <v>8</v>
      </c>
      <c r="J105" s="45">
        <v>10</v>
      </c>
      <c r="K105" s="45">
        <v>5</v>
      </c>
      <c r="L105" s="45">
        <v>5</v>
      </c>
    </row>
    <row r="106" spans="1:12" ht="12.75">
      <c r="A106" s="48">
        <v>18</v>
      </c>
      <c r="B106" s="45" t="s">
        <v>425</v>
      </c>
      <c r="C106" s="45" t="s">
        <v>515</v>
      </c>
      <c r="D106" s="45">
        <v>1329.1</v>
      </c>
      <c r="E106" s="45">
        <v>363.8</v>
      </c>
      <c r="F106" s="45">
        <v>5.57</v>
      </c>
      <c r="G106" s="45">
        <v>80</v>
      </c>
      <c r="H106" s="45">
        <v>0</v>
      </c>
      <c r="I106" s="45">
        <v>5</v>
      </c>
      <c r="J106" s="45">
        <v>12</v>
      </c>
      <c r="K106" s="45">
        <v>61</v>
      </c>
      <c r="L106" s="45">
        <v>2</v>
      </c>
    </row>
    <row r="107" spans="1:12" ht="12.75">
      <c r="A107" s="48">
        <v>19</v>
      </c>
      <c r="B107" s="45" t="s">
        <v>428</v>
      </c>
      <c r="C107" s="45" t="s">
        <v>516</v>
      </c>
      <c r="D107" s="45">
        <v>816.3</v>
      </c>
      <c r="E107" s="45">
        <v>0</v>
      </c>
      <c r="F107" s="45">
        <v>5.44</v>
      </c>
      <c r="G107" s="45">
        <v>49</v>
      </c>
      <c r="H107" s="45">
        <v>0</v>
      </c>
      <c r="I107" s="45">
        <v>14</v>
      </c>
      <c r="J107" s="45">
        <v>19</v>
      </c>
      <c r="K107" s="45">
        <v>15</v>
      </c>
      <c r="L107" s="45">
        <v>1</v>
      </c>
    </row>
    <row r="108" spans="1:12" ht="25.5">
      <c r="A108" s="48">
        <v>20</v>
      </c>
      <c r="B108" s="45" t="s">
        <v>438</v>
      </c>
      <c r="C108" s="45" t="s">
        <v>636</v>
      </c>
      <c r="D108" s="45">
        <v>56.2</v>
      </c>
      <c r="E108" s="45">
        <v>0</v>
      </c>
      <c r="F108" s="45">
        <v>8.03</v>
      </c>
      <c r="G108" s="45">
        <v>5</v>
      </c>
      <c r="H108" s="45">
        <v>1</v>
      </c>
      <c r="I108" s="45">
        <v>2</v>
      </c>
      <c r="J108" s="45">
        <v>2</v>
      </c>
      <c r="K108" s="45">
        <v>0</v>
      </c>
      <c r="L108" s="45">
        <v>0</v>
      </c>
    </row>
    <row r="109" spans="1:12" ht="12.75">
      <c r="A109" s="48">
        <v>21</v>
      </c>
      <c r="B109" s="45" t="s">
        <v>438</v>
      </c>
      <c r="C109" s="45" t="s">
        <v>517</v>
      </c>
      <c r="D109" s="45">
        <v>870</v>
      </c>
      <c r="E109" s="45">
        <v>0</v>
      </c>
      <c r="F109" s="45">
        <v>5.92</v>
      </c>
      <c r="G109" s="45">
        <v>36</v>
      </c>
      <c r="H109" s="45">
        <v>0</v>
      </c>
      <c r="I109" s="45">
        <v>4</v>
      </c>
      <c r="J109" s="45">
        <v>6</v>
      </c>
      <c r="K109" s="45">
        <v>12</v>
      </c>
      <c r="L109" s="45">
        <v>14</v>
      </c>
    </row>
    <row r="110" spans="1:12" ht="12.75">
      <c r="A110" s="48">
        <v>22</v>
      </c>
      <c r="B110" s="45" t="s">
        <v>442</v>
      </c>
      <c r="C110" s="45" t="s">
        <v>518</v>
      </c>
      <c r="D110" s="45">
        <v>101.1</v>
      </c>
      <c r="E110" s="45">
        <v>0</v>
      </c>
      <c r="F110" s="45">
        <v>6.74</v>
      </c>
      <c r="G110" s="45">
        <v>7</v>
      </c>
      <c r="H110" s="45">
        <v>0</v>
      </c>
      <c r="I110" s="45">
        <v>6</v>
      </c>
      <c r="J110" s="45">
        <v>1</v>
      </c>
      <c r="K110" s="45">
        <v>0</v>
      </c>
      <c r="L110" s="45">
        <v>0</v>
      </c>
    </row>
    <row r="111" spans="1:12" ht="12.75">
      <c r="A111" s="48">
        <v>23</v>
      </c>
      <c r="B111" s="45" t="s">
        <v>446</v>
      </c>
      <c r="C111" s="45" t="s">
        <v>519</v>
      </c>
      <c r="D111" s="45">
        <v>722</v>
      </c>
      <c r="E111" s="45">
        <v>9.1</v>
      </c>
      <c r="F111" s="45">
        <v>8.5</v>
      </c>
      <c r="G111" s="45">
        <v>18</v>
      </c>
      <c r="H111" s="45">
        <v>0</v>
      </c>
      <c r="I111" s="45">
        <v>3</v>
      </c>
      <c r="J111" s="45">
        <v>6</v>
      </c>
      <c r="K111" s="45">
        <v>0</v>
      </c>
      <c r="L111" s="45">
        <v>9</v>
      </c>
    </row>
    <row r="112" spans="1:12" ht="12.75">
      <c r="A112" s="48">
        <v>24</v>
      </c>
      <c r="B112" s="45" t="s">
        <v>446</v>
      </c>
      <c r="C112" s="45" t="s">
        <v>520</v>
      </c>
      <c r="D112" s="45">
        <v>2332.9</v>
      </c>
      <c r="E112" s="45">
        <v>0</v>
      </c>
      <c r="F112" s="45">
        <v>9.8</v>
      </c>
      <c r="G112" s="45">
        <v>89</v>
      </c>
      <c r="H112" s="45">
        <v>4</v>
      </c>
      <c r="I112" s="45">
        <v>13</v>
      </c>
      <c r="J112" s="45">
        <v>18</v>
      </c>
      <c r="K112" s="45">
        <v>16</v>
      </c>
      <c r="L112" s="45">
        <v>38</v>
      </c>
    </row>
    <row r="113" spans="1:12" ht="12.75">
      <c r="A113" s="48">
        <v>25</v>
      </c>
      <c r="B113" s="45" t="s">
        <v>458</v>
      </c>
      <c r="C113" s="45" t="s">
        <v>521</v>
      </c>
      <c r="D113" s="45">
        <v>567</v>
      </c>
      <c r="E113" s="45">
        <v>0</v>
      </c>
      <c r="F113" s="45">
        <v>7.56</v>
      </c>
      <c r="G113" s="45">
        <v>23</v>
      </c>
      <c r="H113" s="45">
        <v>1</v>
      </c>
      <c r="I113" s="45">
        <v>5</v>
      </c>
      <c r="J113" s="45">
        <v>4</v>
      </c>
      <c r="K113" s="45">
        <v>13</v>
      </c>
      <c r="L113" s="45">
        <v>0</v>
      </c>
    </row>
    <row r="114" spans="1:12" ht="12.75">
      <c r="A114" s="48">
        <v>26</v>
      </c>
      <c r="B114" s="45" t="s">
        <v>460</v>
      </c>
      <c r="C114" s="45" t="s">
        <v>522</v>
      </c>
      <c r="D114" s="45">
        <v>227.4</v>
      </c>
      <c r="E114" s="45">
        <v>4</v>
      </c>
      <c r="F114" s="45">
        <v>3.99</v>
      </c>
      <c r="G114" s="45">
        <v>11</v>
      </c>
      <c r="H114" s="45">
        <v>0</v>
      </c>
      <c r="I114" s="45">
        <v>0</v>
      </c>
      <c r="J114" s="45">
        <v>1</v>
      </c>
      <c r="K114" s="45">
        <v>3</v>
      </c>
      <c r="L114" s="45">
        <v>7</v>
      </c>
    </row>
    <row r="115" spans="1:12" ht="12.75">
      <c r="A115" s="48">
        <v>27</v>
      </c>
      <c r="B115" s="45" t="s">
        <v>470</v>
      </c>
      <c r="C115" s="45" t="s">
        <v>523</v>
      </c>
      <c r="D115" s="45">
        <v>710</v>
      </c>
      <c r="E115" s="45">
        <v>0</v>
      </c>
      <c r="F115" s="45">
        <v>6.96</v>
      </c>
      <c r="G115" s="45">
        <v>34</v>
      </c>
      <c r="H115" s="45">
        <v>4</v>
      </c>
      <c r="I115" s="45">
        <v>6</v>
      </c>
      <c r="J115" s="45">
        <v>13</v>
      </c>
      <c r="K115" s="45">
        <v>5</v>
      </c>
      <c r="L115" s="45">
        <v>6</v>
      </c>
    </row>
    <row r="116" spans="1:12" ht="12.75">
      <c r="A116" s="48">
        <v>28</v>
      </c>
      <c r="B116" s="45" t="s">
        <v>478</v>
      </c>
      <c r="C116" s="45" t="s">
        <v>524</v>
      </c>
      <c r="D116" s="45">
        <v>1303</v>
      </c>
      <c r="E116" s="45">
        <v>0</v>
      </c>
      <c r="F116" s="45">
        <v>28.33</v>
      </c>
      <c r="G116" s="45">
        <v>22</v>
      </c>
      <c r="H116" s="45">
        <v>3</v>
      </c>
      <c r="I116" s="45">
        <v>13</v>
      </c>
      <c r="J116" s="45">
        <v>0</v>
      </c>
      <c r="K116" s="45">
        <v>6</v>
      </c>
      <c r="L116" s="45">
        <v>0</v>
      </c>
    </row>
    <row r="117" spans="1:12" ht="12.75">
      <c r="A117" s="48">
        <v>29</v>
      </c>
      <c r="B117" s="45" t="s">
        <v>478</v>
      </c>
      <c r="C117" s="45" t="s">
        <v>525</v>
      </c>
      <c r="D117" s="45">
        <v>461.28</v>
      </c>
      <c r="E117" s="45">
        <v>673.53</v>
      </c>
      <c r="F117" s="45">
        <v>5.91</v>
      </c>
      <c r="G117" s="45">
        <v>77</v>
      </c>
      <c r="H117" s="45">
        <v>4</v>
      </c>
      <c r="I117" s="45">
        <v>38</v>
      </c>
      <c r="J117" s="45">
        <v>30</v>
      </c>
      <c r="K117" s="45">
        <v>3</v>
      </c>
      <c r="L117" s="45">
        <v>2</v>
      </c>
    </row>
    <row r="118" spans="1:12" ht="12.75">
      <c r="A118" s="48">
        <v>30</v>
      </c>
      <c r="B118" s="45" t="s">
        <v>478</v>
      </c>
      <c r="C118" s="45" t="s">
        <v>526</v>
      </c>
      <c r="D118" s="45">
        <v>1742.9</v>
      </c>
      <c r="E118" s="45">
        <v>218.86</v>
      </c>
      <c r="F118" s="45">
        <v>6.58</v>
      </c>
      <c r="G118" s="45">
        <v>82</v>
      </c>
      <c r="H118" s="45">
        <v>6</v>
      </c>
      <c r="I118" s="45">
        <v>3</v>
      </c>
      <c r="J118" s="45">
        <v>7</v>
      </c>
      <c r="K118" s="45">
        <v>58</v>
      </c>
      <c r="L118" s="45">
        <v>8</v>
      </c>
    </row>
    <row r="119" spans="1:12" ht="12.75">
      <c r="A119" s="48">
        <v>31</v>
      </c>
      <c r="B119" s="45" t="s">
        <v>488</v>
      </c>
      <c r="C119" s="45" t="s">
        <v>527</v>
      </c>
      <c r="D119" s="45">
        <v>444.6</v>
      </c>
      <c r="E119" s="45">
        <v>72</v>
      </c>
      <c r="F119" s="45">
        <v>4.83</v>
      </c>
      <c r="G119" s="45">
        <v>25</v>
      </c>
      <c r="H119" s="45">
        <v>0</v>
      </c>
      <c r="I119" s="45">
        <v>1</v>
      </c>
      <c r="J119" s="45">
        <v>4</v>
      </c>
      <c r="K119" s="45">
        <v>13</v>
      </c>
      <c r="L119" s="45">
        <v>7</v>
      </c>
    </row>
    <row r="120" spans="1:12" ht="12.75">
      <c r="A120" s="48">
        <v>32</v>
      </c>
      <c r="B120" s="45" t="s">
        <v>488</v>
      </c>
      <c r="C120" s="45" t="s">
        <v>528</v>
      </c>
      <c r="D120" s="45">
        <v>275.3</v>
      </c>
      <c r="E120" s="45">
        <v>624.7</v>
      </c>
      <c r="F120" s="45">
        <v>7.09</v>
      </c>
      <c r="G120" s="45">
        <v>37</v>
      </c>
      <c r="H120" s="45">
        <v>3</v>
      </c>
      <c r="I120" s="45">
        <v>5</v>
      </c>
      <c r="J120" s="45">
        <v>16</v>
      </c>
      <c r="K120" s="45">
        <v>13</v>
      </c>
      <c r="L120" s="45">
        <v>0</v>
      </c>
    </row>
    <row r="121" spans="1:12" ht="12.75">
      <c r="A121" s="48">
        <v>33</v>
      </c>
      <c r="B121" s="45" t="s">
        <v>492</v>
      </c>
      <c r="C121" s="45" t="s">
        <v>529</v>
      </c>
      <c r="D121" s="45">
        <v>570.8</v>
      </c>
      <c r="E121" s="45">
        <v>0</v>
      </c>
      <c r="F121" s="45">
        <v>3.78</v>
      </c>
      <c r="G121" s="45">
        <v>31</v>
      </c>
      <c r="H121" s="45">
        <v>0</v>
      </c>
      <c r="I121" s="45">
        <v>2</v>
      </c>
      <c r="J121" s="45">
        <v>0</v>
      </c>
      <c r="K121" s="45">
        <v>3</v>
      </c>
      <c r="L121" s="45">
        <v>26</v>
      </c>
    </row>
    <row r="122" spans="1:12" ht="12.75">
      <c r="A122" s="48">
        <v>34</v>
      </c>
      <c r="B122" s="45" t="s">
        <v>494</v>
      </c>
      <c r="C122" s="45" t="s">
        <v>530</v>
      </c>
      <c r="D122" s="45">
        <v>498</v>
      </c>
      <c r="E122" s="45">
        <v>0</v>
      </c>
      <c r="F122" s="45">
        <v>5.86</v>
      </c>
      <c r="G122" s="45">
        <v>28</v>
      </c>
      <c r="H122" s="45">
        <v>1</v>
      </c>
      <c r="I122" s="45">
        <v>1</v>
      </c>
      <c r="J122" s="45">
        <v>21</v>
      </c>
      <c r="K122" s="45">
        <v>5</v>
      </c>
      <c r="L122" s="45">
        <v>0</v>
      </c>
    </row>
    <row r="123" spans="1:12" ht="12.75">
      <c r="A123" s="48">
        <v>35</v>
      </c>
      <c r="B123" s="45" t="s">
        <v>496</v>
      </c>
      <c r="C123" s="45" t="s">
        <v>531</v>
      </c>
      <c r="D123" s="45">
        <v>1490.5</v>
      </c>
      <c r="E123" s="45">
        <v>230.5</v>
      </c>
      <c r="F123" s="45">
        <v>7</v>
      </c>
      <c r="G123" s="45">
        <v>100</v>
      </c>
      <c r="H123" s="45">
        <v>11</v>
      </c>
      <c r="I123" s="45">
        <v>60</v>
      </c>
      <c r="J123" s="45">
        <v>6</v>
      </c>
      <c r="K123" s="45">
        <v>18</v>
      </c>
      <c r="L123" s="45">
        <v>5</v>
      </c>
    </row>
    <row r="124" spans="1:12" ht="12.75">
      <c r="A124" s="48">
        <v>36</v>
      </c>
      <c r="B124" s="45" t="s">
        <v>532</v>
      </c>
      <c r="C124" s="45" t="s">
        <v>533</v>
      </c>
      <c r="D124" s="45">
        <v>334</v>
      </c>
      <c r="E124" s="45">
        <v>0</v>
      </c>
      <c r="F124" s="45">
        <v>4.51</v>
      </c>
      <c r="G124" s="45">
        <v>17</v>
      </c>
      <c r="H124" s="45">
        <v>0</v>
      </c>
      <c r="I124" s="45">
        <v>1</v>
      </c>
      <c r="J124" s="45">
        <v>2</v>
      </c>
      <c r="K124" s="45">
        <v>6</v>
      </c>
      <c r="L124" s="45">
        <v>8</v>
      </c>
    </row>
    <row r="125" spans="1:12" s="52" customFormat="1" ht="12.75">
      <c r="A125" s="49">
        <v>36</v>
      </c>
      <c r="B125" s="50"/>
      <c r="C125" s="50" t="s">
        <v>534</v>
      </c>
      <c r="D125" s="50">
        <f>SUM(D89:D124)</f>
        <v>26793.399999999998</v>
      </c>
      <c r="E125" s="50">
        <f>SUM(E89:E124)</f>
        <v>4384.610000000001</v>
      </c>
      <c r="F125" s="60">
        <f>SUM(F89:F124)/36</f>
        <v>7.2152777777777795</v>
      </c>
      <c r="G125" s="50">
        <f aca="true" t="shared" si="1" ref="G125:L125">SUM(G89:G124)</f>
        <v>1525</v>
      </c>
      <c r="H125" s="50">
        <f t="shared" si="1"/>
        <v>120</v>
      </c>
      <c r="I125" s="50">
        <f t="shared" si="1"/>
        <v>454</v>
      </c>
      <c r="J125" s="50">
        <f t="shared" si="1"/>
        <v>384</v>
      </c>
      <c r="K125" s="50">
        <f t="shared" si="1"/>
        <v>380</v>
      </c>
      <c r="L125" s="50">
        <f t="shared" si="1"/>
        <v>187</v>
      </c>
    </row>
    <row r="126" spans="1:12" ht="7.5" customHeight="1">
      <c r="A126" s="169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1"/>
    </row>
    <row r="127" spans="1:12" s="52" customFormat="1" ht="12.75">
      <c r="A127" s="49">
        <f>(A87+A125)</f>
        <v>118</v>
      </c>
      <c r="B127" s="50"/>
      <c r="C127" s="50" t="s">
        <v>535</v>
      </c>
      <c r="D127" s="50">
        <f>(D87+D125)</f>
        <v>66348.18999999999</v>
      </c>
      <c r="E127" s="50">
        <f>(E87+E125)</f>
        <v>10753.980000000001</v>
      </c>
      <c r="F127" s="60">
        <f>(F87+F125)/2</f>
        <v>7.8596510840108404</v>
      </c>
      <c r="G127" s="50">
        <f aca="true" t="shared" si="2" ref="G127:L127">(G87+G125)</f>
        <v>4391</v>
      </c>
      <c r="H127" s="50">
        <f t="shared" si="2"/>
        <v>731</v>
      </c>
      <c r="I127" s="50">
        <f t="shared" si="2"/>
        <v>2117</v>
      </c>
      <c r="J127" s="50">
        <f t="shared" si="2"/>
        <v>757</v>
      </c>
      <c r="K127" s="50">
        <f t="shared" si="2"/>
        <v>515</v>
      </c>
      <c r="L127" s="50">
        <f t="shared" si="2"/>
        <v>271</v>
      </c>
    </row>
  </sheetData>
  <sheetProtection password="CE88" sheet="1" objects="1" scenarios="1"/>
  <mergeCells count="10">
    <mergeCell ref="A126:L126"/>
    <mergeCell ref="A1:A3"/>
    <mergeCell ref="B1:B3"/>
    <mergeCell ref="C1:C3"/>
    <mergeCell ref="A88:L88"/>
    <mergeCell ref="G2:G3"/>
    <mergeCell ref="H2:L2"/>
    <mergeCell ref="D2:D3"/>
    <mergeCell ref="E2:E3"/>
    <mergeCell ref="F2:F3"/>
  </mergeCells>
  <printOptions/>
  <pageMargins left="0.5511811023622047" right="0.35433070866141736" top="0.5905511811023623" bottom="0.7874015748031497" header="0.31496062992125984" footer="0.31496062992125984"/>
  <pageSetup horizontalDpi="300" verticalDpi="300" orientation="landscape" paperSize="9" scale="95" r:id="rId1"/>
  <headerFooter alignWithMargins="0">
    <oddHeader>&amp;C&amp;"Arial,Bold"&amp;12 9. Institūcijas telpas, platība un dzīvojamo istabu skaits</oddHeader>
    <oddFooter>&amp;L
&amp;8SPP Statistiskās informācijas un analīzes daļa&amp;R
&amp;P+130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E126"/>
  <sheetViews>
    <sheetView showGridLines="0" workbookViewId="0" topLeftCell="A1">
      <selection activeCell="C107" sqref="C107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22.28125" style="0" customWidth="1"/>
    <col min="5" max="5" width="19.00390625" style="0" customWidth="1"/>
  </cols>
  <sheetData>
    <row r="1" spans="1:5" s="15" customFormat="1" ht="16.5" customHeight="1">
      <c r="A1" s="144" t="s">
        <v>38</v>
      </c>
      <c r="B1" s="157" t="s">
        <v>1</v>
      </c>
      <c r="C1" s="157" t="s">
        <v>2</v>
      </c>
      <c r="D1" s="18" t="s">
        <v>37</v>
      </c>
      <c r="E1" s="18" t="s">
        <v>36</v>
      </c>
    </row>
    <row r="2" spans="1:5" s="15" customFormat="1" ht="24" customHeight="1">
      <c r="A2" s="145"/>
      <c r="B2" s="143"/>
      <c r="C2" s="143"/>
      <c r="D2" s="18" t="s">
        <v>35</v>
      </c>
      <c r="E2" s="18" t="s">
        <v>34</v>
      </c>
    </row>
    <row r="3" spans="1:5" s="16" customFormat="1" ht="12" customHeight="1" thickBot="1">
      <c r="A3" s="17" t="s">
        <v>20</v>
      </c>
      <c r="B3" s="17" t="s">
        <v>21</v>
      </c>
      <c r="C3" s="17" t="s">
        <v>22</v>
      </c>
      <c r="D3" s="17">
        <v>1</v>
      </c>
      <c r="E3" s="17">
        <v>2</v>
      </c>
    </row>
    <row r="4" spans="1:5" ht="12.75">
      <c r="A4" s="53">
        <v>1</v>
      </c>
      <c r="B4" s="54" t="s">
        <v>386</v>
      </c>
      <c r="C4" s="54" t="s">
        <v>387</v>
      </c>
      <c r="D4" s="54">
        <v>377783</v>
      </c>
      <c r="E4" s="54">
        <v>5999</v>
      </c>
    </row>
    <row r="5" spans="1:5" ht="12.75">
      <c r="A5" s="55">
        <v>2</v>
      </c>
      <c r="B5" s="56" t="s">
        <v>388</v>
      </c>
      <c r="C5" s="56" t="s">
        <v>389</v>
      </c>
      <c r="D5" s="56">
        <v>8411</v>
      </c>
      <c r="E5" s="56">
        <v>213</v>
      </c>
    </row>
    <row r="6" spans="1:5" ht="12.75">
      <c r="A6" s="55">
        <v>3</v>
      </c>
      <c r="B6" s="56" t="s">
        <v>388</v>
      </c>
      <c r="C6" s="56" t="s">
        <v>390</v>
      </c>
      <c r="D6" s="56">
        <v>12964</v>
      </c>
      <c r="E6" s="56">
        <v>1837</v>
      </c>
    </row>
    <row r="7" spans="1:5" ht="12.75">
      <c r="A7" s="55">
        <v>4</v>
      </c>
      <c r="B7" s="56" t="s">
        <v>388</v>
      </c>
      <c r="C7" s="56" t="s">
        <v>391</v>
      </c>
      <c r="D7" s="56">
        <v>6960.1</v>
      </c>
      <c r="E7" s="56">
        <v>2923</v>
      </c>
    </row>
    <row r="8" spans="1:5" ht="12.75">
      <c r="A8" s="55">
        <v>5</v>
      </c>
      <c r="B8" s="56" t="s">
        <v>392</v>
      </c>
      <c r="C8" s="56" t="s">
        <v>393</v>
      </c>
      <c r="D8" s="56">
        <v>32655</v>
      </c>
      <c r="E8" s="56">
        <v>6540</v>
      </c>
    </row>
    <row r="9" spans="1:5" ht="12.75">
      <c r="A9" s="55">
        <v>6</v>
      </c>
      <c r="B9" s="56" t="s">
        <v>394</v>
      </c>
      <c r="C9" s="56" t="s">
        <v>395</v>
      </c>
      <c r="D9" s="56">
        <v>1121</v>
      </c>
      <c r="E9" s="56">
        <v>1884</v>
      </c>
    </row>
    <row r="10" spans="1:5" ht="12.75">
      <c r="A10" s="55">
        <v>7</v>
      </c>
      <c r="B10" s="56" t="s">
        <v>394</v>
      </c>
      <c r="C10" s="56" t="s">
        <v>396</v>
      </c>
      <c r="D10" s="56">
        <v>30684</v>
      </c>
      <c r="E10" s="56">
        <v>15232</v>
      </c>
    </row>
    <row r="11" spans="1:5" ht="12.75">
      <c r="A11" s="55">
        <v>8</v>
      </c>
      <c r="B11" s="56" t="s">
        <v>394</v>
      </c>
      <c r="C11" s="56" t="s">
        <v>397</v>
      </c>
      <c r="D11" s="56">
        <v>19295</v>
      </c>
      <c r="E11" s="56">
        <v>9249</v>
      </c>
    </row>
    <row r="12" spans="1:5" ht="12.75">
      <c r="A12" s="55">
        <v>9</v>
      </c>
      <c r="B12" s="56" t="s">
        <v>394</v>
      </c>
      <c r="C12" s="56" t="s">
        <v>398</v>
      </c>
      <c r="D12" s="56">
        <v>5189</v>
      </c>
      <c r="E12" s="56">
        <v>2676</v>
      </c>
    </row>
    <row r="13" spans="1:5" ht="12.75">
      <c r="A13" s="55">
        <v>10</v>
      </c>
      <c r="B13" s="56" t="s">
        <v>394</v>
      </c>
      <c r="C13" s="56" t="s">
        <v>399</v>
      </c>
      <c r="D13" s="56">
        <v>60476</v>
      </c>
      <c r="E13" s="56">
        <v>15297</v>
      </c>
    </row>
    <row r="14" spans="1:5" ht="12.75">
      <c r="A14" s="55">
        <v>11</v>
      </c>
      <c r="B14" s="56" t="s">
        <v>394</v>
      </c>
      <c r="C14" s="56" t="s">
        <v>400</v>
      </c>
      <c r="D14" s="56">
        <v>7120</v>
      </c>
      <c r="E14" s="56">
        <v>332</v>
      </c>
    </row>
    <row r="15" spans="1:5" ht="12.75">
      <c r="A15" s="55">
        <v>12</v>
      </c>
      <c r="B15" s="56" t="s">
        <v>401</v>
      </c>
      <c r="C15" s="56" t="s">
        <v>402</v>
      </c>
      <c r="D15" s="56">
        <v>33172</v>
      </c>
      <c r="E15" s="56">
        <v>5211</v>
      </c>
    </row>
    <row r="16" spans="1:5" ht="12.75">
      <c r="A16" s="55">
        <v>13</v>
      </c>
      <c r="B16" s="56" t="s">
        <v>403</v>
      </c>
      <c r="C16" s="56" t="s">
        <v>404</v>
      </c>
      <c r="D16" s="56">
        <v>12800</v>
      </c>
      <c r="E16" s="56">
        <v>3757</v>
      </c>
    </row>
    <row r="17" spans="1:5" ht="12.75">
      <c r="A17" s="55">
        <v>14</v>
      </c>
      <c r="B17" s="56" t="s">
        <v>403</v>
      </c>
      <c r="C17" s="56" t="s">
        <v>405</v>
      </c>
      <c r="D17" s="56">
        <v>0</v>
      </c>
      <c r="E17" s="56">
        <v>931</v>
      </c>
    </row>
    <row r="18" spans="1:5" ht="12.75">
      <c r="A18" s="55">
        <v>15</v>
      </c>
      <c r="B18" s="56" t="s">
        <v>403</v>
      </c>
      <c r="C18" s="56" t="s">
        <v>406</v>
      </c>
      <c r="D18" s="56">
        <v>12273</v>
      </c>
      <c r="E18" s="56">
        <v>876</v>
      </c>
    </row>
    <row r="19" spans="1:5" ht="12.75">
      <c r="A19" s="55">
        <v>16</v>
      </c>
      <c r="B19" s="56" t="s">
        <v>407</v>
      </c>
      <c r="C19" s="56" t="s">
        <v>408</v>
      </c>
      <c r="D19" s="56">
        <v>15000</v>
      </c>
      <c r="E19" s="56">
        <v>865</v>
      </c>
    </row>
    <row r="20" spans="1:5" ht="12.75">
      <c r="A20" s="55">
        <v>17</v>
      </c>
      <c r="B20" s="56" t="s">
        <v>407</v>
      </c>
      <c r="C20" s="56" t="s">
        <v>409</v>
      </c>
      <c r="D20" s="56">
        <v>10117</v>
      </c>
      <c r="E20" s="56">
        <v>1799</v>
      </c>
    </row>
    <row r="21" spans="1:5" ht="12.75">
      <c r="A21" s="55">
        <v>18</v>
      </c>
      <c r="B21" s="56" t="s">
        <v>410</v>
      </c>
      <c r="C21" s="56" t="s">
        <v>411</v>
      </c>
      <c r="D21" s="56">
        <v>8000</v>
      </c>
      <c r="E21" s="56">
        <v>6692</v>
      </c>
    </row>
    <row r="22" spans="1:5" ht="12.75">
      <c r="A22" s="55">
        <v>19</v>
      </c>
      <c r="B22" s="56" t="s">
        <v>412</v>
      </c>
      <c r="C22" s="56" t="s">
        <v>413</v>
      </c>
      <c r="D22" s="56">
        <v>47000</v>
      </c>
      <c r="E22" s="56">
        <v>2465</v>
      </c>
    </row>
    <row r="23" spans="1:5" ht="12.75">
      <c r="A23" s="55">
        <v>20</v>
      </c>
      <c r="B23" s="56" t="s">
        <v>412</v>
      </c>
      <c r="C23" s="56" t="s">
        <v>414</v>
      </c>
      <c r="D23" s="56">
        <v>2052</v>
      </c>
      <c r="E23" s="56">
        <v>1240</v>
      </c>
    </row>
    <row r="24" spans="1:5" ht="12.75">
      <c r="A24" s="55">
        <v>21</v>
      </c>
      <c r="B24" s="56" t="s">
        <v>412</v>
      </c>
      <c r="C24" s="56" t="s">
        <v>415</v>
      </c>
      <c r="D24" s="56">
        <v>196000</v>
      </c>
      <c r="E24" s="56">
        <v>347.9</v>
      </c>
    </row>
    <row r="25" spans="1:5" ht="12.75">
      <c r="A25" s="55">
        <v>22</v>
      </c>
      <c r="B25" s="56" t="s">
        <v>416</v>
      </c>
      <c r="C25" s="56" t="s">
        <v>417</v>
      </c>
      <c r="D25" s="56">
        <v>23900</v>
      </c>
      <c r="E25" s="56">
        <v>2727</v>
      </c>
    </row>
    <row r="26" spans="1:5" ht="12.75">
      <c r="A26" s="55">
        <v>23</v>
      </c>
      <c r="B26" s="56" t="s">
        <v>416</v>
      </c>
      <c r="C26" s="56" t="s">
        <v>418</v>
      </c>
      <c r="D26" s="56">
        <v>10696</v>
      </c>
      <c r="E26" s="56">
        <v>3688</v>
      </c>
    </row>
    <row r="27" spans="1:5" ht="12.75">
      <c r="A27" s="55">
        <v>24</v>
      </c>
      <c r="B27" s="56" t="s">
        <v>416</v>
      </c>
      <c r="C27" s="56" t="s">
        <v>419</v>
      </c>
      <c r="D27" s="56">
        <v>1500</v>
      </c>
      <c r="E27" s="56">
        <v>249</v>
      </c>
    </row>
    <row r="28" spans="1:5" ht="12.75">
      <c r="A28" s="55">
        <v>25</v>
      </c>
      <c r="B28" s="56" t="s">
        <v>420</v>
      </c>
      <c r="C28" s="56" t="s">
        <v>421</v>
      </c>
      <c r="D28" s="56">
        <v>13763</v>
      </c>
      <c r="E28" s="56">
        <v>8563</v>
      </c>
    </row>
    <row r="29" spans="1:5" ht="12.75">
      <c r="A29" s="55">
        <v>26</v>
      </c>
      <c r="B29" s="56" t="s">
        <v>420</v>
      </c>
      <c r="C29" s="56" t="s">
        <v>422</v>
      </c>
      <c r="D29" s="56">
        <v>12400</v>
      </c>
      <c r="E29" s="56">
        <v>2652</v>
      </c>
    </row>
    <row r="30" spans="1:5" ht="12.75">
      <c r="A30" s="55">
        <v>27</v>
      </c>
      <c r="B30" s="56" t="s">
        <v>423</v>
      </c>
      <c r="C30" s="56" t="s">
        <v>424</v>
      </c>
      <c r="D30" s="56">
        <v>39250</v>
      </c>
      <c r="E30" s="56">
        <v>6460</v>
      </c>
    </row>
    <row r="31" spans="1:5" ht="12.75">
      <c r="A31" s="55">
        <v>28</v>
      </c>
      <c r="B31" s="56" t="s">
        <v>425</v>
      </c>
      <c r="C31" s="56" t="s">
        <v>426</v>
      </c>
      <c r="D31" s="56">
        <v>10000</v>
      </c>
      <c r="E31" s="56">
        <v>286</v>
      </c>
    </row>
    <row r="32" spans="1:5" ht="12.75">
      <c r="A32" s="55">
        <v>29</v>
      </c>
      <c r="B32" s="56" t="s">
        <v>425</v>
      </c>
      <c r="C32" s="56" t="s">
        <v>427</v>
      </c>
      <c r="D32" s="56">
        <v>6500</v>
      </c>
      <c r="E32" s="56">
        <v>290</v>
      </c>
    </row>
    <row r="33" spans="1:5" ht="12.75">
      <c r="A33" s="55">
        <v>30</v>
      </c>
      <c r="B33" s="56" t="s">
        <v>428</v>
      </c>
      <c r="C33" s="56" t="s">
        <v>429</v>
      </c>
      <c r="D33" s="56">
        <v>170</v>
      </c>
      <c r="E33" s="56">
        <v>107</v>
      </c>
    </row>
    <row r="34" spans="1:5" ht="12.75">
      <c r="A34" s="55">
        <v>31</v>
      </c>
      <c r="B34" s="56" t="s">
        <v>428</v>
      </c>
      <c r="C34" s="56" t="s">
        <v>430</v>
      </c>
      <c r="D34" s="56">
        <v>2000</v>
      </c>
      <c r="E34" s="56">
        <v>595</v>
      </c>
    </row>
    <row r="35" spans="1:5" ht="12.75">
      <c r="A35" s="55">
        <v>32</v>
      </c>
      <c r="B35" s="56" t="s">
        <v>428</v>
      </c>
      <c r="C35" s="56" t="s">
        <v>431</v>
      </c>
      <c r="D35" s="56">
        <v>66000</v>
      </c>
      <c r="E35" s="56">
        <v>10615</v>
      </c>
    </row>
    <row r="36" spans="1:5" ht="12.75">
      <c r="A36" s="55">
        <v>33</v>
      </c>
      <c r="B36" s="56" t="s">
        <v>428</v>
      </c>
      <c r="C36" s="56" t="s">
        <v>432</v>
      </c>
      <c r="D36" s="56">
        <v>18900</v>
      </c>
      <c r="E36" s="56">
        <v>1100</v>
      </c>
    </row>
    <row r="37" spans="1:5" ht="12.75">
      <c r="A37" s="55">
        <v>34</v>
      </c>
      <c r="B37" s="56" t="s">
        <v>428</v>
      </c>
      <c r="C37" s="56" t="s">
        <v>433</v>
      </c>
      <c r="D37" s="56">
        <v>0</v>
      </c>
      <c r="E37" s="56">
        <v>133</v>
      </c>
    </row>
    <row r="38" spans="1:5" ht="12.75">
      <c r="A38" s="55">
        <v>35</v>
      </c>
      <c r="B38" s="56" t="s">
        <v>434</v>
      </c>
      <c r="C38" s="56" t="s">
        <v>435</v>
      </c>
      <c r="D38" s="56">
        <v>9300</v>
      </c>
      <c r="E38" s="56">
        <v>9797.4</v>
      </c>
    </row>
    <row r="39" spans="1:5" ht="12.75">
      <c r="A39" s="55">
        <v>36</v>
      </c>
      <c r="B39" s="56" t="s">
        <v>434</v>
      </c>
      <c r="C39" s="56" t="s">
        <v>436</v>
      </c>
      <c r="D39" s="56">
        <v>170</v>
      </c>
      <c r="E39" s="56">
        <v>170</v>
      </c>
    </row>
    <row r="40" spans="1:5" ht="12.75">
      <c r="A40" s="55">
        <v>37</v>
      </c>
      <c r="B40" s="56" t="s">
        <v>434</v>
      </c>
      <c r="C40" s="56" t="s">
        <v>437</v>
      </c>
      <c r="D40" s="56">
        <v>3177</v>
      </c>
      <c r="E40" s="56">
        <v>605</v>
      </c>
    </row>
    <row r="41" spans="1:5" ht="12.75">
      <c r="A41" s="55">
        <v>38</v>
      </c>
      <c r="B41" s="56" t="s">
        <v>438</v>
      </c>
      <c r="C41" s="56" t="s">
        <v>439</v>
      </c>
      <c r="D41" s="56">
        <v>0</v>
      </c>
      <c r="E41" s="56">
        <v>590</v>
      </c>
    </row>
    <row r="42" spans="1:5" ht="12.75">
      <c r="A42" s="55">
        <v>39</v>
      </c>
      <c r="B42" s="56" t="s">
        <v>438</v>
      </c>
      <c r="C42" s="56" t="s">
        <v>440</v>
      </c>
      <c r="D42" s="56">
        <v>10000</v>
      </c>
      <c r="E42" s="56">
        <v>790</v>
      </c>
    </row>
    <row r="43" spans="1:5" ht="12.75">
      <c r="A43" s="55">
        <v>40</v>
      </c>
      <c r="B43" s="56" t="s">
        <v>438</v>
      </c>
      <c r="C43" s="56" t="s">
        <v>441</v>
      </c>
      <c r="D43" s="56">
        <v>5760</v>
      </c>
      <c r="E43" s="56">
        <v>519</v>
      </c>
    </row>
    <row r="44" spans="1:5" ht="12.75">
      <c r="A44" s="55">
        <v>41</v>
      </c>
      <c r="B44" s="56" t="s">
        <v>442</v>
      </c>
      <c r="C44" s="56" t="s">
        <v>443</v>
      </c>
      <c r="D44" s="56">
        <v>2428</v>
      </c>
      <c r="E44" s="56">
        <v>1397</v>
      </c>
    </row>
    <row r="45" spans="1:5" ht="12.75">
      <c r="A45" s="55">
        <v>42</v>
      </c>
      <c r="B45" s="56" t="s">
        <v>442</v>
      </c>
      <c r="C45" s="56" t="s">
        <v>444</v>
      </c>
      <c r="D45" s="56">
        <v>820</v>
      </c>
      <c r="E45" s="56">
        <v>308</v>
      </c>
    </row>
    <row r="46" spans="1:5" ht="12.75">
      <c r="A46" s="55">
        <v>43</v>
      </c>
      <c r="B46" s="56" t="s">
        <v>442</v>
      </c>
      <c r="C46" s="56" t="s">
        <v>445</v>
      </c>
      <c r="D46" s="56">
        <v>50989</v>
      </c>
      <c r="E46" s="56">
        <v>1846</v>
      </c>
    </row>
    <row r="47" spans="1:5" ht="12.75">
      <c r="A47" s="55">
        <v>44</v>
      </c>
      <c r="B47" s="56" t="s">
        <v>446</v>
      </c>
      <c r="C47" s="56" t="s">
        <v>447</v>
      </c>
      <c r="D47" s="56">
        <v>13851</v>
      </c>
      <c r="E47" s="56">
        <v>1831</v>
      </c>
    </row>
    <row r="48" spans="1:5" ht="12.75">
      <c r="A48" s="55">
        <v>45</v>
      </c>
      <c r="B48" s="56" t="s">
        <v>446</v>
      </c>
      <c r="C48" s="56" t="s">
        <v>448</v>
      </c>
      <c r="D48" s="56">
        <v>10532</v>
      </c>
      <c r="E48" s="56">
        <v>626</v>
      </c>
    </row>
    <row r="49" spans="1:5" ht="12.75">
      <c r="A49" s="55">
        <v>46</v>
      </c>
      <c r="B49" s="56" t="s">
        <v>446</v>
      </c>
      <c r="C49" s="56" t="s">
        <v>449</v>
      </c>
      <c r="D49" s="56">
        <v>9381</v>
      </c>
      <c r="E49" s="56">
        <v>2851</v>
      </c>
    </row>
    <row r="50" spans="1:5" ht="12.75">
      <c r="A50" s="55">
        <v>47</v>
      </c>
      <c r="B50" s="56" t="s">
        <v>450</v>
      </c>
      <c r="C50" s="56" t="s">
        <v>451</v>
      </c>
      <c r="D50" s="56">
        <v>17600</v>
      </c>
      <c r="E50" s="56">
        <v>1603</v>
      </c>
    </row>
    <row r="51" spans="1:5" ht="12.75">
      <c r="A51" s="55">
        <v>48</v>
      </c>
      <c r="B51" s="56" t="s">
        <v>450</v>
      </c>
      <c r="C51" s="56" t="s">
        <v>452</v>
      </c>
      <c r="D51" s="56">
        <v>1020</v>
      </c>
      <c r="E51" s="56">
        <v>419</v>
      </c>
    </row>
    <row r="52" spans="1:5" ht="12.75">
      <c r="A52" s="55">
        <v>49</v>
      </c>
      <c r="B52" s="56" t="s">
        <v>450</v>
      </c>
      <c r="C52" s="56" t="s">
        <v>453</v>
      </c>
      <c r="D52" s="56">
        <v>600</v>
      </c>
      <c r="E52" s="56">
        <v>293</v>
      </c>
    </row>
    <row r="53" spans="1:5" ht="12.75">
      <c r="A53" s="55">
        <v>50</v>
      </c>
      <c r="B53" s="56" t="s">
        <v>450</v>
      </c>
      <c r="C53" s="56" t="s">
        <v>454</v>
      </c>
      <c r="D53" s="56">
        <v>135.77</v>
      </c>
      <c r="E53" s="56">
        <v>879</v>
      </c>
    </row>
    <row r="54" spans="1:5" ht="12.75">
      <c r="A54" s="55">
        <v>51</v>
      </c>
      <c r="B54" s="56" t="s">
        <v>450</v>
      </c>
      <c r="C54" s="56" t="s">
        <v>455</v>
      </c>
      <c r="D54" s="56">
        <v>700</v>
      </c>
      <c r="E54" s="56">
        <v>450</v>
      </c>
    </row>
    <row r="55" spans="1:5" ht="12.75">
      <c r="A55" s="55">
        <v>52</v>
      </c>
      <c r="B55" s="56" t="s">
        <v>450</v>
      </c>
      <c r="C55" s="56" t="s">
        <v>456</v>
      </c>
      <c r="D55" s="56">
        <v>20000</v>
      </c>
      <c r="E55" s="56">
        <v>414</v>
      </c>
    </row>
    <row r="56" spans="1:5" ht="12.75">
      <c r="A56" s="55">
        <v>53</v>
      </c>
      <c r="B56" s="56" t="s">
        <v>450</v>
      </c>
      <c r="C56" s="56" t="s">
        <v>457</v>
      </c>
      <c r="D56" s="56">
        <v>2000</v>
      </c>
      <c r="E56" s="56">
        <v>650</v>
      </c>
    </row>
    <row r="57" spans="1:5" ht="12.75">
      <c r="A57" s="55">
        <v>54</v>
      </c>
      <c r="B57" s="56" t="s">
        <v>458</v>
      </c>
      <c r="C57" s="56" t="s">
        <v>459</v>
      </c>
      <c r="D57" s="56">
        <v>2500</v>
      </c>
      <c r="E57" s="56">
        <v>295</v>
      </c>
    </row>
    <row r="58" spans="1:5" ht="12.75">
      <c r="A58" s="55">
        <v>55</v>
      </c>
      <c r="B58" s="56" t="s">
        <v>460</v>
      </c>
      <c r="C58" s="56" t="s">
        <v>461</v>
      </c>
      <c r="D58" s="56">
        <v>0</v>
      </c>
      <c r="E58" s="56">
        <v>577</v>
      </c>
    </row>
    <row r="59" spans="1:5" ht="12.75">
      <c r="A59" s="55">
        <v>56</v>
      </c>
      <c r="B59" s="56" t="s">
        <v>460</v>
      </c>
      <c r="C59" s="56" t="s">
        <v>462</v>
      </c>
      <c r="D59" s="56">
        <v>17400</v>
      </c>
      <c r="E59" s="56">
        <v>449</v>
      </c>
    </row>
    <row r="60" spans="1:5" ht="12.75">
      <c r="A60" s="55">
        <v>57</v>
      </c>
      <c r="B60" s="56" t="s">
        <v>460</v>
      </c>
      <c r="C60" s="56" t="s">
        <v>463</v>
      </c>
      <c r="D60" s="56">
        <v>300</v>
      </c>
      <c r="E60" s="56">
        <v>308</v>
      </c>
    </row>
    <row r="61" spans="1:5" ht="12.75">
      <c r="A61" s="55">
        <v>58</v>
      </c>
      <c r="B61" s="56" t="s">
        <v>460</v>
      </c>
      <c r="C61" s="56" t="s">
        <v>464</v>
      </c>
      <c r="D61" s="56">
        <v>4564</v>
      </c>
      <c r="E61" s="56">
        <v>458</v>
      </c>
    </row>
    <row r="62" spans="1:5" ht="12.75">
      <c r="A62" s="55">
        <v>59</v>
      </c>
      <c r="B62" s="56" t="s">
        <v>460</v>
      </c>
      <c r="C62" s="56" t="s">
        <v>465</v>
      </c>
      <c r="D62" s="56">
        <v>2500</v>
      </c>
      <c r="E62" s="56">
        <v>706</v>
      </c>
    </row>
    <row r="63" spans="1:5" ht="12.75">
      <c r="A63" s="55">
        <v>60</v>
      </c>
      <c r="B63" s="56" t="s">
        <v>460</v>
      </c>
      <c r="C63" s="56" t="s">
        <v>466</v>
      </c>
      <c r="D63" s="56">
        <v>940</v>
      </c>
      <c r="E63" s="56">
        <v>849</v>
      </c>
    </row>
    <row r="64" spans="1:5" ht="12.75">
      <c r="A64" s="55">
        <v>61</v>
      </c>
      <c r="B64" s="56" t="s">
        <v>460</v>
      </c>
      <c r="C64" s="56" t="s">
        <v>467</v>
      </c>
      <c r="D64" s="56">
        <v>4800</v>
      </c>
      <c r="E64" s="56">
        <v>688</v>
      </c>
    </row>
    <row r="65" spans="1:5" ht="12.75">
      <c r="A65" s="55">
        <v>62</v>
      </c>
      <c r="B65" s="56" t="s">
        <v>460</v>
      </c>
      <c r="C65" s="56" t="s">
        <v>468</v>
      </c>
      <c r="D65" s="56">
        <v>90000</v>
      </c>
      <c r="E65" s="56">
        <v>1212</v>
      </c>
    </row>
    <row r="66" spans="1:5" ht="12.75">
      <c r="A66" s="55">
        <v>63</v>
      </c>
      <c r="B66" s="56" t="s">
        <v>460</v>
      </c>
      <c r="C66" s="56" t="s">
        <v>469</v>
      </c>
      <c r="D66" s="56">
        <v>510</v>
      </c>
      <c r="E66" s="56">
        <v>450</v>
      </c>
    </row>
    <row r="67" spans="1:5" ht="12.75">
      <c r="A67" s="55">
        <v>64</v>
      </c>
      <c r="B67" s="56" t="s">
        <v>470</v>
      </c>
      <c r="C67" s="56" t="s">
        <v>471</v>
      </c>
      <c r="D67" s="56">
        <v>9400</v>
      </c>
      <c r="E67" s="56">
        <v>1832</v>
      </c>
    </row>
    <row r="68" spans="1:5" ht="12.75">
      <c r="A68" s="55">
        <v>65</v>
      </c>
      <c r="B68" s="56" t="s">
        <v>472</v>
      </c>
      <c r="C68" s="56" t="s">
        <v>473</v>
      </c>
      <c r="D68" s="56">
        <v>142434</v>
      </c>
      <c r="E68" s="56">
        <v>2407</v>
      </c>
    </row>
    <row r="69" spans="1:5" ht="12.75">
      <c r="A69" s="55">
        <v>66</v>
      </c>
      <c r="B69" s="56" t="s">
        <v>472</v>
      </c>
      <c r="C69" s="56" t="s">
        <v>474</v>
      </c>
      <c r="D69" s="56">
        <v>411</v>
      </c>
      <c r="E69" s="56">
        <v>344</v>
      </c>
    </row>
    <row r="70" spans="1:5" ht="12.75">
      <c r="A70" s="55">
        <v>67</v>
      </c>
      <c r="B70" s="56" t="s">
        <v>472</v>
      </c>
      <c r="C70" s="56" t="s">
        <v>475</v>
      </c>
      <c r="D70" s="56">
        <v>11850</v>
      </c>
      <c r="E70" s="56">
        <v>576</v>
      </c>
    </row>
    <row r="71" spans="1:5" ht="12.75">
      <c r="A71" s="55">
        <v>68</v>
      </c>
      <c r="B71" s="56" t="s">
        <v>476</v>
      </c>
      <c r="C71" s="56" t="s">
        <v>477</v>
      </c>
      <c r="D71" s="56">
        <v>13851</v>
      </c>
      <c r="E71" s="56">
        <v>1831</v>
      </c>
    </row>
    <row r="72" spans="1:5" ht="25.5">
      <c r="A72" s="55">
        <v>69</v>
      </c>
      <c r="B72" s="56" t="s">
        <v>478</v>
      </c>
      <c r="C72" s="56" t="s">
        <v>479</v>
      </c>
      <c r="D72" s="56">
        <v>0</v>
      </c>
      <c r="E72" s="56">
        <v>446.7</v>
      </c>
    </row>
    <row r="73" spans="1:5" ht="12.75">
      <c r="A73" s="55">
        <v>70</v>
      </c>
      <c r="B73" s="56" t="s">
        <v>478</v>
      </c>
      <c r="C73" s="56" t="s">
        <v>480</v>
      </c>
      <c r="D73" s="56">
        <v>1260</v>
      </c>
      <c r="E73" s="56">
        <v>912</v>
      </c>
    </row>
    <row r="74" spans="1:5" ht="12.75">
      <c r="A74" s="55">
        <v>71</v>
      </c>
      <c r="B74" s="56" t="s">
        <v>478</v>
      </c>
      <c r="C74" s="56" t="s">
        <v>481</v>
      </c>
      <c r="D74" s="56">
        <v>1797</v>
      </c>
      <c r="E74" s="56">
        <v>1554</v>
      </c>
    </row>
    <row r="75" spans="1:5" ht="12.75">
      <c r="A75" s="55">
        <v>72</v>
      </c>
      <c r="B75" s="56" t="s">
        <v>478</v>
      </c>
      <c r="C75" s="56" t="s">
        <v>482</v>
      </c>
      <c r="D75" s="56">
        <v>6600</v>
      </c>
      <c r="E75" s="56">
        <v>2468</v>
      </c>
    </row>
    <row r="76" spans="1:5" ht="12.75">
      <c r="A76" s="55">
        <v>73</v>
      </c>
      <c r="B76" s="56" t="s">
        <v>478</v>
      </c>
      <c r="C76" s="56" t="s">
        <v>483</v>
      </c>
      <c r="D76" s="56">
        <v>0</v>
      </c>
      <c r="E76" s="56">
        <v>658</v>
      </c>
    </row>
    <row r="77" spans="1:5" ht="12.75">
      <c r="A77" s="55">
        <v>74</v>
      </c>
      <c r="B77" s="56" t="s">
        <v>478</v>
      </c>
      <c r="C77" s="56" t="s">
        <v>484</v>
      </c>
      <c r="D77" s="56">
        <v>1300</v>
      </c>
      <c r="E77" s="56">
        <v>565</v>
      </c>
    </row>
    <row r="78" spans="1:5" ht="12.75">
      <c r="A78" s="55">
        <v>75</v>
      </c>
      <c r="B78" s="56" t="s">
        <v>485</v>
      </c>
      <c r="C78" s="56" t="s">
        <v>486</v>
      </c>
      <c r="D78" s="56">
        <v>10000</v>
      </c>
      <c r="E78" s="56">
        <v>663</v>
      </c>
    </row>
    <row r="79" spans="1:5" ht="12.75">
      <c r="A79" s="55">
        <v>76</v>
      </c>
      <c r="B79" s="56" t="s">
        <v>485</v>
      </c>
      <c r="C79" s="56" t="s">
        <v>487</v>
      </c>
      <c r="D79" s="56">
        <v>11901</v>
      </c>
      <c r="E79" s="56">
        <v>1011</v>
      </c>
    </row>
    <row r="80" spans="1:5" ht="12.75">
      <c r="A80" s="55">
        <v>77</v>
      </c>
      <c r="B80" s="56" t="s">
        <v>488</v>
      </c>
      <c r="C80" s="56" t="s">
        <v>489</v>
      </c>
      <c r="D80" s="56">
        <v>4338</v>
      </c>
      <c r="E80" s="56">
        <v>675.7</v>
      </c>
    </row>
    <row r="81" spans="1:5" ht="12.75">
      <c r="A81" s="55">
        <v>78</v>
      </c>
      <c r="B81" s="56" t="s">
        <v>488</v>
      </c>
      <c r="C81" s="56" t="s">
        <v>490</v>
      </c>
      <c r="D81" s="56">
        <v>14700</v>
      </c>
      <c r="E81" s="56">
        <v>8372</v>
      </c>
    </row>
    <row r="82" spans="1:5" ht="12.75">
      <c r="A82" s="55">
        <v>79</v>
      </c>
      <c r="B82" s="56" t="s">
        <v>488</v>
      </c>
      <c r="C82" s="56" t="s">
        <v>491</v>
      </c>
      <c r="D82" s="56">
        <v>1000</v>
      </c>
      <c r="E82" s="56">
        <v>360</v>
      </c>
    </row>
    <row r="83" spans="1:5" ht="12.75">
      <c r="A83" s="55">
        <v>80</v>
      </c>
      <c r="B83" s="56" t="s">
        <v>492</v>
      </c>
      <c r="C83" s="56" t="s">
        <v>493</v>
      </c>
      <c r="D83" s="56">
        <v>97000</v>
      </c>
      <c r="E83" s="56">
        <v>4780</v>
      </c>
    </row>
    <row r="84" spans="1:5" ht="12.75">
      <c r="A84" s="55">
        <v>81</v>
      </c>
      <c r="B84" s="56" t="s">
        <v>494</v>
      </c>
      <c r="C84" s="56" t="s">
        <v>495</v>
      </c>
      <c r="D84" s="56">
        <v>14500</v>
      </c>
      <c r="E84" s="56">
        <v>1729</v>
      </c>
    </row>
    <row r="85" spans="1:5" ht="12.75">
      <c r="A85" s="55">
        <v>82</v>
      </c>
      <c r="B85" s="56" t="s">
        <v>496</v>
      </c>
      <c r="C85" s="56" t="s">
        <v>497</v>
      </c>
      <c r="D85" s="56">
        <v>11280</v>
      </c>
      <c r="E85" s="56">
        <v>2251.9</v>
      </c>
    </row>
    <row r="86" spans="1:5" s="52" customFormat="1" ht="12.75">
      <c r="A86" s="49">
        <v>82</v>
      </c>
      <c r="B86" s="50"/>
      <c r="C86" s="50" t="s">
        <v>498</v>
      </c>
      <c r="D86" s="50">
        <f>SUM(D4:D85)</f>
        <v>1739750.87</v>
      </c>
      <c r="E86" s="50">
        <f>SUM(E4:E85)</f>
        <v>189297.6</v>
      </c>
    </row>
    <row r="87" spans="1:5" ht="7.5" customHeight="1">
      <c r="A87" s="186"/>
      <c r="B87" s="187"/>
      <c r="C87" s="187"/>
      <c r="D87" s="187"/>
      <c r="E87" s="188"/>
    </row>
    <row r="88" spans="1:5" ht="12.75">
      <c r="A88" s="55">
        <v>1</v>
      </c>
      <c r="B88" s="56" t="s">
        <v>386</v>
      </c>
      <c r="C88" s="56" t="s">
        <v>634</v>
      </c>
      <c r="D88" s="56">
        <v>3000</v>
      </c>
      <c r="E88" s="56">
        <v>1705</v>
      </c>
    </row>
    <row r="89" spans="1:5" ht="12.75">
      <c r="A89" s="55">
        <v>2</v>
      </c>
      <c r="B89" s="56" t="s">
        <v>499</v>
      </c>
      <c r="C89" s="56" t="s">
        <v>500</v>
      </c>
      <c r="D89" s="56">
        <v>18851</v>
      </c>
      <c r="E89" s="56">
        <v>5701</v>
      </c>
    </row>
    <row r="90" spans="1:5" ht="12.75">
      <c r="A90" s="55">
        <v>3</v>
      </c>
      <c r="B90" s="56" t="s">
        <v>388</v>
      </c>
      <c r="C90" s="56" t="s">
        <v>501</v>
      </c>
      <c r="D90" s="56">
        <v>8411</v>
      </c>
      <c r="E90" s="56">
        <v>902.57</v>
      </c>
    </row>
    <row r="91" spans="1:5" ht="12.75">
      <c r="A91" s="55">
        <v>4</v>
      </c>
      <c r="B91" s="56" t="s">
        <v>392</v>
      </c>
      <c r="C91" s="56" t="s">
        <v>502</v>
      </c>
      <c r="D91" s="56">
        <v>32655</v>
      </c>
      <c r="E91" s="56">
        <v>6540</v>
      </c>
    </row>
    <row r="92" spans="1:5" ht="12.75">
      <c r="A92" s="55">
        <v>5</v>
      </c>
      <c r="B92" s="56" t="s">
        <v>394</v>
      </c>
      <c r="C92" s="56" t="s">
        <v>503</v>
      </c>
      <c r="D92" s="56">
        <v>30684</v>
      </c>
      <c r="E92" s="56">
        <v>15232</v>
      </c>
    </row>
    <row r="93" spans="1:5" ht="12.75">
      <c r="A93" s="55">
        <v>6</v>
      </c>
      <c r="B93" s="56" t="s">
        <v>394</v>
      </c>
      <c r="C93" s="56" t="s">
        <v>504</v>
      </c>
      <c r="D93" s="56">
        <v>32869</v>
      </c>
      <c r="E93" s="56">
        <v>4952.6</v>
      </c>
    </row>
    <row r="94" spans="1:5" ht="12.75">
      <c r="A94" s="55">
        <v>7</v>
      </c>
      <c r="B94" s="56" t="s">
        <v>394</v>
      </c>
      <c r="C94" s="56" t="s">
        <v>505</v>
      </c>
      <c r="D94" s="56">
        <v>5405</v>
      </c>
      <c r="E94" s="56">
        <v>873.8</v>
      </c>
    </row>
    <row r="95" spans="1:5" ht="12.75">
      <c r="A95" s="55">
        <v>8</v>
      </c>
      <c r="B95" s="56" t="s">
        <v>394</v>
      </c>
      <c r="C95" s="56" t="s">
        <v>506</v>
      </c>
      <c r="D95" s="56">
        <v>7856</v>
      </c>
      <c r="E95" s="56">
        <v>4865</v>
      </c>
    </row>
    <row r="96" spans="1:5" ht="12.75">
      <c r="A96" s="55">
        <v>9</v>
      </c>
      <c r="B96" s="56" t="s">
        <v>403</v>
      </c>
      <c r="C96" s="56" t="s">
        <v>507</v>
      </c>
      <c r="D96" s="56">
        <v>248000</v>
      </c>
      <c r="E96" s="56">
        <v>4303.4</v>
      </c>
    </row>
    <row r="97" spans="1:5" ht="12.75">
      <c r="A97" s="55">
        <v>10</v>
      </c>
      <c r="B97" s="56" t="s">
        <v>412</v>
      </c>
      <c r="C97" s="56" t="s">
        <v>508</v>
      </c>
      <c r="D97" s="56">
        <v>217700</v>
      </c>
      <c r="E97" s="56">
        <v>5383</v>
      </c>
    </row>
    <row r="98" spans="1:5" ht="12.75">
      <c r="A98" s="55">
        <v>11</v>
      </c>
      <c r="B98" s="56" t="s">
        <v>416</v>
      </c>
      <c r="C98" s="56" t="s">
        <v>509</v>
      </c>
      <c r="D98" s="56">
        <v>38517</v>
      </c>
      <c r="E98" s="56">
        <v>1053</v>
      </c>
    </row>
    <row r="99" spans="1:5" ht="12.75">
      <c r="A99" s="55">
        <v>12</v>
      </c>
      <c r="B99" s="56" t="s">
        <v>416</v>
      </c>
      <c r="C99" s="56" t="s">
        <v>510</v>
      </c>
      <c r="D99" s="56">
        <v>47000</v>
      </c>
      <c r="E99" s="56">
        <v>1133.8</v>
      </c>
    </row>
    <row r="100" spans="1:5" ht="12.75">
      <c r="A100" s="55">
        <v>13</v>
      </c>
      <c r="B100" s="56" t="s">
        <v>416</v>
      </c>
      <c r="C100" s="56" t="s">
        <v>635</v>
      </c>
      <c r="D100" s="56">
        <v>70000</v>
      </c>
      <c r="E100" s="56">
        <v>1275</v>
      </c>
    </row>
    <row r="101" spans="1:5" ht="12.75">
      <c r="A101" s="55">
        <v>14</v>
      </c>
      <c r="B101" s="56" t="s">
        <v>420</v>
      </c>
      <c r="C101" s="56" t="s">
        <v>511</v>
      </c>
      <c r="D101" s="56">
        <v>14000</v>
      </c>
      <c r="E101" s="56">
        <v>3468</v>
      </c>
    </row>
    <row r="102" spans="1:5" ht="12.75">
      <c r="A102" s="55">
        <v>15</v>
      </c>
      <c r="B102" s="56" t="s">
        <v>420</v>
      </c>
      <c r="C102" s="56" t="s">
        <v>512</v>
      </c>
      <c r="D102" s="56">
        <v>17199</v>
      </c>
      <c r="E102" s="56">
        <v>2226</v>
      </c>
    </row>
    <row r="103" spans="1:5" ht="12.75">
      <c r="A103" s="55">
        <v>16</v>
      </c>
      <c r="B103" s="56" t="s">
        <v>420</v>
      </c>
      <c r="C103" s="56" t="s">
        <v>513</v>
      </c>
      <c r="D103" s="56">
        <v>9850</v>
      </c>
      <c r="E103" s="56">
        <v>1412</v>
      </c>
    </row>
    <row r="104" spans="1:5" ht="12.75">
      <c r="A104" s="55">
        <v>17</v>
      </c>
      <c r="B104" s="56" t="s">
        <v>423</v>
      </c>
      <c r="C104" s="56" t="s">
        <v>514</v>
      </c>
      <c r="D104" s="56">
        <v>230900</v>
      </c>
      <c r="E104" s="56">
        <v>3959</v>
      </c>
    </row>
    <row r="105" spans="1:5" ht="12.75">
      <c r="A105" s="55">
        <v>18</v>
      </c>
      <c r="B105" s="56" t="s">
        <v>425</v>
      </c>
      <c r="C105" s="56" t="s">
        <v>515</v>
      </c>
      <c r="D105" s="56">
        <v>39160</v>
      </c>
      <c r="E105" s="56">
        <v>3163</v>
      </c>
    </row>
    <row r="106" spans="1:5" ht="12.75">
      <c r="A106" s="55">
        <v>19</v>
      </c>
      <c r="B106" s="56" t="s">
        <v>428</v>
      </c>
      <c r="C106" s="56" t="s">
        <v>516</v>
      </c>
      <c r="D106" s="56">
        <v>87000</v>
      </c>
      <c r="E106" s="56">
        <v>2718</v>
      </c>
    </row>
    <row r="107" spans="1:5" ht="25.5">
      <c r="A107" s="55">
        <v>20</v>
      </c>
      <c r="B107" s="56" t="s">
        <v>438</v>
      </c>
      <c r="C107" s="56" t="s">
        <v>632</v>
      </c>
      <c r="D107" s="56">
        <v>5760</v>
      </c>
      <c r="E107" s="56">
        <v>519</v>
      </c>
    </row>
    <row r="108" spans="1:5" ht="12.75">
      <c r="A108" s="55">
        <v>21</v>
      </c>
      <c r="B108" s="56" t="s">
        <v>438</v>
      </c>
      <c r="C108" s="56" t="s">
        <v>517</v>
      </c>
      <c r="D108" s="56">
        <v>285</v>
      </c>
      <c r="E108" s="56">
        <v>1297</v>
      </c>
    </row>
    <row r="109" spans="1:5" ht="12.75">
      <c r="A109" s="55">
        <v>22</v>
      </c>
      <c r="B109" s="56" t="s">
        <v>442</v>
      </c>
      <c r="C109" s="56" t="s">
        <v>518</v>
      </c>
      <c r="D109" s="56">
        <v>32100</v>
      </c>
      <c r="E109" s="56">
        <v>2627</v>
      </c>
    </row>
    <row r="110" spans="1:5" ht="12.75">
      <c r="A110" s="55">
        <v>23</v>
      </c>
      <c r="B110" s="56" t="s">
        <v>446</v>
      </c>
      <c r="C110" s="56" t="s">
        <v>519</v>
      </c>
      <c r="D110" s="56">
        <v>77400</v>
      </c>
      <c r="E110" s="56">
        <v>1447</v>
      </c>
    </row>
    <row r="111" spans="1:5" ht="12.75">
      <c r="A111" s="55">
        <v>24</v>
      </c>
      <c r="B111" s="56" t="s">
        <v>446</v>
      </c>
      <c r="C111" s="56" t="s">
        <v>520</v>
      </c>
      <c r="D111" s="56">
        <v>13954</v>
      </c>
      <c r="E111" s="56">
        <v>6442</v>
      </c>
    </row>
    <row r="112" spans="1:5" ht="12.75">
      <c r="A112" s="55">
        <v>25</v>
      </c>
      <c r="B112" s="56" t="s">
        <v>458</v>
      </c>
      <c r="C112" s="56" t="s">
        <v>521</v>
      </c>
      <c r="D112" s="56">
        <v>17000</v>
      </c>
      <c r="E112" s="56">
        <v>1668</v>
      </c>
    </row>
    <row r="113" spans="1:5" ht="12.75">
      <c r="A113" s="55">
        <v>26</v>
      </c>
      <c r="B113" s="56" t="s">
        <v>460</v>
      </c>
      <c r="C113" s="56" t="s">
        <v>522</v>
      </c>
      <c r="D113" s="56">
        <v>11900</v>
      </c>
      <c r="E113" s="56">
        <v>1265</v>
      </c>
    </row>
    <row r="114" spans="1:5" ht="12.75">
      <c r="A114" s="55">
        <v>27</v>
      </c>
      <c r="B114" s="56" t="s">
        <v>470</v>
      </c>
      <c r="C114" s="56" t="s">
        <v>523</v>
      </c>
      <c r="D114" s="56">
        <v>11864</v>
      </c>
      <c r="E114" s="56">
        <v>3936</v>
      </c>
    </row>
    <row r="115" spans="1:5" ht="12.75">
      <c r="A115" s="55">
        <v>28</v>
      </c>
      <c r="B115" s="56" t="s">
        <v>478</v>
      </c>
      <c r="C115" s="56" t="s">
        <v>524</v>
      </c>
      <c r="D115" s="56">
        <v>6846</v>
      </c>
      <c r="E115" s="56">
        <v>1452</v>
      </c>
    </row>
    <row r="116" spans="1:5" ht="12.75">
      <c r="A116" s="55">
        <v>29</v>
      </c>
      <c r="B116" s="56" t="s">
        <v>478</v>
      </c>
      <c r="C116" s="56" t="s">
        <v>525</v>
      </c>
      <c r="D116" s="56">
        <v>4210</v>
      </c>
      <c r="E116" s="56">
        <v>3181</v>
      </c>
    </row>
    <row r="117" spans="1:5" ht="12.75">
      <c r="A117" s="55">
        <v>30</v>
      </c>
      <c r="B117" s="56" t="s">
        <v>478</v>
      </c>
      <c r="C117" s="56" t="s">
        <v>526</v>
      </c>
      <c r="D117" s="56">
        <v>55000</v>
      </c>
      <c r="E117" s="56">
        <v>8026.1</v>
      </c>
    </row>
    <row r="118" spans="1:5" ht="12.75">
      <c r="A118" s="55">
        <v>31</v>
      </c>
      <c r="B118" s="56" t="s">
        <v>488</v>
      </c>
      <c r="C118" s="56" t="s">
        <v>527</v>
      </c>
      <c r="D118" s="56">
        <v>2000</v>
      </c>
      <c r="E118" s="56">
        <v>1332</v>
      </c>
    </row>
    <row r="119" spans="1:5" ht="12.75">
      <c r="A119" s="55">
        <v>32</v>
      </c>
      <c r="B119" s="56" t="s">
        <v>488</v>
      </c>
      <c r="C119" s="56" t="s">
        <v>528</v>
      </c>
      <c r="D119" s="56">
        <v>73150</v>
      </c>
      <c r="E119" s="56">
        <v>4423</v>
      </c>
    </row>
    <row r="120" spans="1:5" ht="12.75">
      <c r="A120" s="55">
        <v>33</v>
      </c>
      <c r="B120" s="56" t="s">
        <v>492</v>
      </c>
      <c r="C120" s="56" t="s">
        <v>529</v>
      </c>
      <c r="D120" s="56">
        <v>176000</v>
      </c>
      <c r="E120" s="56">
        <v>4157</v>
      </c>
    </row>
    <row r="121" spans="1:5" ht="12.75">
      <c r="A121" s="55">
        <v>34</v>
      </c>
      <c r="B121" s="56" t="s">
        <v>494</v>
      </c>
      <c r="C121" s="56" t="s">
        <v>530</v>
      </c>
      <c r="D121" s="56">
        <v>17760</v>
      </c>
      <c r="E121" s="56">
        <v>2285</v>
      </c>
    </row>
    <row r="122" spans="1:5" ht="12.75">
      <c r="A122" s="55">
        <v>35</v>
      </c>
      <c r="B122" s="56" t="s">
        <v>496</v>
      </c>
      <c r="C122" s="56" t="s">
        <v>531</v>
      </c>
      <c r="D122" s="56">
        <v>9200</v>
      </c>
      <c r="E122" s="56">
        <v>8361</v>
      </c>
    </row>
    <row r="123" spans="1:5" ht="12.75">
      <c r="A123" s="55">
        <v>36</v>
      </c>
      <c r="B123" s="56" t="s">
        <v>532</v>
      </c>
      <c r="C123" s="56" t="s">
        <v>533</v>
      </c>
      <c r="D123" s="56">
        <v>60000</v>
      </c>
      <c r="E123" s="56">
        <v>2150</v>
      </c>
    </row>
    <row r="124" spans="1:5" s="52" customFormat="1" ht="12.75">
      <c r="A124" s="49">
        <v>36</v>
      </c>
      <c r="B124" s="50"/>
      <c r="C124" s="50" t="s">
        <v>534</v>
      </c>
      <c r="D124" s="50">
        <f>SUM(D88:D123)</f>
        <v>1733486</v>
      </c>
      <c r="E124" s="50">
        <f>SUM(E88:E123)</f>
        <v>125434.27000000002</v>
      </c>
    </row>
    <row r="125" spans="1:5" ht="7.5" customHeight="1">
      <c r="A125" s="186"/>
      <c r="B125" s="187"/>
      <c r="C125" s="187"/>
      <c r="D125" s="187"/>
      <c r="E125" s="188"/>
    </row>
    <row r="126" spans="1:5" s="52" customFormat="1" ht="12.75">
      <c r="A126" s="49">
        <f>(A86+A124)</f>
        <v>118</v>
      </c>
      <c r="B126" s="50"/>
      <c r="C126" s="50" t="s">
        <v>535</v>
      </c>
      <c r="D126" s="50">
        <f>(D86+D124)</f>
        <v>3473236.87</v>
      </c>
      <c r="E126" s="50">
        <f>(E86+E124)</f>
        <v>314731.87</v>
      </c>
    </row>
  </sheetData>
  <sheetProtection password="CE88" sheet="1" objects="1" scenarios="1"/>
  <mergeCells count="5">
    <mergeCell ref="A125:E125"/>
    <mergeCell ref="A1:A2"/>
    <mergeCell ref="B1:B2"/>
    <mergeCell ref="C1:C2"/>
    <mergeCell ref="A87:E87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&amp;C&amp;"Arial,Bold"&amp;12 10. Kopējā institūcijas teritorija</oddHeader>
    <oddFooter>&amp;L
&amp;8SPP Statistiskās informācijas un analīzes daļa&amp;R
&amp;P+134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/>
  <dimension ref="A1:I127"/>
  <sheetViews>
    <sheetView showGridLines="0" workbookViewId="0" topLeftCell="A1">
      <selection activeCell="C108" sqref="C108"/>
    </sheetView>
  </sheetViews>
  <sheetFormatPr defaultColWidth="9.140625" defaultRowHeight="12.75"/>
  <cols>
    <col min="1" max="1" width="4.7109375" style="9" customWidth="1"/>
    <col min="2" max="2" width="16.7109375" style="8" customWidth="1"/>
    <col min="3" max="3" width="55.7109375" style="8" customWidth="1"/>
    <col min="4" max="4" width="9.7109375" style="8" customWidth="1"/>
    <col min="5" max="5" width="9.421875" style="8" customWidth="1"/>
    <col min="6" max="7" width="10.421875" style="8" customWidth="1"/>
    <col min="8" max="8" width="10.28125" style="8" customWidth="1"/>
    <col min="9" max="9" width="10.00390625" style="8" customWidth="1"/>
    <col min="10" max="16384" width="9.140625" style="8" customWidth="1"/>
  </cols>
  <sheetData>
    <row r="1" spans="1:9" s="3" customFormat="1" ht="18" customHeight="1">
      <c r="A1" s="189" t="s">
        <v>0</v>
      </c>
      <c r="B1" s="177" t="s">
        <v>1</v>
      </c>
      <c r="C1" s="177" t="s">
        <v>2</v>
      </c>
      <c r="D1" s="2" t="s">
        <v>33</v>
      </c>
      <c r="E1" s="2" t="s">
        <v>33</v>
      </c>
      <c r="F1" s="2" t="s">
        <v>32</v>
      </c>
      <c r="G1" s="2" t="s">
        <v>32</v>
      </c>
      <c r="H1" s="2" t="s">
        <v>31</v>
      </c>
      <c r="I1" s="2" t="s">
        <v>30</v>
      </c>
    </row>
    <row r="2" spans="1:9" s="3" customFormat="1" ht="22.5" customHeight="1">
      <c r="A2" s="190"/>
      <c r="B2" s="178"/>
      <c r="C2" s="178"/>
      <c r="D2" s="173" t="s">
        <v>29</v>
      </c>
      <c r="E2" s="173"/>
      <c r="F2" s="172" t="s">
        <v>28</v>
      </c>
      <c r="G2" s="172"/>
      <c r="H2" s="173" t="s">
        <v>27</v>
      </c>
      <c r="I2" s="173" t="s">
        <v>26</v>
      </c>
    </row>
    <row r="3" spans="1:9" s="3" customFormat="1" ht="25.5" customHeight="1">
      <c r="A3" s="190"/>
      <c r="B3" s="178"/>
      <c r="C3" s="178"/>
      <c r="D3" s="2" t="s">
        <v>25</v>
      </c>
      <c r="E3" s="12" t="s">
        <v>384</v>
      </c>
      <c r="F3" s="2" t="s">
        <v>25</v>
      </c>
      <c r="G3" s="12" t="s">
        <v>385</v>
      </c>
      <c r="H3" s="173"/>
      <c r="I3" s="173"/>
    </row>
    <row r="4" spans="1:9" s="10" customFormat="1" ht="12.75" customHeight="1" thickBot="1">
      <c r="A4" s="6" t="s">
        <v>20</v>
      </c>
      <c r="B4" s="6" t="s">
        <v>21</v>
      </c>
      <c r="C4" s="6" t="s">
        <v>22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</row>
    <row r="5" spans="1:9" ht="12.75">
      <c r="A5" s="46">
        <v>1</v>
      </c>
      <c r="B5" s="47" t="s">
        <v>386</v>
      </c>
      <c r="C5" s="47" t="s">
        <v>387</v>
      </c>
      <c r="D5" s="47">
        <v>7</v>
      </c>
      <c r="E5" s="47">
        <v>0</v>
      </c>
      <c r="F5" s="47">
        <v>5</v>
      </c>
      <c r="G5" s="47">
        <v>4</v>
      </c>
      <c r="H5" s="47">
        <v>0</v>
      </c>
      <c r="I5" s="47">
        <v>1</v>
      </c>
    </row>
    <row r="6" spans="1:9" ht="12.75">
      <c r="A6" s="48">
        <v>2</v>
      </c>
      <c r="B6" s="45" t="s">
        <v>388</v>
      </c>
      <c r="C6" s="45" t="s">
        <v>389</v>
      </c>
      <c r="D6" s="45">
        <v>1</v>
      </c>
      <c r="E6" s="45">
        <v>0</v>
      </c>
      <c r="F6" s="45">
        <v>1</v>
      </c>
      <c r="G6" s="45">
        <v>0</v>
      </c>
      <c r="H6" s="45">
        <v>0</v>
      </c>
      <c r="I6" s="45">
        <v>0</v>
      </c>
    </row>
    <row r="7" spans="1:9" ht="12.75">
      <c r="A7" s="48">
        <v>3</v>
      </c>
      <c r="B7" s="45" t="s">
        <v>388</v>
      </c>
      <c r="C7" s="45" t="s">
        <v>390</v>
      </c>
      <c r="D7" s="45">
        <v>10</v>
      </c>
      <c r="E7" s="45">
        <v>2</v>
      </c>
      <c r="F7" s="45">
        <v>6</v>
      </c>
      <c r="G7" s="45">
        <v>1</v>
      </c>
      <c r="H7" s="45">
        <v>0</v>
      </c>
      <c r="I7" s="45">
        <v>0</v>
      </c>
    </row>
    <row r="8" spans="1:9" ht="12.75">
      <c r="A8" s="48">
        <v>4</v>
      </c>
      <c r="B8" s="45" t="s">
        <v>388</v>
      </c>
      <c r="C8" s="45" t="s">
        <v>391</v>
      </c>
      <c r="D8" s="45">
        <v>2</v>
      </c>
      <c r="E8" s="45">
        <v>1</v>
      </c>
      <c r="F8" s="45">
        <v>2</v>
      </c>
      <c r="G8" s="45">
        <v>1</v>
      </c>
      <c r="H8" s="45">
        <v>0</v>
      </c>
      <c r="I8" s="45">
        <v>0</v>
      </c>
    </row>
    <row r="9" spans="1:9" ht="12.75">
      <c r="A9" s="48">
        <v>5</v>
      </c>
      <c r="B9" s="45" t="s">
        <v>392</v>
      </c>
      <c r="C9" s="45" t="s">
        <v>393</v>
      </c>
      <c r="D9" s="45">
        <v>15</v>
      </c>
      <c r="E9" s="45">
        <v>4</v>
      </c>
      <c r="F9" s="45">
        <v>11</v>
      </c>
      <c r="G9" s="45">
        <v>0</v>
      </c>
      <c r="H9" s="45">
        <v>1</v>
      </c>
      <c r="I9" s="45">
        <v>1</v>
      </c>
    </row>
    <row r="10" spans="1:9" ht="12.75">
      <c r="A10" s="48">
        <v>6</v>
      </c>
      <c r="B10" s="45" t="s">
        <v>394</v>
      </c>
      <c r="C10" s="45" t="s">
        <v>395</v>
      </c>
      <c r="D10" s="45">
        <v>5</v>
      </c>
      <c r="E10" s="45">
        <v>1</v>
      </c>
      <c r="F10" s="45">
        <v>5</v>
      </c>
      <c r="G10" s="45">
        <v>1</v>
      </c>
      <c r="H10" s="45">
        <v>0</v>
      </c>
      <c r="I10" s="45">
        <v>1</v>
      </c>
    </row>
    <row r="11" spans="1:9" ht="12.75">
      <c r="A11" s="48">
        <v>7</v>
      </c>
      <c r="B11" s="45" t="s">
        <v>394</v>
      </c>
      <c r="C11" s="45" t="s">
        <v>396</v>
      </c>
      <c r="D11" s="45">
        <v>14</v>
      </c>
      <c r="E11" s="45">
        <v>1</v>
      </c>
      <c r="F11" s="45">
        <v>14</v>
      </c>
      <c r="G11" s="45">
        <v>1</v>
      </c>
      <c r="H11" s="45">
        <v>0</v>
      </c>
      <c r="I11" s="45">
        <v>1</v>
      </c>
    </row>
    <row r="12" spans="1:9" ht="12.75">
      <c r="A12" s="48">
        <v>8</v>
      </c>
      <c r="B12" s="45" t="s">
        <v>394</v>
      </c>
      <c r="C12" s="45" t="s">
        <v>397</v>
      </c>
      <c r="D12" s="45">
        <v>8</v>
      </c>
      <c r="E12" s="45">
        <v>0</v>
      </c>
      <c r="F12" s="45">
        <v>1</v>
      </c>
      <c r="G12" s="45">
        <v>0</v>
      </c>
      <c r="H12" s="45">
        <v>0</v>
      </c>
      <c r="I12" s="45">
        <v>1</v>
      </c>
    </row>
    <row r="13" spans="1:9" ht="12.75">
      <c r="A13" s="48">
        <v>9</v>
      </c>
      <c r="B13" s="45" t="s">
        <v>394</v>
      </c>
      <c r="C13" s="45" t="s">
        <v>398</v>
      </c>
      <c r="D13" s="45">
        <v>5</v>
      </c>
      <c r="E13" s="45">
        <v>1</v>
      </c>
      <c r="F13" s="45">
        <v>4</v>
      </c>
      <c r="G13" s="45">
        <v>0</v>
      </c>
      <c r="H13" s="45">
        <v>0</v>
      </c>
      <c r="I13" s="45">
        <v>1</v>
      </c>
    </row>
    <row r="14" spans="1:9" ht="12.75">
      <c r="A14" s="48">
        <v>10</v>
      </c>
      <c r="B14" s="45" t="s">
        <v>394</v>
      </c>
      <c r="C14" s="45" t="s">
        <v>399</v>
      </c>
      <c r="D14" s="45">
        <v>11</v>
      </c>
      <c r="E14" s="45">
        <v>2</v>
      </c>
      <c r="F14" s="45">
        <v>7</v>
      </c>
      <c r="G14" s="45">
        <v>4</v>
      </c>
      <c r="H14" s="45">
        <v>0</v>
      </c>
      <c r="I14" s="45">
        <v>0</v>
      </c>
    </row>
    <row r="15" spans="1:9" ht="12.75">
      <c r="A15" s="48">
        <v>11</v>
      </c>
      <c r="B15" s="45" t="s">
        <v>394</v>
      </c>
      <c r="C15" s="45" t="s">
        <v>400</v>
      </c>
      <c r="D15" s="45">
        <v>2</v>
      </c>
      <c r="E15" s="45">
        <v>0</v>
      </c>
      <c r="F15" s="45">
        <v>2</v>
      </c>
      <c r="G15" s="45">
        <v>0</v>
      </c>
      <c r="H15" s="45">
        <v>0</v>
      </c>
      <c r="I15" s="45">
        <v>0</v>
      </c>
    </row>
    <row r="16" spans="1:9" ht="12.75">
      <c r="A16" s="48">
        <v>12</v>
      </c>
      <c r="B16" s="45" t="s">
        <v>401</v>
      </c>
      <c r="C16" s="45" t="s">
        <v>402</v>
      </c>
      <c r="D16" s="45">
        <v>3</v>
      </c>
      <c r="E16" s="45">
        <v>0</v>
      </c>
      <c r="F16" s="45">
        <v>2</v>
      </c>
      <c r="G16" s="45">
        <v>0</v>
      </c>
      <c r="H16" s="45">
        <v>0</v>
      </c>
      <c r="I16" s="45">
        <v>0</v>
      </c>
    </row>
    <row r="17" spans="1:9" ht="12.75">
      <c r="A17" s="48">
        <v>13</v>
      </c>
      <c r="B17" s="45" t="s">
        <v>403</v>
      </c>
      <c r="C17" s="45" t="s">
        <v>404</v>
      </c>
      <c r="D17" s="45">
        <v>8</v>
      </c>
      <c r="E17" s="45">
        <v>3</v>
      </c>
      <c r="F17" s="45">
        <v>7</v>
      </c>
      <c r="G17" s="45">
        <v>2</v>
      </c>
      <c r="H17" s="45">
        <v>0</v>
      </c>
      <c r="I17" s="45">
        <v>0</v>
      </c>
    </row>
    <row r="18" spans="1:9" ht="12.75">
      <c r="A18" s="48">
        <v>14</v>
      </c>
      <c r="B18" s="45" t="s">
        <v>403</v>
      </c>
      <c r="C18" s="45" t="s">
        <v>405</v>
      </c>
      <c r="D18" s="45">
        <v>1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</row>
    <row r="19" spans="1:9" ht="12.75">
      <c r="A19" s="48">
        <v>15</v>
      </c>
      <c r="B19" s="45" t="s">
        <v>403</v>
      </c>
      <c r="C19" s="45" t="s">
        <v>406</v>
      </c>
      <c r="D19" s="45">
        <v>1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</row>
    <row r="20" spans="1:9" ht="12.75">
      <c r="A20" s="48">
        <v>16</v>
      </c>
      <c r="B20" s="45" t="s">
        <v>407</v>
      </c>
      <c r="C20" s="45" t="s">
        <v>408</v>
      </c>
      <c r="D20" s="45">
        <v>3</v>
      </c>
      <c r="E20" s="45">
        <v>0</v>
      </c>
      <c r="F20" s="45">
        <v>1</v>
      </c>
      <c r="G20" s="45">
        <v>0</v>
      </c>
      <c r="H20" s="45">
        <v>0</v>
      </c>
      <c r="I20" s="45">
        <v>0</v>
      </c>
    </row>
    <row r="21" spans="1:9" ht="12.75">
      <c r="A21" s="48">
        <v>17</v>
      </c>
      <c r="B21" s="45" t="s">
        <v>407</v>
      </c>
      <c r="C21" s="45" t="s">
        <v>409</v>
      </c>
      <c r="D21" s="45">
        <v>4</v>
      </c>
      <c r="E21" s="45">
        <v>0</v>
      </c>
      <c r="F21" s="45">
        <v>3</v>
      </c>
      <c r="G21" s="45">
        <v>0</v>
      </c>
      <c r="H21" s="45">
        <v>0</v>
      </c>
      <c r="I21" s="45">
        <v>0</v>
      </c>
    </row>
    <row r="22" spans="1:9" ht="12.75">
      <c r="A22" s="48">
        <v>18</v>
      </c>
      <c r="B22" s="45" t="s">
        <v>410</v>
      </c>
      <c r="C22" s="45" t="s">
        <v>411</v>
      </c>
      <c r="D22" s="45">
        <v>12</v>
      </c>
      <c r="E22" s="45">
        <v>0</v>
      </c>
      <c r="F22" s="45">
        <v>9</v>
      </c>
      <c r="G22" s="45">
        <v>0</v>
      </c>
      <c r="H22" s="45">
        <v>0</v>
      </c>
      <c r="I22" s="45">
        <v>1</v>
      </c>
    </row>
    <row r="23" spans="1:9" ht="12.75">
      <c r="A23" s="48">
        <v>19</v>
      </c>
      <c r="B23" s="45" t="s">
        <v>412</v>
      </c>
      <c r="C23" s="45" t="s">
        <v>413</v>
      </c>
      <c r="D23" s="45">
        <v>5</v>
      </c>
      <c r="E23" s="45">
        <v>0</v>
      </c>
      <c r="F23" s="45">
        <v>3</v>
      </c>
      <c r="G23" s="45">
        <v>0</v>
      </c>
      <c r="H23" s="45">
        <v>0</v>
      </c>
      <c r="I23" s="45">
        <v>1</v>
      </c>
    </row>
    <row r="24" spans="1:9" ht="12.75">
      <c r="A24" s="48">
        <v>20</v>
      </c>
      <c r="B24" s="45" t="s">
        <v>412</v>
      </c>
      <c r="C24" s="45" t="s">
        <v>414</v>
      </c>
      <c r="D24" s="45">
        <v>3</v>
      </c>
      <c r="E24" s="45">
        <v>0</v>
      </c>
      <c r="F24" s="45">
        <v>2</v>
      </c>
      <c r="G24" s="45">
        <v>0</v>
      </c>
      <c r="H24" s="45">
        <v>0</v>
      </c>
      <c r="I24" s="45">
        <v>1</v>
      </c>
    </row>
    <row r="25" spans="1:9" ht="12.75">
      <c r="A25" s="48">
        <v>21</v>
      </c>
      <c r="B25" s="45" t="s">
        <v>412</v>
      </c>
      <c r="C25" s="45" t="s">
        <v>415</v>
      </c>
      <c r="D25" s="45">
        <v>1</v>
      </c>
      <c r="E25" s="45">
        <v>0</v>
      </c>
      <c r="F25" s="45">
        <v>1</v>
      </c>
      <c r="G25" s="45">
        <v>0</v>
      </c>
      <c r="H25" s="45">
        <v>0</v>
      </c>
      <c r="I25" s="45">
        <v>0</v>
      </c>
    </row>
    <row r="26" spans="1:9" ht="12.75">
      <c r="A26" s="48">
        <v>22</v>
      </c>
      <c r="B26" s="45" t="s">
        <v>416</v>
      </c>
      <c r="C26" s="45" t="s">
        <v>417</v>
      </c>
      <c r="D26" s="45">
        <v>6</v>
      </c>
      <c r="E26" s="45">
        <v>1</v>
      </c>
      <c r="F26" s="45">
        <v>4</v>
      </c>
      <c r="G26" s="45">
        <v>0</v>
      </c>
      <c r="H26" s="45">
        <v>0</v>
      </c>
      <c r="I26" s="45">
        <v>1</v>
      </c>
    </row>
    <row r="27" spans="1:9" ht="12.75">
      <c r="A27" s="48">
        <v>23</v>
      </c>
      <c r="B27" s="45" t="s">
        <v>416</v>
      </c>
      <c r="C27" s="45" t="s">
        <v>418</v>
      </c>
      <c r="D27" s="45">
        <v>6</v>
      </c>
      <c r="E27" s="45">
        <v>1</v>
      </c>
      <c r="F27" s="45">
        <v>4</v>
      </c>
      <c r="G27" s="45">
        <v>0</v>
      </c>
      <c r="H27" s="45">
        <v>0</v>
      </c>
      <c r="I27" s="45">
        <v>1</v>
      </c>
    </row>
    <row r="28" spans="1:9" ht="12.75">
      <c r="A28" s="48">
        <v>24</v>
      </c>
      <c r="B28" s="45" t="s">
        <v>416</v>
      </c>
      <c r="C28" s="45" t="s">
        <v>419</v>
      </c>
      <c r="D28" s="45">
        <v>1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</row>
    <row r="29" spans="1:9" ht="12.75">
      <c r="A29" s="48">
        <v>25</v>
      </c>
      <c r="B29" s="45" t="s">
        <v>420</v>
      </c>
      <c r="C29" s="45" t="s">
        <v>421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</row>
    <row r="30" spans="1:9" ht="12.75">
      <c r="A30" s="48">
        <v>26</v>
      </c>
      <c r="B30" s="45" t="s">
        <v>420</v>
      </c>
      <c r="C30" s="45" t="s">
        <v>422</v>
      </c>
      <c r="D30" s="45">
        <v>4</v>
      </c>
      <c r="E30" s="45">
        <v>3</v>
      </c>
      <c r="F30" s="45">
        <v>4</v>
      </c>
      <c r="G30" s="45">
        <v>3</v>
      </c>
      <c r="H30" s="45">
        <v>0</v>
      </c>
      <c r="I30" s="45">
        <v>1</v>
      </c>
    </row>
    <row r="31" spans="1:9" ht="12.75">
      <c r="A31" s="48">
        <v>27</v>
      </c>
      <c r="B31" s="45" t="s">
        <v>423</v>
      </c>
      <c r="C31" s="45" t="s">
        <v>424</v>
      </c>
      <c r="D31" s="45">
        <v>16</v>
      </c>
      <c r="E31" s="45">
        <v>0</v>
      </c>
      <c r="F31" s="45">
        <v>16</v>
      </c>
      <c r="G31" s="45">
        <v>0</v>
      </c>
      <c r="H31" s="45">
        <v>0</v>
      </c>
      <c r="I31" s="45">
        <v>0</v>
      </c>
    </row>
    <row r="32" spans="1:9" ht="12.75">
      <c r="A32" s="48">
        <v>28</v>
      </c>
      <c r="B32" s="45" t="s">
        <v>425</v>
      </c>
      <c r="C32" s="45" t="s">
        <v>426</v>
      </c>
      <c r="D32" s="45">
        <v>1</v>
      </c>
      <c r="E32" s="45">
        <v>0</v>
      </c>
      <c r="F32" s="45">
        <v>1</v>
      </c>
      <c r="G32" s="45">
        <v>0</v>
      </c>
      <c r="H32" s="45">
        <v>0</v>
      </c>
      <c r="I32" s="45">
        <v>0</v>
      </c>
    </row>
    <row r="33" spans="1:9" ht="12.75">
      <c r="A33" s="48">
        <v>29</v>
      </c>
      <c r="B33" s="45" t="s">
        <v>425</v>
      </c>
      <c r="C33" s="45" t="s">
        <v>427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</row>
    <row r="34" spans="1:9" ht="12.75">
      <c r="A34" s="48">
        <v>30</v>
      </c>
      <c r="B34" s="45" t="s">
        <v>428</v>
      </c>
      <c r="C34" s="45" t="s">
        <v>429</v>
      </c>
      <c r="D34" s="45">
        <v>1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</row>
    <row r="35" spans="1:9" ht="12.75">
      <c r="A35" s="48">
        <v>31</v>
      </c>
      <c r="B35" s="45" t="s">
        <v>428</v>
      </c>
      <c r="C35" s="45" t="s">
        <v>430</v>
      </c>
      <c r="D35" s="45">
        <v>1</v>
      </c>
      <c r="E35" s="45">
        <v>0</v>
      </c>
      <c r="F35" s="45">
        <v>1</v>
      </c>
      <c r="G35" s="45">
        <v>0</v>
      </c>
      <c r="H35" s="45">
        <v>0</v>
      </c>
      <c r="I35" s="45">
        <v>0</v>
      </c>
    </row>
    <row r="36" spans="1:9" ht="12.75">
      <c r="A36" s="48">
        <v>32</v>
      </c>
      <c r="B36" s="45" t="s">
        <v>428</v>
      </c>
      <c r="C36" s="45" t="s">
        <v>431</v>
      </c>
      <c r="D36" s="45">
        <v>12</v>
      </c>
      <c r="E36" s="45">
        <v>0</v>
      </c>
      <c r="F36" s="45">
        <v>4</v>
      </c>
      <c r="G36" s="45">
        <v>0</v>
      </c>
      <c r="H36" s="45">
        <v>0</v>
      </c>
      <c r="I36" s="45">
        <v>0</v>
      </c>
    </row>
    <row r="37" spans="1:9" ht="12.75">
      <c r="A37" s="48">
        <v>33</v>
      </c>
      <c r="B37" s="45" t="s">
        <v>428</v>
      </c>
      <c r="C37" s="45" t="s">
        <v>432</v>
      </c>
      <c r="D37" s="45">
        <v>2</v>
      </c>
      <c r="E37" s="45">
        <v>1</v>
      </c>
      <c r="F37" s="45">
        <v>2</v>
      </c>
      <c r="G37" s="45">
        <v>1</v>
      </c>
      <c r="H37" s="45">
        <v>0</v>
      </c>
      <c r="I37" s="45">
        <v>1</v>
      </c>
    </row>
    <row r="38" spans="1:9" ht="12.75">
      <c r="A38" s="48">
        <v>34</v>
      </c>
      <c r="B38" s="45" t="s">
        <v>428</v>
      </c>
      <c r="C38" s="45" t="s">
        <v>433</v>
      </c>
      <c r="D38" s="45">
        <v>1</v>
      </c>
      <c r="E38" s="45">
        <v>0</v>
      </c>
      <c r="F38" s="45">
        <v>1</v>
      </c>
      <c r="G38" s="45">
        <v>0</v>
      </c>
      <c r="H38" s="45">
        <v>0</v>
      </c>
      <c r="I38" s="45">
        <v>0</v>
      </c>
    </row>
    <row r="39" spans="1:9" ht="12.75">
      <c r="A39" s="48">
        <v>35</v>
      </c>
      <c r="B39" s="45" t="s">
        <v>434</v>
      </c>
      <c r="C39" s="45" t="s">
        <v>435</v>
      </c>
      <c r="D39" s="45">
        <v>10</v>
      </c>
      <c r="E39" s="45">
        <v>1</v>
      </c>
      <c r="F39" s="45">
        <v>6</v>
      </c>
      <c r="G39" s="45">
        <v>1</v>
      </c>
      <c r="H39" s="45">
        <v>1</v>
      </c>
      <c r="I39" s="45">
        <v>1</v>
      </c>
    </row>
    <row r="40" spans="1:9" ht="12.75">
      <c r="A40" s="48">
        <v>36</v>
      </c>
      <c r="B40" s="45" t="s">
        <v>434</v>
      </c>
      <c r="C40" s="45" t="s">
        <v>436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</row>
    <row r="41" spans="1:9" ht="12.75">
      <c r="A41" s="48">
        <v>37</v>
      </c>
      <c r="B41" s="45" t="s">
        <v>434</v>
      </c>
      <c r="C41" s="45" t="s">
        <v>437</v>
      </c>
      <c r="D41" s="45">
        <v>2</v>
      </c>
      <c r="E41" s="45">
        <v>0</v>
      </c>
      <c r="F41" s="45">
        <v>2</v>
      </c>
      <c r="G41" s="45">
        <v>0</v>
      </c>
      <c r="H41" s="45">
        <v>0</v>
      </c>
      <c r="I41" s="45">
        <v>0</v>
      </c>
    </row>
    <row r="42" spans="1:9" ht="12.75">
      <c r="A42" s="48">
        <v>38</v>
      </c>
      <c r="B42" s="45" t="s">
        <v>438</v>
      </c>
      <c r="C42" s="45" t="s">
        <v>439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1</v>
      </c>
    </row>
    <row r="43" spans="1:9" ht="12.75">
      <c r="A43" s="48">
        <v>39</v>
      </c>
      <c r="B43" s="45" t="s">
        <v>438</v>
      </c>
      <c r="C43" s="45" t="s">
        <v>440</v>
      </c>
      <c r="D43" s="45">
        <v>1</v>
      </c>
      <c r="E43" s="45">
        <v>0</v>
      </c>
      <c r="F43" s="45">
        <v>1</v>
      </c>
      <c r="G43" s="45">
        <v>0</v>
      </c>
      <c r="H43" s="45">
        <v>0</v>
      </c>
      <c r="I43" s="45">
        <v>1</v>
      </c>
    </row>
    <row r="44" spans="1:9" ht="12.75">
      <c r="A44" s="48">
        <v>40</v>
      </c>
      <c r="B44" s="45" t="s">
        <v>438</v>
      </c>
      <c r="C44" s="45" t="s">
        <v>441</v>
      </c>
      <c r="D44" s="45">
        <v>1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</row>
    <row r="45" spans="1:9" ht="12.75">
      <c r="A45" s="48">
        <v>41</v>
      </c>
      <c r="B45" s="45" t="s">
        <v>442</v>
      </c>
      <c r="C45" s="45" t="s">
        <v>443</v>
      </c>
      <c r="D45" s="45">
        <v>3</v>
      </c>
      <c r="E45" s="45">
        <v>1</v>
      </c>
      <c r="F45" s="45">
        <v>1</v>
      </c>
      <c r="G45" s="45">
        <v>0</v>
      </c>
      <c r="H45" s="45">
        <v>0</v>
      </c>
      <c r="I45" s="45">
        <v>1</v>
      </c>
    </row>
    <row r="46" spans="1:9" ht="12.75">
      <c r="A46" s="48">
        <v>42</v>
      </c>
      <c r="B46" s="45" t="s">
        <v>442</v>
      </c>
      <c r="C46" s="45" t="s">
        <v>444</v>
      </c>
      <c r="D46" s="45">
        <v>1</v>
      </c>
      <c r="E46" s="45">
        <v>0</v>
      </c>
      <c r="F46" s="45">
        <v>1</v>
      </c>
      <c r="G46" s="45">
        <v>0</v>
      </c>
      <c r="H46" s="45">
        <v>0</v>
      </c>
      <c r="I46" s="45">
        <v>0</v>
      </c>
    </row>
    <row r="47" spans="1:9" ht="12.75">
      <c r="A47" s="48">
        <v>43</v>
      </c>
      <c r="B47" s="45" t="s">
        <v>442</v>
      </c>
      <c r="C47" s="45" t="s">
        <v>445</v>
      </c>
      <c r="D47" s="45">
        <v>2</v>
      </c>
      <c r="E47" s="45">
        <v>0</v>
      </c>
      <c r="F47" s="45">
        <v>2</v>
      </c>
      <c r="G47" s="45">
        <v>0</v>
      </c>
      <c r="H47" s="45">
        <v>0</v>
      </c>
      <c r="I47" s="45">
        <v>0</v>
      </c>
    </row>
    <row r="48" spans="1:9" ht="12.75">
      <c r="A48" s="48">
        <v>44</v>
      </c>
      <c r="B48" s="45" t="s">
        <v>446</v>
      </c>
      <c r="C48" s="45" t="s">
        <v>447</v>
      </c>
      <c r="D48" s="45">
        <v>3</v>
      </c>
      <c r="E48" s="45">
        <v>1</v>
      </c>
      <c r="F48" s="45">
        <v>2</v>
      </c>
      <c r="G48" s="45">
        <v>0</v>
      </c>
      <c r="H48" s="45">
        <v>0</v>
      </c>
      <c r="I48" s="45">
        <v>0</v>
      </c>
    </row>
    <row r="49" spans="1:9" ht="12.75">
      <c r="A49" s="48">
        <v>45</v>
      </c>
      <c r="B49" s="45" t="s">
        <v>446</v>
      </c>
      <c r="C49" s="45" t="s">
        <v>448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</row>
    <row r="50" spans="1:9" ht="12.75">
      <c r="A50" s="48">
        <v>46</v>
      </c>
      <c r="B50" s="45" t="s">
        <v>446</v>
      </c>
      <c r="C50" s="45" t="s">
        <v>449</v>
      </c>
      <c r="D50" s="45">
        <v>3</v>
      </c>
      <c r="E50" s="45">
        <v>0</v>
      </c>
      <c r="F50" s="45">
        <v>0</v>
      </c>
      <c r="G50" s="45">
        <v>0</v>
      </c>
      <c r="H50" s="45">
        <v>0</v>
      </c>
      <c r="I50" s="45">
        <v>1</v>
      </c>
    </row>
    <row r="51" spans="1:9" ht="12.75">
      <c r="A51" s="48">
        <v>47</v>
      </c>
      <c r="B51" s="45" t="s">
        <v>450</v>
      </c>
      <c r="C51" s="45" t="s">
        <v>451</v>
      </c>
      <c r="D51" s="45">
        <v>3</v>
      </c>
      <c r="E51" s="45">
        <v>0</v>
      </c>
      <c r="F51" s="45">
        <v>3</v>
      </c>
      <c r="G51" s="45">
        <v>0</v>
      </c>
      <c r="H51" s="45">
        <v>0</v>
      </c>
      <c r="I51" s="45">
        <v>1</v>
      </c>
    </row>
    <row r="52" spans="1:9" ht="12.75">
      <c r="A52" s="48">
        <v>48</v>
      </c>
      <c r="B52" s="45" t="s">
        <v>450</v>
      </c>
      <c r="C52" s="45" t="s">
        <v>452</v>
      </c>
      <c r="D52" s="45">
        <v>2</v>
      </c>
      <c r="E52" s="45">
        <v>0</v>
      </c>
      <c r="F52" s="45">
        <v>2</v>
      </c>
      <c r="G52" s="45">
        <v>0</v>
      </c>
      <c r="H52" s="45">
        <v>0</v>
      </c>
      <c r="I52" s="45">
        <v>1</v>
      </c>
    </row>
    <row r="53" spans="1:9" ht="12.75">
      <c r="A53" s="48">
        <v>49</v>
      </c>
      <c r="B53" s="45" t="s">
        <v>450</v>
      </c>
      <c r="C53" s="45" t="s">
        <v>453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</row>
    <row r="54" spans="1:9" ht="12.75">
      <c r="A54" s="48">
        <v>50</v>
      </c>
      <c r="B54" s="45" t="s">
        <v>450</v>
      </c>
      <c r="C54" s="45" t="s">
        <v>454</v>
      </c>
      <c r="D54" s="45">
        <v>1</v>
      </c>
      <c r="E54" s="45">
        <v>0</v>
      </c>
      <c r="F54" s="45">
        <v>1</v>
      </c>
      <c r="G54" s="45">
        <v>0</v>
      </c>
      <c r="H54" s="45">
        <v>0</v>
      </c>
      <c r="I54" s="45">
        <v>0</v>
      </c>
    </row>
    <row r="55" spans="1:9" ht="12.75">
      <c r="A55" s="48">
        <v>51</v>
      </c>
      <c r="B55" s="45" t="s">
        <v>450</v>
      </c>
      <c r="C55" s="45" t="s">
        <v>455</v>
      </c>
      <c r="D55" s="45">
        <v>1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</row>
    <row r="56" spans="1:9" ht="12.75">
      <c r="A56" s="48">
        <v>52</v>
      </c>
      <c r="B56" s="45" t="s">
        <v>450</v>
      </c>
      <c r="C56" s="45" t="s">
        <v>456</v>
      </c>
      <c r="D56" s="45">
        <v>2</v>
      </c>
      <c r="E56" s="45">
        <v>0</v>
      </c>
      <c r="F56" s="45">
        <v>1</v>
      </c>
      <c r="G56" s="45">
        <v>0</v>
      </c>
      <c r="H56" s="45">
        <v>0</v>
      </c>
      <c r="I56" s="45">
        <v>0</v>
      </c>
    </row>
    <row r="57" spans="1:9" ht="12.75">
      <c r="A57" s="48">
        <v>53</v>
      </c>
      <c r="B57" s="45" t="s">
        <v>450</v>
      </c>
      <c r="C57" s="45" t="s">
        <v>457</v>
      </c>
      <c r="D57" s="45">
        <v>2</v>
      </c>
      <c r="E57" s="45">
        <v>0</v>
      </c>
      <c r="F57" s="45">
        <v>2</v>
      </c>
      <c r="G57" s="45">
        <v>0</v>
      </c>
      <c r="H57" s="45">
        <v>0</v>
      </c>
      <c r="I57" s="45">
        <v>1</v>
      </c>
    </row>
    <row r="58" spans="1:9" ht="12.75">
      <c r="A58" s="48">
        <v>54</v>
      </c>
      <c r="B58" s="45" t="s">
        <v>458</v>
      </c>
      <c r="C58" s="45" t="s">
        <v>459</v>
      </c>
      <c r="D58" s="45">
        <v>4</v>
      </c>
      <c r="E58" s="45">
        <v>0</v>
      </c>
      <c r="F58" s="45">
        <v>2</v>
      </c>
      <c r="G58" s="45">
        <v>0</v>
      </c>
      <c r="H58" s="45">
        <v>0</v>
      </c>
      <c r="I58" s="45">
        <v>0</v>
      </c>
    </row>
    <row r="59" spans="1:9" ht="12.75">
      <c r="A59" s="48">
        <v>55</v>
      </c>
      <c r="B59" s="45" t="s">
        <v>460</v>
      </c>
      <c r="C59" s="45" t="s">
        <v>461</v>
      </c>
      <c r="D59" s="45">
        <v>2</v>
      </c>
      <c r="E59" s="45">
        <v>1</v>
      </c>
      <c r="F59" s="45">
        <v>2</v>
      </c>
      <c r="G59" s="45">
        <v>0</v>
      </c>
      <c r="H59" s="45">
        <v>0</v>
      </c>
      <c r="I59" s="45">
        <v>0</v>
      </c>
    </row>
    <row r="60" spans="1:9" ht="12.75">
      <c r="A60" s="48">
        <v>56</v>
      </c>
      <c r="B60" s="45" t="s">
        <v>460</v>
      </c>
      <c r="C60" s="45" t="s">
        <v>462</v>
      </c>
      <c r="D60" s="45">
        <v>1</v>
      </c>
      <c r="E60" s="45">
        <v>0</v>
      </c>
      <c r="F60" s="45">
        <v>1</v>
      </c>
      <c r="G60" s="45">
        <v>0</v>
      </c>
      <c r="H60" s="45">
        <v>0</v>
      </c>
      <c r="I60" s="45">
        <v>1</v>
      </c>
    </row>
    <row r="61" spans="1:9" ht="12.75">
      <c r="A61" s="48">
        <v>57</v>
      </c>
      <c r="B61" s="45" t="s">
        <v>460</v>
      </c>
      <c r="C61" s="45" t="s">
        <v>463</v>
      </c>
      <c r="D61" s="45">
        <v>1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</row>
    <row r="62" spans="1:9" ht="12.75">
      <c r="A62" s="48">
        <v>58</v>
      </c>
      <c r="B62" s="45" t="s">
        <v>460</v>
      </c>
      <c r="C62" s="45" t="s">
        <v>464</v>
      </c>
      <c r="D62" s="45">
        <v>4</v>
      </c>
      <c r="E62" s="45">
        <v>1</v>
      </c>
      <c r="F62" s="45">
        <v>2</v>
      </c>
      <c r="G62" s="45">
        <v>0</v>
      </c>
      <c r="H62" s="45">
        <v>0</v>
      </c>
      <c r="I62" s="45">
        <v>0</v>
      </c>
    </row>
    <row r="63" spans="1:9" ht="12.75">
      <c r="A63" s="48">
        <v>59</v>
      </c>
      <c r="B63" s="45" t="s">
        <v>460</v>
      </c>
      <c r="C63" s="45" t="s">
        <v>465</v>
      </c>
      <c r="D63" s="45">
        <v>2</v>
      </c>
      <c r="E63" s="45">
        <v>0</v>
      </c>
      <c r="F63" s="45">
        <v>1</v>
      </c>
      <c r="G63" s="45">
        <v>0</v>
      </c>
      <c r="H63" s="45">
        <v>0</v>
      </c>
      <c r="I63" s="45">
        <v>1</v>
      </c>
    </row>
    <row r="64" spans="1:9" ht="12.75">
      <c r="A64" s="48">
        <v>60</v>
      </c>
      <c r="B64" s="45" t="s">
        <v>460</v>
      </c>
      <c r="C64" s="45" t="s">
        <v>466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</row>
    <row r="65" spans="1:9" ht="12.75">
      <c r="A65" s="48">
        <v>61</v>
      </c>
      <c r="B65" s="45" t="s">
        <v>460</v>
      </c>
      <c r="C65" s="45" t="s">
        <v>467</v>
      </c>
      <c r="D65" s="45">
        <v>3</v>
      </c>
      <c r="E65" s="45">
        <v>1</v>
      </c>
      <c r="F65" s="45">
        <v>2</v>
      </c>
      <c r="G65" s="45">
        <v>1</v>
      </c>
      <c r="H65" s="45">
        <v>0</v>
      </c>
      <c r="I65" s="45">
        <v>1</v>
      </c>
    </row>
    <row r="66" spans="1:9" ht="12.75">
      <c r="A66" s="48">
        <v>62</v>
      </c>
      <c r="B66" s="45" t="s">
        <v>460</v>
      </c>
      <c r="C66" s="45" t="s">
        <v>468</v>
      </c>
      <c r="D66" s="45">
        <v>4</v>
      </c>
      <c r="E66" s="45">
        <v>0</v>
      </c>
      <c r="F66" s="45">
        <v>3</v>
      </c>
      <c r="G66" s="45">
        <v>0</v>
      </c>
      <c r="H66" s="45">
        <v>0</v>
      </c>
      <c r="I66" s="45">
        <v>1</v>
      </c>
    </row>
    <row r="67" spans="1:9" ht="12.75">
      <c r="A67" s="48">
        <v>63</v>
      </c>
      <c r="B67" s="45" t="s">
        <v>460</v>
      </c>
      <c r="C67" s="45" t="s">
        <v>469</v>
      </c>
      <c r="D67" s="45">
        <v>1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</row>
    <row r="68" spans="1:9" ht="12.75">
      <c r="A68" s="48">
        <v>64</v>
      </c>
      <c r="B68" s="45" t="s">
        <v>470</v>
      </c>
      <c r="C68" s="45" t="s">
        <v>471</v>
      </c>
      <c r="D68" s="45">
        <v>6</v>
      </c>
      <c r="E68" s="45">
        <v>1</v>
      </c>
      <c r="F68" s="45">
        <v>6</v>
      </c>
      <c r="G68" s="45">
        <v>0</v>
      </c>
      <c r="H68" s="45">
        <v>1</v>
      </c>
      <c r="I68" s="45">
        <v>0</v>
      </c>
    </row>
    <row r="69" spans="1:9" ht="12.75">
      <c r="A69" s="48">
        <v>65</v>
      </c>
      <c r="B69" s="45" t="s">
        <v>472</v>
      </c>
      <c r="C69" s="45" t="s">
        <v>473</v>
      </c>
      <c r="D69" s="45">
        <v>2</v>
      </c>
      <c r="E69" s="45">
        <v>0</v>
      </c>
      <c r="F69" s="45">
        <v>1</v>
      </c>
      <c r="G69" s="45">
        <v>0</v>
      </c>
      <c r="H69" s="45">
        <v>0</v>
      </c>
      <c r="I69" s="45">
        <v>1</v>
      </c>
    </row>
    <row r="70" spans="1:9" ht="12.75">
      <c r="A70" s="48">
        <v>66</v>
      </c>
      <c r="B70" s="45" t="s">
        <v>472</v>
      </c>
      <c r="C70" s="45" t="s">
        <v>474</v>
      </c>
      <c r="D70" s="45">
        <v>1</v>
      </c>
      <c r="E70" s="45">
        <v>0</v>
      </c>
      <c r="F70" s="45">
        <v>1</v>
      </c>
      <c r="G70" s="45">
        <v>0</v>
      </c>
      <c r="H70" s="45">
        <v>0</v>
      </c>
      <c r="I70" s="45">
        <v>0</v>
      </c>
    </row>
    <row r="71" spans="1:9" ht="12.75">
      <c r="A71" s="48">
        <v>67</v>
      </c>
      <c r="B71" s="45" t="s">
        <v>472</v>
      </c>
      <c r="C71" s="45" t="s">
        <v>475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</row>
    <row r="72" spans="1:9" ht="12.75">
      <c r="A72" s="48">
        <v>68</v>
      </c>
      <c r="B72" s="45" t="s">
        <v>476</v>
      </c>
      <c r="C72" s="45" t="s">
        <v>477</v>
      </c>
      <c r="D72" s="45">
        <v>3</v>
      </c>
      <c r="E72" s="45">
        <v>0</v>
      </c>
      <c r="F72" s="45">
        <v>2</v>
      </c>
      <c r="G72" s="45">
        <v>0</v>
      </c>
      <c r="H72" s="45">
        <v>0</v>
      </c>
      <c r="I72" s="45">
        <v>1</v>
      </c>
    </row>
    <row r="73" spans="1:9" ht="25.5">
      <c r="A73" s="48">
        <v>69</v>
      </c>
      <c r="B73" s="45" t="s">
        <v>478</v>
      </c>
      <c r="C73" s="45" t="s">
        <v>479</v>
      </c>
      <c r="D73" s="45">
        <v>2</v>
      </c>
      <c r="E73" s="45">
        <v>1</v>
      </c>
      <c r="F73" s="45">
        <v>0</v>
      </c>
      <c r="G73" s="45">
        <v>0</v>
      </c>
      <c r="H73" s="45">
        <v>0</v>
      </c>
      <c r="I73" s="45">
        <v>0</v>
      </c>
    </row>
    <row r="74" spans="1:9" ht="12.75">
      <c r="A74" s="48">
        <v>70</v>
      </c>
      <c r="B74" s="45" t="s">
        <v>478</v>
      </c>
      <c r="C74" s="45" t="s">
        <v>480</v>
      </c>
      <c r="D74" s="45">
        <v>1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</row>
    <row r="75" spans="1:9" ht="12.75">
      <c r="A75" s="48">
        <v>71</v>
      </c>
      <c r="B75" s="45" t="s">
        <v>478</v>
      </c>
      <c r="C75" s="45" t="s">
        <v>481</v>
      </c>
      <c r="D75" s="45">
        <v>2</v>
      </c>
      <c r="E75" s="45">
        <v>0</v>
      </c>
      <c r="F75" s="45">
        <v>1</v>
      </c>
      <c r="G75" s="45">
        <v>0</v>
      </c>
      <c r="H75" s="45">
        <v>0</v>
      </c>
      <c r="I75" s="45">
        <v>0</v>
      </c>
    </row>
    <row r="76" spans="1:9" ht="12.75">
      <c r="A76" s="48">
        <v>72</v>
      </c>
      <c r="B76" s="45" t="s">
        <v>478</v>
      </c>
      <c r="C76" s="45" t="s">
        <v>482</v>
      </c>
      <c r="D76" s="45">
        <v>3</v>
      </c>
      <c r="E76" s="45">
        <v>0</v>
      </c>
      <c r="F76" s="45">
        <v>3</v>
      </c>
      <c r="G76" s="45">
        <v>0</v>
      </c>
      <c r="H76" s="45">
        <v>0</v>
      </c>
      <c r="I76" s="45">
        <v>0</v>
      </c>
    </row>
    <row r="77" spans="1:9" ht="12.75">
      <c r="A77" s="48">
        <v>73</v>
      </c>
      <c r="B77" s="45" t="s">
        <v>478</v>
      </c>
      <c r="C77" s="45" t="s">
        <v>483</v>
      </c>
      <c r="D77" s="45">
        <v>3</v>
      </c>
      <c r="E77" s="45">
        <v>0</v>
      </c>
      <c r="F77" s="45">
        <v>3</v>
      </c>
      <c r="G77" s="45">
        <v>0</v>
      </c>
      <c r="H77" s="45">
        <v>0</v>
      </c>
      <c r="I77" s="45">
        <v>1</v>
      </c>
    </row>
    <row r="78" spans="1:9" ht="12.75">
      <c r="A78" s="48">
        <v>74</v>
      </c>
      <c r="B78" s="45" t="s">
        <v>478</v>
      </c>
      <c r="C78" s="45" t="s">
        <v>484</v>
      </c>
      <c r="D78" s="45">
        <v>1</v>
      </c>
      <c r="E78" s="45">
        <v>0</v>
      </c>
      <c r="F78" s="45">
        <v>1</v>
      </c>
      <c r="G78" s="45">
        <v>0</v>
      </c>
      <c r="H78" s="45">
        <v>0</v>
      </c>
      <c r="I78" s="45">
        <v>1</v>
      </c>
    </row>
    <row r="79" spans="1:9" ht="12.75">
      <c r="A79" s="48">
        <v>75</v>
      </c>
      <c r="B79" s="45" t="s">
        <v>485</v>
      </c>
      <c r="C79" s="45" t="s">
        <v>486</v>
      </c>
      <c r="D79" s="45">
        <v>1</v>
      </c>
      <c r="E79" s="45">
        <v>0</v>
      </c>
      <c r="F79" s="45">
        <v>1</v>
      </c>
      <c r="G79" s="45">
        <v>0</v>
      </c>
      <c r="H79" s="45">
        <v>0</v>
      </c>
      <c r="I79" s="45">
        <v>0</v>
      </c>
    </row>
    <row r="80" spans="1:9" ht="12.75">
      <c r="A80" s="48">
        <v>76</v>
      </c>
      <c r="B80" s="45" t="s">
        <v>485</v>
      </c>
      <c r="C80" s="45" t="s">
        <v>487</v>
      </c>
      <c r="D80" s="45">
        <v>2</v>
      </c>
      <c r="E80" s="45">
        <v>0</v>
      </c>
      <c r="F80" s="45">
        <v>1</v>
      </c>
      <c r="G80" s="45">
        <v>0</v>
      </c>
      <c r="H80" s="45">
        <v>0</v>
      </c>
      <c r="I80" s="45">
        <v>1</v>
      </c>
    </row>
    <row r="81" spans="1:9" ht="12.75">
      <c r="A81" s="48">
        <v>77</v>
      </c>
      <c r="B81" s="45" t="s">
        <v>488</v>
      </c>
      <c r="C81" s="45" t="s">
        <v>489</v>
      </c>
      <c r="D81" s="45">
        <v>4</v>
      </c>
      <c r="E81" s="45">
        <v>1</v>
      </c>
      <c r="F81" s="45">
        <v>3</v>
      </c>
      <c r="G81" s="45">
        <v>1</v>
      </c>
      <c r="H81" s="45">
        <v>0</v>
      </c>
      <c r="I81" s="45">
        <v>1</v>
      </c>
    </row>
    <row r="82" spans="1:9" ht="12.75">
      <c r="A82" s="48">
        <v>78</v>
      </c>
      <c r="B82" s="45" t="s">
        <v>488</v>
      </c>
      <c r="C82" s="45" t="s">
        <v>490</v>
      </c>
      <c r="D82" s="45">
        <v>8</v>
      </c>
      <c r="E82" s="45">
        <v>0</v>
      </c>
      <c r="F82" s="45">
        <v>7</v>
      </c>
      <c r="G82" s="45">
        <v>0</v>
      </c>
      <c r="H82" s="45">
        <v>0</v>
      </c>
      <c r="I82" s="45">
        <v>1</v>
      </c>
    </row>
    <row r="83" spans="1:9" ht="12.75">
      <c r="A83" s="48">
        <v>79</v>
      </c>
      <c r="B83" s="45" t="s">
        <v>488</v>
      </c>
      <c r="C83" s="45" t="s">
        <v>491</v>
      </c>
      <c r="D83" s="45">
        <v>1</v>
      </c>
      <c r="E83" s="45">
        <v>0</v>
      </c>
      <c r="F83" s="45">
        <v>1</v>
      </c>
      <c r="G83" s="45">
        <v>0</v>
      </c>
      <c r="H83" s="45">
        <v>0</v>
      </c>
      <c r="I83" s="45">
        <v>0</v>
      </c>
    </row>
    <row r="84" spans="1:9" ht="12.75">
      <c r="A84" s="48">
        <v>80</v>
      </c>
      <c r="B84" s="45" t="s">
        <v>492</v>
      </c>
      <c r="C84" s="45" t="s">
        <v>493</v>
      </c>
      <c r="D84" s="45">
        <v>14</v>
      </c>
      <c r="E84" s="45">
        <v>3</v>
      </c>
      <c r="F84" s="45">
        <v>10</v>
      </c>
      <c r="G84" s="45">
        <v>3</v>
      </c>
      <c r="H84" s="45">
        <v>0</v>
      </c>
      <c r="I84" s="45">
        <v>2</v>
      </c>
    </row>
    <row r="85" spans="1:9" ht="12.75">
      <c r="A85" s="48">
        <v>81</v>
      </c>
      <c r="B85" s="45" t="s">
        <v>494</v>
      </c>
      <c r="C85" s="45" t="s">
        <v>495</v>
      </c>
      <c r="D85" s="45">
        <v>2</v>
      </c>
      <c r="E85" s="45">
        <v>0</v>
      </c>
      <c r="F85" s="45">
        <v>1</v>
      </c>
      <c r="G85" s="45">
        <v>0</v>
      </c>
      <c r="H85" s="45">
        <v>0</v>
      </c>
      <c r="I85" s="45">
        <v>1</v>
      </c>
    </row>
    <row r="86" spans="1:9" ht="12.75">
      <c r="A86" s="48">
        <v>82</v>
      </c>
      <c r="B86" s="45" t="s">
        <v>496</v>
      </c>
      <c r="C86" s="45" t="s">
        <v>497</v>
      </c>
      <c r="D86" s="45">
        <v>5</v>
      </c>
      <c r="E86" s="45">
        <v>1</v>
      </c>
      <c r="F86" s="45">
        <v>5</v>
      </c>
      <c r="G86" s="45">
        <v>1</v>
      </c>
      <c r="H86" s="45">
        <v>0</v>
      </c>
      <c r="I86" s="45">
        <v>0</v>
      </c>
    </row>
    <row r="87" spans="1:9" s="52" customFormat="1" ht="12.75">
      <c r="A87" s="49">
        <v>82</v>
      </c>
      <c r="B87" s="50"/>
      <c r="C87" s="50" t="s">
        <v>498</v>
      </c>
      <c r="D87" s="50">
        <f aca="true" t="shared" si="0" ref="D87:I87">SUM(D5:D86)</f>
        <v>292</v>
      </c>
      <c r="E87" s="50">
        <f t="shared" si="0"/>
        <v>34</v>
      </c>
      <c r="F87" s="50">
        <f t="shared" si="0"/>
        <v>207</v>
      </c>
      <c r="G87" s="50">
        <f t="shared" si="0"/>
        <v>25</v>
      </c>
      <c r="H87" s="50">
        <f t="shared" si="0"/>
        <v>3</v>
      </c>
      <c r="I87" s="50">
        <f t="shared" si="0"/>
        <v>35</v>
      </c>
    </row>
    <row r="88" spans="1:9" ht="7.5" customHeight="1">
      <c r="A88" s="169"/>
      <c r="B88" s="170"/>
      <c r="C88" s="170"/>
      <c r="D88" s="170"/>
      <c r="E88" s="170"/>
      <c r="F88" s="170"/>
      <c r="G88" s="170"/>
      <c r="H88" s="170"/>
      <c r="I88" s="171"/>
    </row>
    <row r="89" spans="1:9" ht="12.75">
      <c r="A89" s="48">
        <v>1</v>
      </c>
      <c r="B89" s="45" t="s">
        <v>386</v>
      </c>
      <c r="C89" s="45" t="s">
        <v>634</v>
      </c>
      <c r="D89" s="45">
        <v>1</v>
      </c>
      <c r="E89" s="45">
        <v>0</v>
      </c>
      <c r="F89" s="45">
        <v>1</v>
      </c>
      <c r="G89" s="45">
        <v>0</v>
      </c>
      <c r="H89" s="45">
        <v>1</v>
      </c>
      <c r="I89" s="45">
        <v>0</v>
      </c>
    </row>
    <row r="90" spans="1:9" ht="12.75">
      <c r="A90" s="48">
        <v>2</v>
      </c>
      <c r="B90" s="45" t="s">
        <v>499</v>
      </c>
      <c r="C90" s="45" t="s">
        <v>500</v>
      </c>
      <c r="D90" s="45">
        <v>15</v>
      </c>
      <c r="E90" s="45">
        <v>3</v>
      </c>
      <c r="F90" s="45">
        <v>15</v>
      </c>
      <c r="G90" s="45">
        <v>3</v>
      </c>
      <c r="H90" s="45">
        <v>1</v>
      </c>
      <c r="I90" s="45">
        <v>1</v>
      </c>
    </row>
    <row r="91" spans="1:9" ht="12.75">
      <c r="A91" s="48">
        <v>3</v>
      </c>
      <c r="B91" s="45" t="s">
        <v>388</v>
      </c>
      <c r="C91" s="45" t="s">
        <v>501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</row>
    <row r="92" spans="1:9" ht="12.75">
      <c r="A92" s="48">
        <v>4</v>
      </c>
      <c r="B92" s="45" t="s">
        <v>392</v>
      </c>
      <c r="C92" s="45" t="s">
        <v>502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</row>
    <row r="93" spans="1:9" ht="12.75">
      <c r="A93" s="48">
        <v>5</v>
      </c>
      <c r="B93" s="45" t="s">
        <v>394</v>
      </c>
      <c r="C93" s="45" t="s">
        <v>503</v>
      </c>
      <c r="D93" s="45">
        <v>14</v>
      </c>
      <c r="E93" s="45">
        <v>1</v>
      </c>
      <c r="F93" s="45">
        <v>14</v>
      </c>
      <c r="G93" s="45">
        <v>1</v>
      </c>
      <c r="H93" s="45">
        <v>0</v>
      </c>
      <c r="I93" s="45">
        <v>1</v>
      </c>
    </row>
    <row r="94" spans="1:9" ht="12.75">
      <c r="A94" s="48">
        <v>6</v>
      </c>
      <c r="B94" s="45" t="s">
        <v>394</v>
      </c>
      <c r="C94" s="45" t="s">
        <v>504</v>
      </c>
      <c r="D94" s="45">
        <v>11</v>
      </c>
      <c r="E94" s="45">
        <v>3</v>
      </c>
      <c r="F94" s="45">
        <v>1</v>
      </c>
      <c r="G94" s="45">
        <v>0</v>
      </c>
      <c r="H94" s="45">
        <v>1</v>
      </c>
      <c r="I94" s="45">
        <v>0</v>
      </c>
    </row>
    <row r="95" spans="1:9" ht="12.75">
      <c r="A95" s="48">
        <v>7</v>
      </c>
      <c r="B95" s="45" t="s">
        <v>394</v>
      </c>
      <c r="C95" s="45" t="s">
        <v>505</v>
      </c>
      <c r="D95" s="45">
        <v>6</v>
      </c>
      <c r="E95" s="45">
        <v>2</v>
      </c>
      <c r="F95" s="45">
        <v>3</v>
      </c>
      <c r="G95" s="45">
        <v>1</v>
      </c>
      <c r="H95" s="45">
        <v>1</v>
      </c>
      <c r="I95" s="45">
        <v>1</v>
      </c>
    </row>
    <row r="96" spans="1:9" ht="12.75">
      <c r="A96" s="48">
        <v>8</v>
      </c>
      <c r="B96" s="45" t="s">
        <v>394</v>
      </c>
      <c r="C96" s="45" t="s">
        <v>506</v>
      </c>
      <c r="D96" s="45">
        <v>6</v>
      </c>
      <c r="E96" s="45">
        <v>0</v>
      </c>
      <c r="F96" s="45">
        <v>4</v>
      </c>
      <c r="G96" s="45">
        <v>0</v>
      </c>
      <c r="H96" s="45">
        <v>0</v>
      </c>
      <c r="I96" s="45">
        <v>0</v>
      </c>
    </row>
    <row r="97" spans="1:9" ht="12.75">
      <c r="A97" s="48">
        <v>9</v>
      </c>
      <c r="B97" s="45" t="s">
        <v>403</v>
      </c>
      <c r="C97" s="45" t="s">
        <v>507</v>
      </c>
      <c r="D97" s="45">
        <v>22</v>
      </c>
      <c r="E97" s="45">
        <v>3</v>
      </c>
      <c r="F97" s="45">
        <v>14</v>
      </c>
      <c r="G97" s="45">
        <v>3</v>
      </c>
      <c r="H97" s="45">
        <v>1</v>
      </c>
      <c r="I97" s="45">
        <v>1</v>
      </c>
    </row>
    <row r="98" spans="1:9" ht="12.75">
      <c r="A98" s="48">
        <v>10</v>
      </c>
      <c r="B98" s="45" t="s">
        <v>412</v>
      </c>
      <c r="C98" s="45" t="s">
        <v>508</v>
      </c>
      <c r="D98" s="45">
        <v>12</v>
      </c>
      <c r="E98" s="45">
        <v>3</v>
      </c>
      <c r="F98" s="45">
        <v>5</v>
      </c>
      <c r="G98" s="45">
        <v>0</v>
      </c>
      <c r="H98" s="45">
        <v>1</v>
      </c>
      <c r="I98" s="45">
        <v>1</v>
      </c>
    </row>
    <row r="99" spans="1:9" ht="12.75">
      <c r="A99" s="48">
        <v>11</v>
      </c>
      <c r="B99" s="45" t="s">
        <v>416</v>
      </c>
      <c r="C99" s="45" t="s">
        <v>509</v>
      </c>
      <c r="D99" s="45">
        <v>5</v>
      </c>
      <c r="E99" s="45">
        <v>0</v>
      </c>
      <c r="F99" s="45">
        <v>1</v>
      </c>
      <c r="G99" s="45">
        <v>0</v>
      </c>
      <c r="H99" s="45">
        <v>1</v>
      </c>
      <c r="I99" s="45">
        <v>0</v>
      </c>
    </row>
    <row r="100" spans="1:9" ht="12.75">
      <c r="A100" s="48">
        <v>12</v>
      </c>
      <c r="B100" s="45" t="s">
        <v>416</v>
      </c>
      <c r="C100" s="45" t="s">
        <v>510</v>
      </c>
      <c r="D100" s="45">
        <v>6</v>
      </c>
      <c r="E100" s="45">
        <v>0</v>
      </c>
      <c r="F100" s="45">
        <v>5</v>
      </c>
      <c r="G100" s="45">
        <v>0</v>
      </c>
      <c r="H100" s="45">
        <v>1</v>
      </c>
      <c r="I100" s="45">
        <v>1</v>
      </c>
    </row>
    <row r="101" spans="1:9" ht="12.75">
      <c r="A101" s="48">
        <v>13</v>
      </c>
      <c r="B101" s="45" t="s">
        <v>416</v>
      </c>
      <c r="C101" s="45" t="s">
        <v>635</v>
      </c>
      <c r="D101" s="45">
        <v>7</v>
      </c>
      <c r="E101" s="45">
        <v>0</v>
      </c>
      <c r="F101" s="45">
        <v>4</v>
      </c>
      <c r="G101" s="45">
        <v>0</v>
      </c>
      <c r="H101" s="45">
        <v>0</v>
      </c>
      <c r="I101" s="45">
        <v>0</v>
      </c>
    </row>
    <row r="102" spans="1:9" ht="12.75">
      <c r="A102" s="48">
        <v>14</v>
      </c>
      <c r="B102" s="45" t="s">
        <v>420</v>
      </c>
      <c r="C102" s="45" t="s">
        <v>511</v>
      </c>
      <c r="D102" s="45">
        <v>9</v>
      </c>
      <c r="E102" s="45">
        <v>4</v>
      </c>
      <c r="F102" s="45">
        <v>6</v>
      </c>
      <c r="G102" s="45">
        <v>3</v>
      </c>
      <c r="H102" s="45">
        <v>1</v>
      </c>
      <c r="I102" s="45">
        <v>1</v>
      </c>
    </row>
    <row r="103" spans="1:9" ht="12.75">
      <c r="A103" s="48">
        <v>15</v>
      </c>
      <c r="B103" s="45" t="s">
        <v>420</v>
      </c>
      <c r="C103" s="45" t="s">
        <v>512</v>
      </c>
      <c r="D103" s="45">
        <v>4</v>
      </c>
      <c r="E103" s="45">
        <v>1</v>
      </c>
      <c r="F103" s="45">
        <v>1</v>
      </c>
      <c r="G103" s="45">
        <v>0</v>
      </c>
      <c r="H103" s="45">
        <v>0</v>
      </c>
      <c r="I103" s="45">
        <v>1</v>
      </c>
    </row>
    <row r="104" spans="1:9" ht="12.75">
      <c r="A104" s="48">
        <v>16</v>
      </c>
      <c r="B104" s="45" t="s">
        <v>420</v>
      </c>
      <c r="C104" s="45" t="s">
        <v>513</v>
      </c>
      <c r="D104" s="45">
        <v>4</v>
      </c>
      <c r="E104" s="45">
        <v>0</v>
      </c>
      <c r="F104" s="45">
        <v>3</v>
      </c>
      <c r="G104" s="45">
        <v>0</v>
      </c>
      <c r="H104" s="45">
        <v>0</v>
      </c>
      <c r="I104" s="45">
        <v>0</v>
      </c>
    </row>
    <row r="105" spans="1:9" ht="12.75">
      <c r="A105" s="48">
        <v>17</v>
      </c>
      <c r="B105" s="45" t="s">
        <v>423</v>
      </c>
      <c r="C105" s="45" t="s">
        <v>514</v>
      </c>
      <c r="D105" s="45">
        <v>8</v>
      </c>
      <c r="E105" s="45">
        <v>7</v>
      </c>
      <c r="F105" s="45">
        <v>8</v>
      </c>
      <c r="G105" s="45">
        <v>0</v>
      </c>
      <c r="H105" s="45">
        <v>1</v>
      </c>
      <c r="I105" s="45">
        <v>1</v>
      </c>
    </row>
    <row r="106" spans="1:9" ht="12.75">
      <c r="A106" s="48">
        <v>18</v>
      </c>
      <c r="B106" s="45" t="s">
        <v>425</v>
      </c>
      <c r="C106" s="45" t="s">
        <v>515</v>
      </c>
      <c r="D106" s="45">
        <v>15</v>
      </c>
      <c r="E106" s="45">
        <v>5</v>
      </c>
      <c r="F106" s="45">
        <v>4</v>
      </c>
      <c r="G106" s="45">
        <v>3</v>
      </c>
      <c r="H106" s="45">
        <v>1</v>
      </c>
      <c r="I106" s="45">
        <v>1</v>
      </c>
    </row>
    <row r="107" spans="1:9" ht="12.75">
      <c r="A107" s="48">
        <v>19</v>
      </c>
      <c r="B107" s="45" t="s">
        <v>428</v>
      </c>
      <c r="C107" s="45" t="s">
        <v>516</v>
      </c>
      <c r="D107" s="45">
        <v>14</v>
      </c>
      <c r="E107" s="45">
        <v>2</v>
      </c>
      <c r="F107" s="45">
        <v>4</v>
      </c>
      <c r="G107" s="45">
        <v>2</v>
      </c>
      <c r="H107" s="45">
        <v>1</v>
      </c>
      <c r="I107" s="45">
        <v>0</v>
      </c>
    </row>
    <row r="108" spans="1:9" ht="25.5">
      <c r="A108" s="48">
        <v>20</v>
      </c>
      <c r="B108" s="45" t="s">
        <v>438</v>
      </c>
      <c r="C108" s="45" t="s">
        <v>632</v>
      </c>
      <c r="D108" s="45">
        <v>1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</row>
    <row r="109" spans="1:9" ht="12.75">
      <c r="A109" s="48">
        <v>21</v>
      </c>
      <c r="B109" s="45" t="s">
        <v>438</v>
      </c>
      <c r="C109" s="45" t="s">
        <v>517</v>
      </c>
      <c r="D109" s="45">
        <v>9</v>
      </c>
      <c r="E109" s="45">
        <v>1</v>
      </c>
      <c r="F109" s="45">
        <v>3</v>
      </c>
      <c r="G109" s="45">
        <v>1</v>
      </c>
      <c r="H109" s="45">
        <v>1</v>
      </c>
      <c r="I109" s="45">
        <v>1</v>
      </c>
    </row>
    <row r="110" spans="1:9" ht="12.75">
      <c r="A110" s="48">
        <v>22</v>
      </c>
      <c r="B110" s="45" t="s">
        <v>442</v>
      </c>
      <c r="C110" s="45" t="s">
        <v>518</v>
      </c>
      <c r="D110" s="45">
        <v>7</v>
      </c>
      <c r="E110" s="45">
        <v>2</v>
      </c>
      <c r="F110" s="45">
        <v>2</v>
      </c>
      <c r="G110" s="45">
        <v>0</v>
      </c>
      <c r="H110" s="45">
        <v>1</v>
      </c>
      <c r="I110" s="45">
        <v>1</v>
      </c>
    </row>
    <row r="111" spans="1:9" ht="12.75">
      <c r="A111" s="48">
        <v>23</v>
      </c>
      <c r="B111" s="45" t="s">
        <v>446</v>
      </c>
      <c r="C111" s="45" t="s">
        <v>519</v>
      </c>
      <c r="D111" s="45">
        <v>8</v>
      </c>
      <c r="E111" s="45">
        <v>3</v>
      </c>
      <c r="F111" s="45">
        <v>1</v>
      </c>
      <c r="G111" s="45">
        <v>0</v>
      </c>
      <c r="H111" s="45">
        <v>1</v>
      </c>
      <c r="I111" s="45">
        <v>4</v>
      </c>
    </row>
    <row r="112" spans="1:9" ht="12.75">
      <c r="A112" s="48">
        <v>24</v>
      </c>
      <c r="B112" s="45" t="s">
        <v>446</v>
      </c>
      <c r="C112" s="45" t="s">
        <v>520</v>
      </c>
      <c r="D112" s="45">
        <v>11</v>
      </c>
      <c r="E112" s="45">
        <v>2</v>
      </c>
      <c r="F112" s="45">
        <v>6</v>
      </c>
      <c r="G112" s="45">
        <v>0</v>
      </c>
      <c r="H112" s="45">
        <v>1</v>
      </c>
      <c r="I112" s="45">
        <v>0</v>
      </c>
    </row>
    <row r="113" spans="1:9" ht="12.75">
      <c r="A113" s="48">
        <v>25</v>
      </c>
      <c r="B113" s="45" t="s">
        <v>458</v>
      </c>
      <c r="C113" s="45" t="s">
        <v>521</v>
      </c>
      <c r="D113" s="45">
        <v>5</v>
      </c>
      <c r="E113" s="45">
        <v>0</v>
      </c>
      <c r="F113" s="45">
        <v>3</v>
      </c>
      <c r="G113" s="45">
        <v>0</v>
      </c>
      <c r="H113" s="45">
        <v>1</v>
      </c>
      <c r="I113" s="45">
        <v>1</v>
      </c>
    </row>
    <row r="114" spans="1:9" ht="12.75">
      <c r="A114" s="48">
        <v>26</v>
      </c>
      <c r="B114" s="45" t="s">
        <v>460</v>
      </c>
      <c r="C114" s="45" t="s">
        <v>522</v>
      </c>
      <c r="D114" s="45">
        <v>6</v>
      </c>
      <c r="E114" s="45">
        <v>0</v>
      </c>
      <c r="F114" s="45">
        <v>1</v>
      </c>
      <c r="G114" s="45">
        <v>0</v>
      </c>
      <c r="H114" s="45">
        <v>1</v>
      </c>
      <c r="I114" s="45">
        <v>1</v>
      </c>
    </row>
    <row r="115" spans="1:9" ht="12.75">
      <c r="A115" s="48">
        <v>27</v>
      </c>
      <c r="B115" s="45" t="s">
        <v>470</v>
      </c>
      <c r="C115" s="45" t="s">
        <v>523</v>
      </c>
      <c r="D115" s="45">
        <v>6</v>
      </c>
      <c r="E115" s="45">
        <v>1</v>
      </c>
      <c r="F115" s="45">
        <v>5</v>
      </c>
      <c r="G115" s="45">
        <v>1</v>
      </c>
      <c r="H115" s="45">
        <v>1</v>
      </c>
      <c r="I115" s="45">
        <v>2</v>
      </c>
    </row>
    <row r="116" spans="1:9" ht="12.75">
      <c r="A116" s="48">
        <v>28</v>
      </c>
      <c r="B116" s="45" t="s">
        <v>478</v>
      </c>
      <c r="C116" s="45" t="s">
        <v>524</v>
      </c>
      <c r="D116" s="45">
        <v>6</v>
      </c>
      <c r="E116" s="45">
        <v>2</v>
      </c>
      <c r="F116" s="45">
        <v>0</v>
      </c>
      <c r="G116" s="45">
        <v>0</v>
      </c>
      <c r="H116" s="45">
        <v>1</v>
      </c>
      <c r="I116" s="45">
        <v>1</v>
      </c>
    </row>
    <row r="117" spans="1:9" ht="12.75">
      <c r="A117" s="48">
        <v>29</v>
      </c>
      <c r="B117" s="45" t="s">
        <v>478</v>
      </c>
      <c r="C117" s="45" t="s">
        <v>525</v>
      </c>
      <c r="D117" s="45">
        <v>14</v>
      </c>
      <c r="E117" s="45">
        <v>0</v>
      </c>
      <c r="F117" s="45">
        <v>11</v>
      </c>
      <c r="G117" s="45">
        <v>0</v>
      </c>
      <c r="H117" s="45">
        <v>1</v>
      </c>
      <c r="I117" s="45">
        <v>15</v>
      </c>
    </row>
    <row r="118" spans="1:9" ht="12.75">
      <c r="A118" s="48">
        <v>30</v>
      </c>
      <c r="B118" s="45" t="s">
        <v>478</v>
      </c>
      <c r="C118" s="45" t="s">
        <v>526</v>
      </c>
      <c r="D118" s="45">
        <v>30</v>
      </c>
      <c r="E118" s="45">
        <v>15</v>
      </c>
      <c r="F118" s="45">
        <v>10</v>
      </c>
      <c r="G118" s="45">
        <v>4</v>
      </c>
      <c r="H118" s="45">
        <v>1</v>
      </c>
      <c r="I118" s="45">
        <v>1</v>
      </c>
    </row>
    <row r="119" spans="1:9" ht="12.75">
      <c r="A119" s="48">
        <v>31</v>
      </c>
      <c r="B119" s="45" t="s">
        <v>488</v>
      </c>
      <c r="C119" s="45" t="s">
        <v>527</v>
      </c>
      <c r="D119" s="45">
        <v>7</v>
      </c>
      <c r="E119" s="45">
        <v>0</v>
      </c>
      <c r="F119" s="45">
        <v>4</v>
      </c>
      <c r="G119" s="45">
        <v>0</v>
      </c>
      <c r="H119" s="45">
        <v>1</v>
      </c>
      <c r="I119" s="45">
        <v>1</v>
      </c>
    </row>
    <row r="120" spans="1:9" ht="12.75">
      <c r="A120" s="48">
        <v>32</v>
      </c>
      <c r="B120" s="45" t="s">
        <v>488</v>
      </c>
      <c r="C120" s="45" t="s">
        <v>528</v>
      </c>
      <c r="D120" s="45">
        <v>5</v>
      </c>
      <c r="E120" s="45">
        <v>1</v>
      </c>
      <c r="F120" s="45">
        <v>5</v>
      </c>
      <c r="G120" s="45">
        <v>0</v>
      </c>
      <c r="H120" s="45">
        <v>1</v>
      </c>
      <c r="I120" s="45">
        <v>1</v>
      </c>
    </row>
    <row r="121" spans="1:9" ht="12.75">
      <c r="A121" s="48">
        <v>33</v>
      </c>
      <c r="B121" s="45" t="s">
        <v>492</v>
      </c>
      <c r="C121" s="45" t="s">
        <v>529</v>
      </c>
      <c r="D121" s="45">
        <v>13</v>
      </c>
      <c r="E121" s="45">
        <v>2</v>
      </c>
      <c r="F121" s="45">
        <v>9</v>
      </c>
      <c r="G121" s="45">
        <v>1</v>
      </c>
      <c r="H121" s="45">
        <v>1</v>
      </c>
      <c r="I121" s="45">
        <v>0</v>
      </c>
    </row>
    <row r="122" spans="1:9" ht="12.75">
      <c r="A122" s="48">
        <v>34</v>
      </c>
      <c r="B122" s="45" t="s">
        <v>494</v>
      </c>
      <c r="C122" s="45" t="s">
        <v>530</v>
      </c>
      <c r="D122" s="45">
        <v>9</v>
      </c>
      <c r="E122" s="45">
        <v>2</v>
      </c>
      <c r="F122" s="45">
        <v>9</v>
      </c>
      <c r="G122" s="45">
        <v>2</v>
      </c>
      <c r="H122" s="45">
        <v>1</v>
      </c>
      <c r="I122" s="45">
        <v>1</v>
      </c>
    </row>
    <row r="123" spans="1:9" ht="12.75">
      <c r="A123" s="48">
        <v>35</v>
      </c>
      <c r="B123" s="45" t="s">
        <v>496</v>
      </c>
      <c r="C123" s="45" t="s">
        <v>531</v>
      </c>
      <c r="D123" s="45">
        <v>21</v>
      </c>
      <c r="E123" s="45">
        <v>2</v>
      </c>
      <c r="F123" s="45">
        <v>16</v>
      </c>
      <c r="G123" s="45">
        <v>2</v>
      </c>
      <c r="H123" s="45">
        <v>1</v>
      </c>
      <c r="I123" s="45">
        <v>0</v>
      </c>
    </row>
    <row r="124" spans="1:9" ht="12.75">
      <c r="A124" s="48">
        <v>36</v>
      </c>
      <c r="B124" s="45" t="s">
        <v>532</v>
      </c>
      <c r="C124" s="45" t="s">
        <v>533</v>
      </c>
      <c r="D124" s="45">
        <v>0</v>
      </c>
      <c r="E124" s="45">
        <v>1</v>
      </c>
      <c r="F124" s="45">
        <v>0</v>
      </c>
      <c r="G124" s="45">
        <v>1</v>
      </c>
      <c r="H124" s="45">
        <v>1</v>
      </c>
      <c r="I124" s="45">
        <v>0</v>
      </c>
    </row>
    <row r="125" spans="1:9" s="52" customFormat="1" ht="12.75">
      <c r="A125" s="49">
        <v>36</v>
      </c>
      <c r="B125" s="50"/>
      <c r="C125" s="50" t="s">
        <v>534</v>
      </c>
      <c r="D125" s="50">
        <f aca="true" t="shared" si="1" ref="D125:I125">SUM(D89:D124)</f>
        <v>317</v>
      </c>
      <c r="E125" s="50">
        <f t="shared" si="1"/>
        <v>68</v>
      </c>
      <c r="F125" s="50">
        <f t="shared" si="1"/>
        <v>178</v>
      </c>
      <c r="G125" s="50">
        <f t="shared" si="1"/>
        <v>28</v>
      </c>
      <c r="H125" s="50">
        <f t="shared" si="1"/>
        <v>28</v>
      </c>
      <c r="I125" s="50">
        <f t="shared" si="1"/>
        <v>40</v>
      </c>
    </row>
    <row r="126" spans="1:9" ht="7.5" customHeight="1">
      <c r="A126" s="169"/>
      <c r="B126" s="170"/>
      <c r="C126" s="170"/>
      <c r="D126" s="170"/>
      <c r="E126" s="170"/>
      <c r="F126" s="170"/>
      <c r="G126" s="170"/>
      <c r="H126" s="170"/>
      <c r="I126" s="171"/>
    </row>
    <row r="127" spans="1:9" s="52" customFormat="1" ht="12.75">
      <c r="A127" s="49">
        <f>(A87+A125)</f>
        <v>118</v>
      </c>
      <c r="B127" s="50"/>
      <c r="C127" s="50" t="s">
        <v>535</v>
      </c>
      <c r="D127" s="50">
        <f aca="true" t="shared" si="2" ref="D127:I127">(D87+D125)</f>
        <v>609</v>
      </c>
      <c r="E127" s="50">
        <f t="shared" si="2"/>
        <v>102</v>
      </c>
      <c r="F127" s="50">
        <f t="shared" si="2"/>
        <v>385</v>
      </c>
      <c r="G127" s="50">
        <f t="shared" si="2"/>
        <v>53</v>
      </c>
      <c r="H127" s="50">
        <f t="shared" si="2"/>
        <v>31</v>
      </c>
      <c r="I127" s="50">
        <f t="shared" si="2"/>
        <v>75</v>
      </c>
    </row>
  </sheetData>
  <sheetProtection password="CE88" sheet="1" objects="1" scenarios="1"/>
  <mergeCells count="9">
    <mergeCell ref="A126:I126"/>
    <mergeCell ref="I2:I3"/>
    <mergeCell ref="D2:E2"/>
    <mergeCell ref="F2:G2"/>
    <mergeCell ref="A88:I88"/>
    <mergeCell ref="A1:A3"/>
    <mergeCell ref="B1:B3"/>
    <mergeCell ref="C1:C3"/>
    <mergeCell ref="H2:H3"/>
  </mergeCells>
  <printOptions horizontalCentered="1"/>
  <pageMargins left="0.5511811023622047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11. Datortehnika un programmatūras</oddHeader>
    <oddFooter>&amp;L
&amp;8SPP Statistiskās informācijas un analīzes daļa&amp;R
&amp;P+138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/>
  <dimension ref="A1:M126"/>
  <sheetViews>
    <sheetView showGridLines="0" workbookViewId="0" topLeftCell="A1">
      <selection activeCell="C107" sqref="C107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7.421875" style="0" customWidth="1"/>
    <col min="5" max="5" width="6.8515625" style="0" customWidth="1"/>
    <col min="6" max="7" width="6.140625" style="0" customWidth="1"/>
    <col min="8" max="8" width="7.57421875" style="0" customWidth="1"/>
    <col min="9" max="9" width="6.8515625" style="0" customWidth="1"/>
    <col min="10" max="10" width="6.421875" style="0" customWidth="1"/>
    <col min="11" max="11" width="6.7109375" style="0" customWidth="1"/>
    <col min="12" max="13" width="6.421875" style="0" customWidth="1"/>
  </cols>
  <sheetData>
    <row r="1" spans="1:13" s="3" customFormat="1" ht="22.5">
      <c r="A1" s="174" t="s">
        <v>0</v>
      </c>
      <c r="B1" s="177" t="s">
        <v>1</v>
      </c>
      <c r="C1" s="177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s="3" customFormat="1" ht="134.25" customHeight="1">
      <c r="A2" s="176"/>
      <c r="B2" s="178"/>
      <c r="C2" s="178"/>
      <c r="D2" s="4" t="s">
        <v>23</v>
      </c>
      <c r="E2" s="5" t="s">
        <v>24</v>
      </c>
      <c r="F2" s="4" t="s">
        <v>13</v>
      </c>
      <c r="G2" s="4" t="s">
        <v>14</v>
      </c>
      <c r="H2" s="5" t="s">
        <v>375</v>
      </c>
      <c r="I2" s="4" t="s">
        <v>15</v>
      </c>
      <c r="J2" s="4" t="s">
        <v>16</v>
      </c>
      <c r="K2" s="4" t="s">
        <v>17</v>
      </c>
      <c r="L2" s="4" t="s">
        <v>18</v>
      </c>
      <c r="M2" s="4" t="s">
        <v>19</v>
      </c>
    </row>
    <row r="3" spans="1:13" s="3" customFormat="1" ht="13.5" thickBot="1">
      <c r="A3" s="6" t="s">
        <v>20</v>
      </c>
      <c r="B3" s="6" t="s">
        <v>21</v>
      </c>
      <c r="C3" s="6" t="s">
        <v>22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</row>
    <row r="4" spans="1:13" ht="12.75">
      <c r="A4" s="53">
        <v>1</v>
      </c>
      <c r="B4" s="54" t="s">
        <v>386</v>
      </c>
      <c r="C4" s="54" t="s">
        <v>387</v>
      </c>
      <c r="D4" s="54">
        <v>0</v>
      </c>
      <c r="E4" s="54">
        <v>1</v>
      </c>
      <c r="F4" s="54">
        <v>0</v>
      </c>
      <c r="G4" s="54">
        <v>0</v>
      </c>
      <c r="H4" s="54">
        <v>24</v>
      </c>
      <c r="I4" s="54">
        <v>8</v>
      </c>
      <c r="J4" s="54">
        <v>0</v>
      </c>
      <c r="K4" s="54">
        <v>0</v>
      </c>
      <c r="L4" s="54">
        <v>8</v>
      </c>
      <c r="M4" s="54">
        <v>8</v>
      </c>
    </row>
    <row r="5" spans="1:13" ht="12.75">
      <c r="A5" s="55">
        <v>2</v>
      </c>
      <c r="B5" s="56" t="s">
        <v>388</v>
      </c>
      <c r="C5" s="56" t="s">
        <v>389</v>
      </c>
      <c r="D5" s="56">
        <v>0</v>
      </c>
      <c r="E5" s="56">
        <v>0</v>
      </c>
      <c r="F5" s="56">
        <v>0</v>
      </c>
      <c r="G5" s="56">
        <v>1</v>
      </c>
      <c r="H5" s="56">
        <v>160</v>
      </c>
      <c r="I5" s="56">
        <v>0</v>
      </c>
      <c r="J5" s="56">
        <v>0</v>
      </c>
      <c r="K5" s="56">
        <v>0</v>
      </c>
      <c r="L5" s="56">
        <v>0</v>
      </c>
      <c r="M5" s="56">
        <v>160</v>
      </c>
    </row>
    <row r="6" spans="1:13" ht="12.75">
      <c r="A6" s="55">
        <v>3</v>
      </c>
      <c r="B6" s="56" t="s">
        <v>388</v>
      </c>
      <c r="C6" s="56" t="s">
        <v>390</v>
      </c>
      <c r="D6" s="56">
        <v>1</v>
      </c>
      <c r="E6" s="56">
        <v>1</v>
      </c>
      <c r="F6" s="56">
        <v>0</v>
      </c>
      <c r="G6" s="56">
        <v>0</v>
      </c>
      <c r="H6" s="56">
        <v>24</v>
      </c>
      <c r="I6" s="56">
        <v>0</v>
      </c>
      <c r="J6" s="56">
        <v>8</v>
      </c>
      <c r="K6" s="56">
        <v>8</v>
      </c>
      <c r="L6" s="56">
        <v>0</v>
      </c>
      <c r="M6" s="56">
        <v>8</v>
      </c>
    </row>
    <row r="7" spans="1:13" ht="12.75">
      <c r="A7" s="55">
        <v>4</v>
      </c>
      <c r="B7" s="56" t="s">
        <v>388</v>
      </c>
      <c r="C7" s="56" t="s">
        <v>391</v>
      </c>
      <c r="D7" s="56">
        <v>0</v>
      </c>
      <c r="E7" s="56">
        <v>1</v>
      </c>
      <c r="F7" s="56">
        <v>0</v>
      </c>
      <c r="G7" s="56">
        <v>0</v>
      </c>
      <c r="H7" s="56">
        <v>48</v>
      </c>
      <c r="I7" s="56">
        <v>24</v>
      </c>
      <c r="J7" s="56">
        <v>0</v>
      </c>
      <c r="K7" s="56">
        <v>24</v>
      </c>
      <c r="L7" s="56">
        <v>0</v>
      </c>
      <c r="M7" s="56">
        <v>0</v>
      </c>
    </row>
    <row r="8" spans="1:13" ht="12.75">
      <c r="A8" s="55">
        <v>5</v>
      </c>
      <c r="B8" s="56" t="s">
        <v>392</v>
      </c>
      <c r="C8" s="56" t="s">
        <v>393</v>
      </c>
      <c r="D8" s="56">
        <v>0</v>
      </c>
      <c r="E8" s="56">
        <v>1</v>
      </c>
      <c r="F8" s="56">
        <v>0</v>
      </c>
      <c r="G8" s="56">
        <v>0</v>
      </c>
      <c r="H8" s="56">
        <v>232</v>
      </c>
      <c r="I8" s="56">
        <v>0</v>
      </c>
      <c r="J8" s="56">
        <v>8</v>
      </c>
      <c r="K8" s="56">
        <v>8</v>
      </c>
      <c r="L8" s="56">
        <v>0</v>
      </c>
      <c r="M8" s="56">
        <v>216</v>
      </c>
    </row>
    <row r="9" spans="1:13" ht="12.75">
      <c r="A9" s="55">
        <v>6</v>
      </c>
      <c r="B9" s="56" t="s">
        <v>394</v>
      </c>
      <c r="C9" s="56" t="s">
        <v>395</v>
      </c>
      <c r="D9" s="56">
        <v>1</v>
      </c>
      <c r="E9" s="56">
        <v>1</v>
      </c>
      <c r="F9" s="56">
        <v>0</v>
      </c>
      <c r="G9" s="56">
        <v>0</v>
      </c>
      <c r="H9" s="56">
        <v>66</v>
      </c>
      <c r="I9" s="56">
        <v>0</v>
      </c>
      <c r="J9" s="56">
        <v>0</v>
      </c>
      <c r="K9" s="56">
        <v>16</v>
      </c>
      <c r="L9" s="56">
        <v>0</v>
      </c>
      <c r="M9" s="56">
        <v>50</v>
      </c>
    </row>
    <row r="10" spans="1:13" ht="12.75">
      <c r="A10" s="55">
        <v>7</v>
      </c>
      <c r="B10" s="56" t="s">
        <v>394</v>
      </c>
      <c r="C10" s="56" t="s">
        <v>396</v>
      </c>
      <c r="D10" s="56">
        <v>0</v>
      </c>
      <c r="E10" s="56">
        <v>1</v>
      </c>
      <c r="F10" s="56">
        <v>0</v>
      </c>
      <c r="G10" s="56">
        <v>0</v>
      </c>
      <c r="H10" s="56">
        <v>58</v>
      </c>
      <c r="I10" s="56">
        <v>8</v>
      </c>
      <c r="J10" s="56">
        <v>0</v>
      </c>
      <c r="K10" s="56">
        <v>16</v>
      </c>
      <c r="L10" s="56">
        <v>24</v>
      </c>
      <c r="M10" s="56">
        <v>10</v>
      </c>
    </row>
    <row r="11" spans="1:13" ht="12.75">
      <c r="A11" s="55">
        <v>8</v>
      </c>
      <c r="B11" s="56" t="s">
        <v>394</v>
      </c>
      <c r="C11" s="56" t="s">
        <v>397</v>
      </c>
      <c r="D11" s="56">
        <v>1</v>
      </c>
      <c r="E11" s="56">
        <v>1</v>
      </c>
      <c r="F11" s="56">
        <v>0</v>
      </c>
      <c r="G11" s="56">
        <v>0</v>
      </c>
      <c r="H11" s="56">
        <v>32</v>
      </c>
      <c r="I11" s="56">
        <v>0</v>
      </c>
      <c r="J11" s="56">
        <v>0</v>
      </c>
      <c r="K11" s="56">
        <v>24</v>
      </c>
      <c r="L11" s="56">
        <v>8</v>
      </c>
      <c r="M11" s="56">
        <v>0</v>
      </c>
    </row>
    <row r="12" spans="1:13" ht="12.75">
      <c r="A12" s="55">
        <v>9</v>
      </c>
      <c r="B12" s="56" t="s">
        <v>394</v>
      </c>
      <c r="C12" s="56" t="s">
        <v>398</v>
      </c>
      <c r="D12" s="56">
        <v>0</v>
      </c>
      <c r="E12" s="56">
        <v>1</v>
      </c>
      <c r="F12" s="56">
        <v>0</v>
      </c>
      <c r="G12" s="56">
        <v>0</v>
      </c>
      <c r="H12" s="56">
        <v>48</v>
      </c>
      <c r="I12" s="56">
        <v>8</v>
      </c>
      <c r="J12" s="56">
        <v>0</v>
      </c>
      <c r="K12" s="56">
        <v>16</v>
      </c>
      <c r="L12" s="56">
        <v>24</v>
      </c>
      <c r="M12" s="56">
        <v>0</v>
      </c>
    </row>
    <row r="13" spans="1:13" ht="12.75">
      <c r="A13" s="55">
        <v>10</v>
      </c>
      <c r="B13" s="56" t="s">
        <v>394</v>
      </c>
      <c r="C13" s="56" t="s">
        <v>399</v>
      </c>
      <c r="D13" s="56">
        <v>1</v>
      </c>
      <c r="E13" s="56">
        <v>1</v>
      </c>
      <c r="F13" s="56">
        <v>0</v>
      </c>
      <c r="G13" s="56">
        <v>0</v>
      </c>
      <c r="H13" s="56">
        <v>40</v>
      </c>
      <c r="I13" s="56">
        <v>24</v>
      </c>
      <c r="J13" s="56">
        <v>0</v>
      </c>
      <c r="K13" s="56">
        <v>0</v>
      </c>
      <c r="L13" s="56">
        <v>16</v>
      </c>
      <c r="M13" s="56">
        <v>0</v>
      </c>
    </row>
    <row r="14" spans="1:13" ht="12.75">
      <c r="A14" s="55">
        <v>11</v>
      </c>
      <c r="B14" s="56" t="s">
        <v>394</v>
      </c>
      <c r="C14" s="56" t="s">
        <v>400</v>
      </c>
      <c r="D14" s="56">
        <v>0</v>
      </c>
      <c r="E14" s="56">
        <v>0</v>
      </c>
      <c r="F14" s="56">
        <v>0</v>
      </c>
      <c r="G14" s="56">
        <v>0</v>
      </c>
      <c r="H14" s="56">
        <v>40</v>
      </c>
      <c r="I14" s="56">
        <v>40</v>
      </c>
      <c r="J14" s="56">
        <v>0</v>
      </c>
      <c r="K14" s="56">
        <v>0</v>
      </c>
      <c r="L14" s="56">
        <v>0</v>
      </c>
      <c r="M14" s="56">
        <v>0</v>
      </c>
    </row>
    <row r="15" spans="1:13" ht="12.75">
      <c r="A15" s="55">
        <v>12</v>
      </c>
      <c r="B15" s="56" t="s">
        <v>401</v>
      </c>
      <c r="C15" s="56" t="s">
        <v>402</v>
      </c>
      <c r="D15" s="56">
        <v>1</v>
      </c>
      <c r="E15" s="56">
        <v>0</v>
      </c>
      <c r="F15" s="56">
        <v>0</v>
      </c>
      <c r="G15" s="56">
        <v>0</v>
      </c>
      <c r="H15" s="56">
        <v>55</v>
      </c>
      <c r="I15" s="56">
        <v>0</v>
      </c>
      <c r="J15" s="56">
        <v>0</v>
      </c>
      <c r="K15" s="56">
        <v>48</v>
      </c>
      <c r="L15" s="56">
        <v>0</v>
      </c>
      <c r="M15" s="56">
        <v>7</v>
      </c>
    </row>
    <row r="16" spans="1:13" ht="12.75">
      <c r="A16" s="55">
        <v>13</v>
      </c>
      <c r="B16" s="56" t="s">
        <v>403</v>
      </c>
      <c r="C16" s="56" t="s">
        <v>404</v>
      </c>
      <c r="D16" s="56">
        <v>0</v>
      </c>
      <c r="E16" s="56">
        <v>1</v>
      </c>
      <c r="F16" s="56">
        <v>0</v>
      </c>
      <c r="G16" s="56">
        <v>0</v>
      </c>
      <c r="H16" s="56">
        <v>32</v>
      </c>
      <c r="I16" s="56">
        <v>0</v>
      </c>
      <c r="J16" s="56">
        <v>8</v>
      </c>
      <c r="K16" s="56">
        <v>24</v>
      </c>
      <c r="L16" s="56">
        <v>0</v>
      </c>
      <c r="M16" s="56">
        <v>0</v>
      </c>
    </row>
    <row r="17" spans="1:13" ht="12.75">
      <c r="A17" s="55">
        <v>14</v>
      </c>
      <c r="B17" s="56" t="s">
        <v>403</v>
      </c>
      <c r="C17" s="56" t="s">
        <v>405</v>
      </c>
      <c r="D17" s="56">
        <v>0</v>
      </c>
      <c r="E17" s="56">
        <v>1</v>
      </c>
      <c r="F17" s="56">
        <v>0</v>
      </c>
      <c r="G17" s="56">
        <v>0</v>
      </c>
      <c r="H17" s="56">
        <v>16</v>
      </c>
      <c r="I17" s="56">
        <v>16</v>
      </c>
      <c r="J17" s="56">
        <v>0</v>
      </c>
      <c r="K17" s="56">
        <v>0</v>
      </c>
      <c r="L17" s="56">
        <v>0</v>
      </c>
      <c r="M17" s="56">
        <v>0</v>
      </c>
    </row>
    <row r="18" spans="1:13" ht="12.75">
      <c r="A18" s="55">
        <v>15</v>
      </c>
      <c r="B18" s="56" t="s">
        <v>403</v>
      </c>
      <c r="C18" s="56" t="s">
        <v>406</v>
      </c>
      <c r="D18" s="56">
        <v>0</v>
      </c>
      <c r="E18" s="56">
        <v>1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</row>
    <row r="19" spans="1:13" ht="12.75">
      <c r="A19" s="55">
        <v>16</v>
      </c>
      <c r="B19" s="56" t="s">
        <v>407</v>
      </c>
      <c r="C19" s="56" t="s">
        <v>408</v>
      </c>
      <c r="D19" s="56">
        <v>0</v>
      </c>
      <c r="E19" s="56">
        <v>0</v>
      </c>
      <c r="F19" s="56">
        <v>1</v>
      </c>
      <c r="G19" s="56">
        <v>0</v>
      </c>
      <c r="H19" s="56">
        <v>56</v>
      </c>
      <c r="I19" s="56">
        <v>24</v>
      </c>
      <c r="J19" s="56">
        <v>16</v>
      </c>
      <c r="K19" s="56">
        <v>16</v>
      </c>
      <c r="L19" s="56">
        <v>0</v>
      </c>
      <c r="M19" s="56">
        <v>0</v>
      </c>
    </row>
    <row r="20" spans="1:13" ht="12.75">
      <c r="A20" s="55">
        <v>17</v>
      </c>
      <c r="B20" s="56" t="s">
        <v>407</v>
      </c>
      <c r="C20" s="56" t="s">
        <v>409</v>
      </c>
      <c r="D20" s="56">
        <v>0</v>
      </c>
      <c r="E20" s="56">
        <v>1</v>
      </c>
      <c r="F20" s="56">
        <v>0</v>
      </c>
      <c r="G20" s="56">
        <v>0</v>
      </c>
      <c r="H20" s="56">
        <v>56</v>
      </c>
      <c r="I20" s="56">
        <v>8</v>
      </c>
      <c r="J20" s="56">
        <v>16</v>
      </c>
      <c r="K20" s="56">
        <v>16</v>
      </c>
      <c r="L20" s="56">
        <v>16</v>
      </c>
      <c r="M20" s="56">
        <v>0</v>
      </c>
    </row>
    <row r="21" spans="1:13" ht="12.75">
      <c r="A21" s="55">
        <v>18</v>
      </c>
      <c r="B21" s="56" t="s">
        <v>410</v>
      </c>
      <c r="C21" s="56" t="s">
        <v>411</v>
      </c>
      <c r="D21" s="56">
        <v>0</v>
      </c>
      <c r="E21" s="56">
        <v>1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</row>
    <row r="22" spans="1:13" ht="12.75">
      <c r="A22" s="55">
        <v>19</v>
      </c>
      <c r="B22" s="56" t="s">
        <v>412</v>
      </c>
      <c r="C22" s="56" t="s">
        <v>413</v>
      </c>
      <c r="D22" s="56">
        <v>0</v>
      </c>
      <c r="E22" s="56">
        <v>1</v>
      </c>
      <c r="F22" s="56">
        <v>0</v>
      </c>
      <c r="G22" s="56">
        <v>0</v>
      </c>
      <c r="H22" s="56">
        <v>36</v>
      </c>
      <c r="I22" s="56">
        <v>0</v>
      </c>
      <c r="J22" s="56">
        <v>12</v>
      </c>
      <c r="K22" s="56">
        <v>16</v>
      </c>
      <c r="L22" s="56">
        <v>8</v>
      </c>
      <c r="M22" s="56">
        <v>0</v>
      </c>
    </row>
    <row r="23" spans="1:13" ht="12.75">
      <c r="A23" s="55">
        <v>20</v>
      </c>
      <c r="B23" s="56" t="s">
        <v>412</v>
      </c>
      <c r="C23" s="56" t="s">
        <v>414</v>
      </c>
      <c r="D23" s="56">
        <v>0</v>
      </c>
      <c r="E23" s="56">
        <v>1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</row>
    <row r="24" spans="1:13" ht="12.75">
      <c r="A24" s="55">
        <v>21</v>
      </c>
      <c r="B24" s="56" t="s">
        <v>412</v>
      </c>
      <c r="C24" s="56" t="s">
        <v>415</v>
      </c>
      <c r="D24" s="56">
        <v>0</v>
      </c>
      <c r="E24" s="56">
        <v>0</v>
      </c>
      <c r="F24" s="56">
        <v>1</v>
      </c>
      <c r="G24" s="56">
        <v>0</v>
      </c>
      <c r="H24" s="56">
        <v>40</v>
      </c>
      <c r="I24" s="56">
        <v>0</v>
      </c>
      <c r="J24" s="56">
        <v>16</v>
      </c>
      <c r="K24" s="56">
        <v>8</v>
      </c>
      <c r="L24" s="56">
        <v>0</v>
      </c>
      <c r="M24" s="56">
        <v>16</v>
      </c>
    </row>
    <row r="25" spans="1:13" ht="12.75">
      <c r="A25" s="55">
        <v>22</v>
      </c>
      <c r="B25" s="56" t="s">
        <v>416</v>
      </c>
      <c r="C25" s="56" t="s">
        <v>417</v>
      </c>
      <c r="D25" s="56">
        <v>1</v>
      </c>
      <c r="E25" s="56">
        <v>0</v>
      </c>
      <c r="F25" s="56">
        <v>0</v>
      </c>
      <c r="G25" s="56">
        <v>0</v>
      </c>
      <c r="H25" s="56">
        <v>61</v>
      </c>
      <c r="I25" s="56">
        <v>37</v>
      </c>
      <c r="J25" s="56">
        <v>0</v>
      </c>
      <c r="K25" s="56">
        <v>16</v>
      </c>
      <c r="L25" s="56">
        <v>8</v>
      </c>
      <c r="M25" s="56">
        <v>0</v>
      </c>
    </row>
    <row r="26" spans="1:13" ht="12.75">
      <c r="A26" s="55">
        <v>23</v>
      </c>
      <c r="B26" s="56" t="s">
        <v>416</v>
      </c>
      <c r="C26" s="56" t="s">
        <v>418</v>
      </c>
      <c r="D26" s="56">
        <v>0</v>
      </c>
      <c r="E26" s="56">
        <v>1</v>
      </c>
      <c r="F26" s="56">
        <v>0</v>
      </c>
      <c r="G26" s="56">
        <v>0</v>
      </c>
      <c r="H26" s="56">
        <v>61</v>
      </c>
      <c r="I26" s="56">
        <v>0</v>
      </c>
      <c r="J26" s="56">
        <v>0</v>
      </c>
      <c r="K26" s="56">
        <v>56</v>
      </c>
      <c r="L26" s="56">
        <v>0</v>
      </c>
      <c r="M26" s="56">
        <v>5</v>
      </c>
    </row>
    <row r="27" spans="1:13" ht="12.75">
      <c r="A27" s="55">
        <v>24</v>
      </c>
      <c r="B27" s="56" t="s">
        <v>416</v>
      </c>
      <c r="C27" s="56" t="s">
        <v>419</v>
      </c>
      <c r="D27" s="56">
        <v>0</v>
      </c>
      <c r="E27" s="56">
        <v>0</v>
      </c>
      <c r="F27" s="56">
        <v>0</v>
      </c>
      <c r="G27" s="56">
        <v>0</v>
      </c>
      <c r="H27" s="56">
        <v>118</v>
      </c>
      <c r="I27" s="56">
        <v>0</v>
      </c>
      <c r="J27" s="56">
        <v>0</v>
      </c>
      <c r="K27" s="56">
        <v>44</v>
      </c>
      <c r="L27" s="56">
        <v>48</v>
      </c>
      <c r="M27" s="56">
        <v>26</v>
      </c>
    </row>
    <row r="28" spans="1:13" ht="12.75">
      <c r="A28" s="55">
        <v>25</v>
      </c>
      <c r="B28" s="56" t="s">
        <v>420</v>
      </c>
      <c r="C28" s="56" t="s">
        <v>421</v>
      </c>
      <c r="D28" s="56">
        <v>0</v>
      </c>
      <c r="E28" s="56">
        <v>0</v>
      </c>
      <c r="F28" s="56">
        <v>0</v>
      </c>
      <c r="G28" s="56">
        <v>0</v>
      </c>
      <c r="H28" s="56">
        <v>24</v>
      </c>
      <c r="I28" s="56">
        <v>0</v>
      </c>
      <c r="J28" s="56">
        <v>0</v>
      </c>
      <c r="K28" s="56">
        <v>24</v>
      </c>
      <c r="L28" s="56">
        <v>0</v>
      </c>
      <c r="M28" s="56">
        <v>0</v>
      </c>
    </row>
    <row r="29" spans="1:13" ht="12.75">
      <c r="A29" s="55">
        <v>26</v>
      </c>
      <c r="B29" s="56" t="s">
        <v>420</v>
      </c>
      <c r="C29" s="56" t="s">
        <v>422</v>
      </c>
      <c r="D29" s="56">
        <v>1</v>
      </c>
      <c r="E29" s="56">
        <v>0</v>
      </c>
      <c r="F29" s="56">
        <v>0</v>
      </c>
      <c r="G29" s="56">
        <v>0</v>
      </c>
      <c r="H29" s="56">
        <v>26</v>
      </c>
      <c r="I29" s="56">
        <v>0</v>
      </c>
      <c r="J29" s="56">
        <v>0</v>
      </c>
      <c r="K29" s="56">
        <v>16</v>
      </c>
      <c r="L29" s="56">
        <v>5</v>
      </c>
      <c r="M29" s="56">
        <v>5</v>
      </c>
    </row>
    <row r="30" spans="1:13" ht="12.75">
      <c r="A30" s="55">
        <v>27</v>
      </c>
      <c r="B30" s="56" t="s">
        <v>423</v>
      </c>
      <c r="C30" s="56" t="s">
        <v>424</v>
      </c>
      <c r="D30" s="56">
        <v>0</v>
      </c>
      <c r="E30" s="56">
        <v>1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</row>
    <row r="31" spans="1:13" ht="12.75">
      <c r="A31" s="55">
        <v>28</v>
      </c>
      <c r="B31" s="56" t="s">
        <v>425</v>
      </c>
      <c r="C31" s="56" t="s">
        <v>426</v>
      </c>
      <c r="D31" s="56">
        <v>1</v>
      </c>
      <c r="E31" s="56">
        <v>0</v>
      </c>
      <c r="F31" s="56">
        <v>0</v>
      </c>
      <c r="G31" s="56">
        <v>0</v>
      </c>
      <c r="H31" s="56">
        <v>48</v>
      </c>
      <c r="I31" s="56">
        <v>24</v>
      </c>
      <c r="J31" s="56">
        <v>24</v>
      </c>
      <c r="K31" s="56">
        <v>0</v>
      </c>
      <c r="L31" s="56">
        <v>0</v>
      </c>
      <c r="M31" s="56">
        <v>0</v>
      </c>
    </row>
    <row r="32" spans="1:13" ht="12.75">
      <c r="A32" s="55">
        <v>29</v>
      </c>
      <c r="B32" s="56" t="s">
        <v>425</v>
      </c>
      <c r="C32" s="56" t="s">
        <v>427</v>
      </c>
      <c r="D32" s="56">
        <v>0</v>
      </c>
      <c r="E32" s="56">
        <v>0</v>
      </c>
      <c r="F32" s="56">
        <v>0</v>
      </c>
      <c r="G32" s="56">
        <v>1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</row>
    <row r="33" spans="1:13" ht="12.75">
      <c r="A33" s="55">
        <v>30</v>
      </c>
      <c r="B33" s="56" t="s">
        <v>428</v>
      </c>
      <c r="C33" s="56" t="s">
        <v>429</v>
      </c>
      <c r="D33" s="56">
        <v>0</v>
      </c>
      <c r="E33" s="56">
        <v>0</v>
      </c>
      <c r="F33" s="56">
        <v>1</v>
      </c>
      <c r="G33" s="56">
        <v>0</v>
      </c>
      <c r="H33" s="56">
        <v>50</v>
      </c>
      <c r="I33" s="56">
        <v>0</v>
      </c>
      <c r="J33" s="56">
        <v>0</v>
      </c>
      <c r="K33" s="56">
        <v>0</v>
      </c>
      <c r="L33" s="56">
        <v>0</v>
      </c>
      <c r="M33" s="56">
        <v>50</v>
      </c>
    </row>
    <row r="34" spans="1:13" ht="12.75">
      <c r="A34" s="55">
        <v>31</v>
      </c>
      <c r="B34" s="56" t="s">
        <v>428</v>
      </c>
      <c r="C34" s="56" t="s">
        <v>430</v>
      </c>
      <c r="D34" s="56">
        <v>0</v>
      </c>
      <c r="E34" s="56">
        <v>1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</row>
    <row r="35" spans="1:13" ht="12.75">
      <c r="A35" s="55">
        <v>32</v>
      </c>
      <c r="B35" s="56" t="s">
        <v>428</v>
      </c>
      <c r="C35" s="56" t="s">
        <v>431</v>
      </c>
      <c r="D35" s="56">
        <v>0</v>
      </c>
      <c r="E35" s="56">
        <v>1</v>
      </c>
      <c r="F35" s="56">
        <v>0</v>
      </c>
      <c r="G35" s="56">
        <v>0</v>
      </c>
      <c r="H35" s="56">
        <v>128</v>
      </c>
      <c r="I35" s="56">
        <v>6</v>
      </c>
      <c r="J35" s="56">
        <v>16</v>
      </c>
      <c r="K35" s="56">
        <v>16</v>
      </c>
      <c r="L35" s="56">
        <v>74</v>
      </c>
      <c r="M35" s="56">
        <v>16</v>
      </c>
    </row>
    <row r="36" spans="1:13" ht="12.75">
      <c r="A36" s="55">
        <v>33</v>
      </c>
      <c r="B36" s="56" t="s">
        <v>428</v>
      </c>
      <c r="C36" s="56" t="s">
        <v>432</v>
      </c>
      <c r="D36" s="56">
        <v>1</v>
      </c>
      <c r="E36" s="56">
        <v>0</v>
      </c>
      <c r="F36" s="56">
        <v>2</v>
      </c>
      <c r="G36" s="56">
        <v>0</v>
      </c>
      <c r="H36" s="56">
        <v>232</v>
      </c>
      <c r="I36" s="56">
        <v>21</v>
      </c>
      <c r="J36" s="56">
        <v>0</v>
      </c>
      <c r="K36" s="56">
        <v>86</v>
      </c>
      <c r="L36" s="56">
        <v>14</v>
      </c>
      <c r="M36" s="56">
        <v>111</v>
      </c>
    </row>
    <row r="37" spans="1:13" ht="12.75">
      <c r="A37" s="55">
        <v>34</v>
      </c>
      <c r="B37" s="56" t="s">
        <v>428</v>
      </c>
      <c r="C37" s="56" t="s">
        <v>433</v>
      </c>
      <c r="D37" s="56">
        <v>0</v>
      </c>
      <c r="E37" s="56">
        <v>0</v>
      </c>
      <c r="F37" s="56">
        <v>0</v>
      </c>
      <c r="G37" s="56">
        <v>1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</row>
    <row r="38" spans="1:13" ht="12.75">
      <c r="A38" s="55">
        <v>35</v>
      </c>
      <c r="B38" s="56" t="s">
        <v>434</v>
      </c>
      <c r="C38" s="56" t="s">
        <v>435</v>
      </c>
      <c r="D38" s="56">
        <v>1</v>
      </c>
      <c r="E38" s="56">
        <v>0</v>
      </c>
      <c r="F38" s="56">
        <v>0</v>
      </c>
      <c r="G38" s="56">
        <v>0</v>
      </c>
      <c r="H38" s="56">
        <v>48</v>
      </c>
      <c r="I38" s="56">
        <v>0</v>
      </c>
      <c r="J38" s="56">
        <v>8</v>
      </c>
      <c r="K38" s="56">
        <v>40</v>
      </c>
      <c r="L38" s="56">
        <v>0</v>
      </c>
      <c r="M38" s="56">
        <v>0</v>
      </c>
    </row>
    <row r="39" spans="1:13" ht="12.75">
      <c r="A39" s="55">
        <v>36</v>
      </c>
      <c r="B39" s="56" t="s">
        <v>434</v>
      </c>
      <c r="C39" s="56" t="s">
        <v>436</v>
      </c>
      <c r="D39" s="56">
        <v>0</v>
      </c>
      <c r="E39" s="56">
        <v>1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</row>
    <row r="40" spans="1:13" ht="12.75">
      <c r="A40" s="55">
        <v>37</v>
      </c>
      <c r="B40" s="56" t="s">
        <v>434</v>
      </c>
      <c r="C40" s="56" t="s">
        <v>437</v>
      </c>
      <c r="D40" s="56">
        <v>0</v>
      </c>
      <c r="E40" s="56">
        <v>1</v>
      </c>
      <c r="F40" s="56">
        <v>0</v>
      </c>
      <c r="G40" s="56">
        <v>0</v>
      </c>
      <c r="H40" s="56">
        <v>8</v>
      </c>
      <c r="I40" s="56">
        <v>0</v>
      </c>
      <c r="J40" s="56">
        <v>0</v>
      </c>
      <c r="K40" s="56">
        <v>8</v>
      </c>
      <c r="L40" s="56">
        <v>0</v>
      </c>
      <c r="M40" s="56">
        <v>0</v>
      </c>
    </row>
    <row r="41" spans="1:13" ht="12.75">
      <c r="A41" s="55">
        <v>38</v>
      </c>
      <c r="B41" s="56" t="s">
        <v>438</v>
      </c>
      <c r="C41" s="56" t="s">
        <v>439</v>
      </c>
      <c r="D41" s="56">
        <v>0</v>
      </c>
      <c r="E41" s="56">
        <v>1</v>
      </c>
      <c r="F41" s="56">
        <v>0</v>
      </c>
      <c r="G41" s="56">
        <v>1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</row>
    <row r="42" spans="1:13" ht="12.75">
      <c r="A42" s="55">
        <v>39</v>
      </c>
      <c r="B42" s="56" t="s">
        <v>438</v>
      </c>
      <c r="C42" s="56" t="s">
        <v>440</v>
      </c>
      <c r="D42" s="56">
        <v>0</v>
      </c>
      <c r="E42" s="56">
        <v>0</v>
      </c>
      <c r="F42" s="56">
        <v>1</v>
      </c>
      <c r="G42" s="56">
        <v>0</v>
      </c>
      <c r="H42" s="56">
        <v>16</v>
      </c>
      <c r="I42" s="56">
        <v>0</v>
      </c>
      <c r="J42" s="56">
        <v>0</v>
      </c>
      <c r="K42" s="56">
        <v>0</v>
      </c>
      <c r="L42" s="56">
        <v>0</v>
      </c>
      <c r="M42" s="56">
        <v>16</v>
      </c>
    </row>
    <row r="43" spans="1:13" ht="12.75">
      <c r="A43" s="55">
        <v>40</v>
      </c>
      <c r="B43" s="56" t="s">
        <v>438</v>
      </c>
      <c r="C43" s="56" t="s">
        <v>441</v>
      </c>
      <c r="D43" s="56">
        <v>0</v>
      </c>
      <c r="E43" s="56">
        <v>1</v>
      </c>
      <c r="F43" s="56">
        <v>0</v>
      </c>
      <c r="G43" s="56">
        <v>0</v>
      </c>
      <c r="H43" s="56">
        <v>32</v>
      </c>
      <c r="I43" s="56">
        <v>0</v>
      </c>
      <c r="J43" s="56">
        <v>0</v>
      </c>
      <c r="K43" s="56">
        <v>32</v>
      </c>
      <c r="L43" s="56">
        <v>0</v>
      </c>
      <c r="M43" s="56">
        <v>0</v>
      </c>
    </row>
    <row r="44" spans="1:13" ht="12.75">
      <c r="A44" s="55">
        <v>41</v>
      </c>
      <c r="B44" s="56" t="s">
        <v>442</v>
      </c>
      <c r="C44" s="56" t="s">
        <v>443</v>
      </c>
      <c r="D44" s="56">
        <v>0</v>
      </c>
      <c r="E44" s="56">
        <v>0</v>
      </c>
      <c r="F44" s="56">
        <v>0</v>
      </c>
      <c r="G44" s="56">
        <v>1</v>
      </c>
      <c r="H44" s="56">
        <v>180</v>
      </c>
      <c r="I44" s="56">
        <v>16</v>
      </c>
      <c r="J44" s="56">
        <v>100</v>
      </c>
      <c r="K44" s="56">
        <v>48</v>
      </c>
      <c r="L44" s="56">
        <v>16</v>
      </c>
      <c r="M44" s="56">
        <v>0</v>
      </c>
    </row>
    <row r="45" spans="1:13" ht="12.75">
      <c r="A45" s="55">
        <v>42</v>
      </c>
      <c r="B45" s="56" t="s">
        <v>442</v>
      </c>
      <c r="C45" s="56" t="s">
        <v>444</v>
      </c>
      <c r="D45" s="56">
        <v>1</v>
      </c>
      <c r="E45" s="56">
        <v>0</v>
      </c>
      <c r="F45" s="56">
        <v>0</v>
      </c>
      <c r="G45" s="56">
        <v>0</v>
      </c>
      <c r="H45" s="56">
        <v>84</v>
      </c>
      <c r="I45" s="56">
        <v>0</v>
      </c>
      <c r="J45" s="56">
        <v>0</v>
      </c>
      <c r="K45" s="56">
        <v>4</v>
      </c>
      <c r="L45" s="56">
        <v>0</v>
      </c>
      <c r="M45" s="56">
        <v>80</v>
      </c>
    </row>
    <row r="46" spans="1:13" ht="12.75">
      <c r="A46" s="55">
        <v>43</v>
      </c>
      <c r="B46" s="56" t="s">
        <v>442</v>
      </c>
      <c r="C46" s="56" t="s">
        <v>445</v>
      </c>
      <c r="D46" s="56">
        <v>0</v>
      </c>
      <c r="E46" s="56">
        <v>1</v>
      </c>
      <c r="F46" s="56">
        <v>0</v>
      </c>
      <c r="G46" s="56">
        <v>0</v>
      </c>
      <c r="H46" s="56">
        <v>58</v>
      </c>
      <c r="I46" s="56">
        <v>12</v>
      </c>
      <c r="J46" s="56">
        <v>8</v>
      </c>
      <c r="K46" s="56">
        <v>34</v>
      </c>
      <c r="L46" s="56">
        <v>4</v>
      </c>
      <c r="M46" s="56">
        <v>0</v>
      </c>
    </row>
    <row r="47" spans="1:13" ht="12.75">
      <c r="A47" s="55">
        <v>44</v>
      </c>
      <c r="B47" s="56" t="s">
        <v>446</v>
      </c>
      <c r="C47" s="56" t="s">
        <v>447</v>
      </c>
      <c r="D47" s="56">
        <v>1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</row>
    <row r="48" spans="1:13" ht="12.75">
      <c r="A48" s="55">
        <v>45</v>
      </c>
      <c r="B48" s="56" t="s">
        <v>446</v>
      </c>
      <c r="C48" s="56" t="s">
        <v>448</v>
      </c>
      <c r="D48" s="56">
        <v>0</v>
      </c>
      <c r="E48" s="56">
        <v>0</v>
      </c>
      <c r="F48" s="56">
        <v>1</v>
      </c>
      <c r="G48" s="56">
        <v>0</v>
      </c>
      <c r="H48" s="56">
        <v>116</v>
      </c>
      <c r="I48" s="56">
        <v>24</v>
      </c>
      <c r="J48" s="56">
        <v>24</v>
      </c>
      <c r="K48" s="56">
        <v>60</v>
      </c>
      <c r="L48" s="56">
        <v>8</v>
      </c>
      <c r="M48" s="56">
        <v>0</v>
      </c>
    </row>
    <row r="49" spans="1:13" ht="12.75">
      <c r="A49" s="55">
        <v>46</v>
      </c>
      <c r="B49" s="56" t="s">
        <v>446</v>
      </c>
      <c r="C49" s="56" t="s">
        <v>449</v>
      </c>
      <c r="D49" s="56">
        <v>1</v>
      </c>
      <c r="E49" s="56">
        <v>1</v>
      </c>
      <c r="F49" s="56">
        <v>0</v>
      </c>
      <c r="G49" s="56">
        <v>0</v>
      </c>
      <c r="H49" s="56">
        <v>71</v>
      </c>
      <c r="I49" s="56">
        <v>0</v>
      </c>
      <c r="J49" s="56">
        <v>10</v>
      </c>
      <c r="K49" s="56">
        <v>24</v>
      </c>
      <c r="L49" s="56">
        <v>24</v>
      </c>
      <c r="M49" s="56">
        <v>13</v>
      </c>
    </row>
    <row r="50" spans="1:13" ht="12.75">
      <c r="A50" s="55">
        <v>47</v>
      </c>
      <c r="B50" s="56" t="s">
        <v>450</v>
      </c>
      <c r="C50" s="56" t="s">
        <v>451</v>
      </c>
      <c r="D50" s="56">
        <v>1</v>
      </c>
      <c r="E50" s="56">
        <v>0</v>
      </c>
      <c r="F50" s="56">
        <v>0</v>
      </c>
      <c r="G50" s="56">
        <v>0</v>
      </c>
      <c r="H50" s="56">
        <v>46.5</v>
      </c>
      <c r="I50" s="56">
        <v>8</v>
      </c>
      <c r="J50" s="56">
        <v>0</v>
      </c>
      <c r="K50" s="56">
        <v>38.5</v>
      </c>
      <c r="L50" s="56">
        <v>0</v>
      </c>
      <c r="M50" s="56">
        <v>0</v>
      </c>
    </row>
    <row r="51" spans="1:13" ht="12.75">
      <c r="A51" s="55">
        <v>48</v>
      </c>
      <c r="B51" s="56" t="s">
        <v>450</v>
      </c>
      <c r="C51" s="56" t="s">
        <v>452</v>
      </c>
      <c r="D51" s="56">
        <v>0</v>
      </c>
      <c r="E51" s="56">
        <v>0</v>
      </c>
      <c r="F51" s="56">
        <v>0</v>
      </c>
      <c r="G51" s="56">
        <v>0</v>
      </c>
      <c r="H51" s="56">
        <v>24</v>
      </c>
      <c r="I51" s="56">
        <v>0</v>
      </c>
      <c r="J51" s="56">
        <v>0</v>
      </c>
      <c r="K51" s="56">
        <v>24</v>
      </c>
      <c r="L51" s="56">
        <v>0</v>
      </c>
      <c r="M51" s="56">
        <v>0</v>
      </c>
    </row>
    <row r="52" spans="1:13" ht="12.75">
      <c r="A52" s="55">
        <v>49</v>
      </c>
      <c r="B52" s="56" t="s">
        <v>450</v>
      </c>
      <c r="C52" s="56" t="s">
        <v>453</v>
      </c>
      <c r="D52" s="56">
        <v>1</v>
      </c>
      <c r="E52" s="56">
        <v>0</v>
      </c>
      <c r="F52" s="56">
        <v>0</v>
      </c>
      <c r="G52" s="56">
        <v>0</v>
      </c>
      <c r="H52" s="56">
        <v>28</v>
      </c>
      <c r="I52" s="56">
        <v>0</v>
      </c>
      <c r="J52" s="56">
        <v>28</v>
      </c>
      <c r="K52" s="56">
        <v>0</v>
      </c>
      <c r="L52" s="56">
        <v>0</v>
      </c>
      <c r="M52" s="56">
        <v>0</v>
      </c>
    </row>
    <row r="53" spans="1:13" ht="12.75">
      <c r="A53" s="55">
        <v>50</v>
      </c>
      <c r="B53" s="56" t="s">
        <v>450</v>
      </c>
      <c r="C53" s="56" t="s">
        <v>454</v>
      </c>
      <c r="D53" s="56">
        <v>0</v>
      </c>
      <c r="E53" s="56">
        <v>1</v>
      </c>
      <c r="F53" s="56">
        <v>0</v>
      </c>
      <c r="G53" s="56">
        <v>0</v>
      </c>
      <c r="H53" s="56">
        <v>86</v>
      </c>
      <c r="I53" s="56">
        <v>22</v>
      </c>
      <c r="J53" s="56">
        <v>16</v>
      </c>
      <c r="K53" s="56">
        <v>24</v>
      </c>
      <c r="L53" s="56">
        <v>8</v>
      </c>
      <c r="M53" s="56">
        <v>16</v>
      </c>
    </row>
    <row r="54" spans="1:13" ht="12.75">
      <c r="A54" s="55">
        <v>51</v>
      </c>
      <c r="B54" s="56" t="s">
        <v>450</v>
      </c>
      <c r="C54" s="56" t="s">
        <v>455</v>
      </c>
      <c r="D54" s="56">
        <v>1</v>
      </c>
      <c r="E54" s="56">
        <v>0</v>
      </c>
      <c r="F54" s="56">
        <v>0</v>
      </c>
      <c r="G54" s="56">
        <v>0</v>
      </c>
      <c r="H54" s="56">
        <v>56</v>
      </c>
      <c r="I54" s="56">
        <v>0</v>
      </c>
      <c r="J54" s="56">
        <v>0</v>
      </c>
      <c r="K54" s="56">
        <v>8</v>
      </c>
      <c r="L54" s="56">
        <v>40</v>
      </c>
      <c r="M54" s="56">
        <v>8</v>
      </c>
    </row>
    <row r="55" spans="1:13" ht="12.75">
      <c r="A55" s="55">
        <v>52</v>
      </c>
      <c r="B55" s="56" t="s">
        <v>450</v>
      </c>
      <c r="C55" s="56" t="s">
        <v>456</v>
      </c>
      <c r="D55" s="56">
        <v>0</v>
      </c>
      <c r="E55" s="56">
        <v>1</v>
      </c>
      <c r="F55" s="56">
        <v>1</v>
      </c>
      <c r="G55" s="56">
        <v>0</v>
      </c>
      <c r="H55" s="56">
        <v>160</v>
      </c>
      <c r="I55" s="56">
        <v>0</v>
      </c>
      <c r="J55" s="56">
        <v>0</v>
      </c>
      <c r="K55" s="56">
        <v>160</v>
      </c>
      <c r="L55" s="56">
        <v>0</v>
      </c>
      <c r="M55" s="56">
        <v>0</v>
      </c>
    </row>
    <row r="56" spans="1:13" ht="12.75">
      <c r="A56" s="55">
        <v>53</v>
      </c>
      <c r="B56" s="56" t="s">
        <v>450</v>
      </c>
      <c r="C56" s="56" t="s">
        <v>457</v>
      </c>
      <c r="D56" s="56">
        <v>0</v>
      </c>
      <c r="E56" s="56">
        <v>1</v>
      </c>
      <c r="F56" s="56">
        <v>0</v>
      </c>
      <c r="G56" s="56">
        <v>0</v>
      </c>
      <c r="H56" s="56">
        <v>74</v>
      </c>
      <c r="I56" s="56">
        <v>16</v>
      </c>
      <c r="J56" s="56">
        <v>8</v>
      </c>
      <c r="K56" s="56">
        <v>42</v>
      </c>
      <c r="L56" s="56">
        <v>8</v>
      </c>
      <c r="M56" s="56">
        <v>0</v>
      </c>
    </row>
    <row r="57" spans="1:13" ht="12.75">
      <c r="A57" s="55">
        <v>54</v>
      </c>
      <c r="B57" s="56" t="s">
        <v>458</v>
      </c>
      <c r="C57" s="56" t="s">
        <v>459</v>
      </c>
      <c r="D57" s="56">
        <v>0</v>
      </c>
      <c r="E57" s="56">
        <v>0</v>
      </c>
      <c r="F57" s="56">
        <v>1</v>
      </c>
      <c r="G57" s="56">
        <v>0</v>
      </c>
      <c r="H57" s="56">
        <v>168</v>
      </c>
      <c r="I57" s="56">
        <v>0</v>
      </c>
      <c r="J57" s="56">
        <v>0</v>
      </c>
      <c r="K57" s="56">
        <v>0</v>
      </c>
      <c r="L57" s="56">
        <v>168</v>
      </c>
      <c r="M57" s="56">
        <v>0</v>
      </c>
    </row>
    <row r="58" spans="1:13" ht="12.75">
      <c r="A58" s="55">
        <v>55</v>
      </c>
      <c r="B58" s="56" t="s">
        <v>460</v>
      </c>
      <c r="C58" s="56" t="s">
        <v>461</v>
      </c>
      <c r="D58" s="56">
        <v>0</v>
      </c>
      <c r="E58" s="56">
        <v>0</v>
      </c>
      <c r="F58" s="56">
        <v>0</v>
      </c>
      <c r="G58" s="56">
        <v>0</v>
      </c>
      <c r="H58" s="56">
        <v>225</v>
      </c>
      <c r="I58" s="56">
        <v>0</v>
      </c>
      <c r="J58" s="56">
        <v>0</v>
      </c>
      <c r="K58" s="56">
        <v>160</v>
      </c>
      <c r="L58" s="56">
        <v>0</v>
      </c>
      <c r="M58" s="56">
        <v>65</v>
      </c>
    </row>
    <row r="59" spans="1:13" ht="12.75">
      <c r="A59" s="55">
        <v>56</v>
      </c>
      <c r="B59" s="56" t="s">
        <v>460</v>
      </c>
      <c r="C59" s="56" t="s">
        <v>462</v>
      </c>
      <c r="D59" s="56">
        <v>0</v>
      </c>
      <c r="E59" s="56">
        <v>0</v>
      </c>
      <c r="F59" s="56">
        <v>0</v>
      </c>
      <c r="G59" s="56">
        <v>0</v>
      </c>
      <c r="H59" s="56">
        <v>88</v>
      </c>
      <c r="I59" s="56">
        <v>8</v>
      </c>
      <c r="J59" s="56">
        <v>8</v>
      </c>
      <c r="K59" s="56">
        <v>0</v>
      </c>
      <c r="L59" s="56">
        <v>8</v>
      </c>
      <c r="M59" s="56">
        <v>64</v>
      </c>
    </row>
    <row r="60" spans="1:13" ht="12.75">
      <c r="A60" s="55">
        <v>57</v>
      </c>
      <c r="B60" s="56" t="s">
        <v>460</v>
      </c>
      <c r="C60" s="56" t="s">
        <v>463</v>
      </c>
      <c r="D60" s="56">
        <v>0</v>
      </c>
      <c r="E60" s="56">
        <v>1</v>
      </c>
      <c r="F60" s="56">
        <v>0</v>
      </c>
      <c r="G60" s="56">
        <v>0</v>
      </c>
      <c r="H60" s="56">
        <v>48</v>
      </c>
      <c r="I60" s="56">
        <v>0</v>
      </c>
      <c r="J60" s="56">
        <v>0</v>
      </c>
      <c r="K60" s="56">
        <v>48</v>
      </c>
      <c r="L60" s="56">
        <v>0</v>
      </c>
      <c r="M60" s="56">
        <v>0</v>
      </c>
    </row>
    <row r="61" spans="1:13" ht="12.75">
      <c r="A61" s="55">
        <v>58</v>
      </c>
      <c r="B61" s="56" t="s">
        <v>460</v>
      </c>
      <c r="C61" s="56" t="s">
        <v>464</v>
      </c>
      <c r="D61" s="56">
        <v>0</v>
      </c>
      <c r="E61" s="56">
        <v>1</v>
      </c>
      <c r="F61" s="56">
        <v>0</v>
      </c>
      <c r="G61" s="56">
        <v>0</v>
      </c>
      <c r="H61" s="56">
        <v>56</v>
      </c>
      <c r="I61" s="56">
        <v>8</v>
      </c>
      <c r="J61" s="56">
        <v>16</v>
      </c>
      <c r="K61" s="56">
        <v>8</v>
      </c>
      <c r="L61" s="56">
        <v>8</v>
      </c>
      <c r="M61" s="56">
        <v>16</v>
      </c>
    </row>
    <row r="62" spans="1:13" ht="12.75">
      <c r="A62" s="55">
        <v>59</v>
      </c>
      <c r="B62" s="56" t="s">
        <v>460</v>
      </c>
      <c r="C62" s="56" t="s">
        <v>465</v>
      </c>
      <c r="D62" s="56">
        <v>0</v>
      </c>
      <c r="E62" s="56">
        <v>1</v>
      </c>
      <c r="F62" s="56">
        <v>0</v>
      </c>
      <c r="G62" s="56">
        <v>0</v>
      </c>
      <c r="H62" s="56">
        <v>200</v>
      </c>
      <c r="I62" s="56">
        <v>8</v>
      </c>
      <c r="J62" s="56">
        <v>0</v>
      </c>
      <c r="K62" s="56">
        <v>160</v>
      </c>
      <c r="L62" s="56">
        <v>0</v>
      </c>
      <c r="M62" s="56">
        <v>32</v>
      </c>
    </row>
    <row r="63" spans="1:13" ht="12.75">
      <c r="A63" s="55">
        <v>60</v>
      </c>
      <c r="B63" s="56" t="s">
        <v>460</v>
      </c>
      <c r="C63" s="56" t="s">
        <v>466</v>
      </c>
      <c r="D63" s="56">
        <v>0</v>
      </c>
      <c r="E63" s="56">
        <v>1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</row>
    <row r="64" spans="1:13" ht="12.75">
      <c r="A64" s="55">
        <v>61</v>
      </c>
      <c r="B64" s="56" t="s">
        <v>460</v>
      </c>
      <c r="C64" s="56" t="s">
        <v>467</v>
      </c>
      <c r="D64" s="56">
        <v>0</v>
      </c>
      <c r="E64" s="56">
        <v>0</v>
      </c>
      <c r="F64" s="56">
        <v>0</v>
      </c>
      <c r="G64" s="56">
        <v>0</v>
      </c>
      <c r="H64" s="56">
        <v>24</v>
      </c>
      <c r="I64" s="56">
        <v>12</v>
      </c>
      <c r="J64" s="56">
        <v>0</v>
      </c>
      <c r="K64" s="56">
        <v>12</v>
      </c>
      <c r="L64" s="56">
        <v>0</v>
      </c>
      <c r="M64" s="56">
        <v>0</v>
      </c>
    </row>
    <row r="65" spans="1:13" ht="12.75">
      <c r="A65" s="55">
        <v>62</v>
      </c>
      <c r="B65" s="56" t="s">
        <v>460</v>
      </c>
      <c r="C65" s="56" t="s">
        <v>468</v>
      </c>
      <c r="D65" s="56">
        <v>0</v>
      </c>
      <c r="E65" s="56">
        <v>1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</row>
    <row r="66" spans="1:13" ht="12.75">
      <c r="A66" s="55">
        <v>63</v>
      </c>
      <c r="B66" s="56" t="s">
        <v>460</v>
      </c>
      <c r="C66" s="56" t="s">
        <v>469</v>
      </c>
      <c r="D66" s="56">
        <v>0</v>
      </c>
      <c r="E66" s="56">
        <v>1</v>
      </c>
      <c r="F66" s="56">
        <v>0</v>
      </c>
      <c r="G66" s="56">
        <v>0</v>
      </c>
      <c r="H66" s="56">
        <v>79</v>
      </c>
      <c r="I66" s="56">
        <v>0</v>
      </c>
      <c r="J66" s="56">
        <v>0</v>
      </c>
      <c r="K66" s="56">
        <v>16</v>
      </c>
      <c r="L66" s="56">
        <v>0</v>
      </c>
      <c r="M66" s="56">
        <v>63</v>
      </c>
    </row>
    <row r="67" spans="1:13" ht="12.75">
      <c r="A67" s="55">
        <v>64</v>
      </c>
      <c r="B67" s="56" t="s">
        <v>470</v>
      </c>
      <c r="C67" s="56" t="s">
        <v>471</v>
      </c>
      <c r="D67" s="56">
        <v>1</v>
      </c>
      <c r="E67" s="56">
        <v>0</v>
      </c>
      <c r="F67" s="56">
        <v>0</v>
      </c>
      <c r="G67" s="56">
        <v>0</v>
      </c>
      <c r="H67" s="56">
        <v>88</v>
      </c>
      <c r="I67" s="56">
        <v>0</v>
      </c>
      <c r="J67" s="56">
        <v>0</v>
      </c>
      <c r="K67" s="56">
        <v>48</v>
      </c>
      <c r="L67" s="56">
        <v>40</v>
      </c>
      <c r="M67" s="56">
        <v>0</v>
      </c>
    </row>
    <row r="68" spans="1:13" ht="12.75">
      <c r="A68" s="55">
        <v>65</v>
      </c>
      <c r="B68" s="56" t="s">
        <v>472</v>
      </c>
      <c r="C68" s="56" t="s">
        <v>473</v>
      </c>
      <c r="D68" s="56">
        <v>1</v>
      </c>
      <c r="E68" s="56">
        <v>0</v>
      </c>
      <c r="F68" s="56">
        <v>0</v>
      </c>
      <c r="G68" s="56">
        <v>0</v>
      </c>
      <c r="H68" s="56">
        <v>40</v>
      </c>
      <c r="I68" s="56">
        <v>8</v>
      </c>
      <c r="J68" s="56">
        <v>0</v>
      </c>
      <c r="K68" s="56">
        <v>8</v>
      </c>
      <c r="L68" s="56">
        <v>0</v>
      </c>
      <c r="M68" s="56">
        <v>24</v>
      </c>
    </row>
    <row r="69" spans="1:13" ht="12.75">
      <c r="A69" s="55">
        <v>66</v>
      </c>
      <c r="B69" s="56" t="s">
        <v>472</v>
      </c>
      <c r="C69" s="56" t="s">
        <v>474</v>
      </c>
      <c r="D69" s="56">
        <v>0</v>
      </c>
      <c r="E69" s="56">
        <v>1</v>
      </c>
      <c r="F69" s="56">
        <v>0</v>
      </c>
      <c r="G69" s="56">
        <v>0</v>
      </c>
      <c r="H69" s="56">
        <v>16</v>
      </c>
      <c r="I69" s="56">
        <v>0</v>
      </c>
      <c r="J69" s="56">
        <v>0</v>
      </c>
      <c r="K69" s="56">
        <v>16</v>
      </c>
      <c r="L69" s="56">
        <v>0</v>
      </c>
      <c r="M69" s="56">
        <v>0</v>
      </c>
    </row>
    <row r="70" spans="1:13" ht="12.75">
      <c r="A70" s="55">
        <v>67</v>
      </c>
      <c r="B70" s="56" t="s">
        <v>472</v>
      </c>
      <c r="C70" s="56" t="s">
        <v>475</v>
      </c>
      <c r="D70" s="56">
        <v>0</v>
      </c>
      <c r="E70" s="56">
        <v>1</v>
      </c>
      <c r="F70" s="56">
        <v>0</v>
      </c>
      <c r="G70" s="56">
        <v>1</v>
      </c>
      <c r="H70" s="56">
        <v>410</v>
      </c>
      <c r="I70" s="56">
        <v>40</v>
      </c>
      <c r="J70" s="56">
        <v>30</v>
      </c>
      <c r="K70" s="56">
        <v>0</v>
      </c>
      <c r="L70" s="56">
        <v>330</v>
      </c>
      <c r="M70" s="56">
        <v>10</v>
      </c>
    </row>
    <row r="71" spans="1:13" ht="12.75">
      <c r="A71" s="55">
        <v>68</v>
      </c>
      <c r="B71" s="56" t="s">
        <v>476</v>
      </c>
      <c r="C71" s="56" t="s">
        <v>477</v>
      </c>
      <c r="D71" s="56">
        <v>0</v>
      </c>
      <c r="E71" s="56">
        <v>1</v>
      </c>
      <c r="F71" s="56">
        <v>0</v>
      </c>
      <c r="G71" s="56">
        <v>0</v>
      </c>
      <c r="H71" s="56">
        <v>176</v>
      </c>
      <c r="I71" s="56">
        <v>16</v>
      </c>
      <c r="J71" s="56">
        <v>0</v>
      </c>
      <c r="K71" s="56">
        <v>160</v>
      </c>
      <c r="L71" s="56">
        <v>0</v>
      </c>
      <c r="M71" s="56">
        <v>0</v>
      </c>
    </row>
    <row r="72" spans="1:13" ht="25.5">
      <c r="A72" s="55">
        <v>69</v>
      </c>
      <c r="B72" s="56" t="s">
        <v>478</v>
      </c>
      <c r="C72" s="56" t="s">
        <v>479</v>
      </c>
      <c r="D72" s="56">
        <v>1</v>
      </c>
      <c r="E72" s="56">
        <v>0</v>
      </c>
      <c r="F72" s="56">
        <v>0</v>
      </c>
      <c r="G72" s="56">
        <v>0</v>
      </c>
      <c r="H72" s="56">
        <v>64</v>
      </c>
      <c r="I72" s="56">
        <v>8</v>
      </c>
      <c r="J72" s="56">
        <v>0</v>
      </c>
      <c r="K72" s="56">
        <v>8</v>
      </c>
      <c r="L72" s="56">
        <v>8</v>
      </c>
      <c r="M72" s="56">
        <v>40</v>
      </c>
    </row>
    <row r="73" spans="1:13" ht="12.75">
      <c r="A73" s="55">
        <v>70</v>
      </c>
      <c r="B73" s="56" t="s">
        <v>478</v>
      </c>
      <c r="C73" s="56" t="s">
        <v>480</v>
      </c>
      <c r="D73" s="56">
        <v>1</v>
      </c>
      <c r="E73" s="56">
        <v>1</v>
      </c>
      <c r="F73" s="56">
        <v>0</v>
      </c>
      <c r="G73" s="56">
        <v>0</v>
      </c>
      <c r="H73" s="56">
        <v>24</v>
      </c>
      <c r="I73" s="56">
        <v>0</v>
      </c>
      <c r="J73" s="56">
        <v>0</v>
      </c>
      <c r="K73" s="56">
        <v>0</v>
      </c>
      <c r="L73" s="56">
        <v>0</v>
      </c>
      <c r="M73" s="56">
        <v>24</v>
      </c>
    </row>
    <row r="74" spans="1:13" ht="12.75">
      <c r="A74" s="55">
        <v>71</v>
      </c>
      <c r="B74" s="56" t="s">
        <v>478</v>
      </c>
      <c r="C74" s="56" t="s">
        <v>481</v>
      </c>
      <c r="D74" s="56">
        <v>1</v>
      </c>
      <c r="E74" s="56">
        <v>0</v>
      </c>
      <c r="F74" s="56">
        <v>0</v>
      </c>
      <c r="G74" s="56">
        <v>0</v>
      </c>
      <c r="H74" s="56">
        <v>24</v>
      </c>
      <c r="I74" s="56">
        <v>0</v>
      </c>
      <c r="J74" s="56">
        <v>8</v>
      </c>
      <c r="K74" s="56">
        <v>16</v>
      </c>
      <c r="L74" s="56">
        <v>0</v>
      </c>
      <c r="M74" s="56">
        <v>0</v>
      </c>
    </row>
    <row r="75" spans="1:13" ht="12.75">
      <c r="A75" s="55">
        <v>72</v>
      </c>
      <c r="B75" s="56" t="s">
        <v>478</v>
      </c>
      <c r="C75" s="56" t="s">
        <v>482</v>
      </c>
      <c r="D75" s="56">
        <v>1</v>
      </c>
      <c r="E75" s="56">
        <v>1</v>
      </c>
      <c r="F75" s="56">
        <v>0</v>
      </c>
      <c r="G75" s="56">
        <v>0</v>
      </c>
      <c r="H75" s="56">
        <v>53</v>
      </c>
      <c r="I75" s="56">
        <v>8</v>
      </c>
      <c r="J75" s="56">
        <v>21</v>
      </c>
      <c r="K75" s="56">
        <v>16</v>
      </c>
      <c r="L75" s="56">
        <v>0</v>
      </c>
      <c r="M75" s="56">
        <v>8</v>
      </c>
    </row>
    <row r="76" spans="1:13" ht="12.75">
      <c r="A76" s="55">
        <v>73</v>
      </c>
      <c r="B76" s="56" t="s">
        <v>478</v>
      </c>
      <c r="C76" s="56" t="s">
        <v>483</v>
      </c>
      <c r="D76" s="56">
        <v>1</v>
      </c>
      <c r="E76" s="56">
        <v>0</v>
      </c>
      <c r="F76" s="56">
        <v>0</v>
      </c>
      <c r="G76" s="56">
        <v>0</v>
      </c>
      <c r="H76" s="56">
        <v>133</v>
      </c>
      <c r="I76" s="56">
        <v>6</v>
      </c>
      <c r="J76" s="56">
        <v>8</v>
      </c>
      <c r="K76" s="56">
        <v>24</v>
      </c>
      <c r="L76" s="56">
        <v>90</v>
      </c>
      <c r="M76" s="56">
        <v>5</v>
      </c>
    </row>
    <row r="77" spans="1:13" ht="12.75">
      <c r="A77" s="55">
        <v>74</v>
      </c>
      <c r="B77" s="56" t="s">
        <v>478</v>
      </c>
      <c r="C77" s="56" t="s">
        <v>484</v>
      </c>
      <c r="D77" s="56">
        <v>0</v>
      </c>
      <c r="E77" s="56">
        <v>0</v>
      </c>
      <c r="F77" s="56">
        <v>1</v>
      </c>
      <c r="G77" s="56">
        <v>0</v>
      </c>
      <c r="H77" s="56">
        <v>96</v>
      </c>
      <c r="I77" s="56">
        <v>0</v>
      </c>
      <c r="J77" s="56">
        <v>0</v>
      </c>
      <c r="K77" s="56">
        <v>72</v>
      </c>
      <c r="L77" s="56">
        <v>0</v>
      </c>
      <c r="M77" s="56">
        <v>24</v>
      </c>
    </row>
    <row r="78" spans="1:13" ht="12.75">
      <c r="A78" s="55">
        <v>75</v>
      </c>
      <c r="B78" s="56" t="s">
        <v>485</v>
      </c>
      <c r="C78" s="56" t="s">
        <v>486</v>
      </c>
      <c r="D78" s="56">
        <v>0</v>
      </c>
      <c r="E78" s="56">
        <v>0</v>
      </c>
      <c r="F78" s="56">
        <v>0</v>
      </c>
      <c r="G78" s="56">
        <v>1</v>
      </c>
      <c r="H78" s="56">
        <v>814</v>
      </c>
      <c r="I78" s="56">
        <v>20</v>
      </c>
      <c r="J78" s="56">
        <v>8</v>
      </c>
      <c r="K78" s="56">
        <v>24</v>
      </c>
      <c r="L78" s="56">
        <v>8</v>
      </c>
      <c r="M78" s="56">
        <v>754</v>
      </c>
    </row>
    <row r="79" spans="1:13" ht="12.75">
      <c r="A79" s="55">
        <v>76</v>
      </c>
      <c r="B79" s="56" t="s">
        <v>485</v>
      </c>
      <c r="C79" s="56" t="s">
        <v>487</v>
      </c>
      <c r="D79" s="56">
        <v>1</v>
      </c>
      <c r="E79" s="56">
        <v>0</v>
      </c>
      <c r="F79" s="56">
        <v>0</v>
      </c>
      <c r="G79" s="56">
        <v>0</v>
      </c>
      <c r="H79" s="56">
        <v>24</v>
      </c>
      <c r="I79" s="56">
        <v>0</v>
      </c>
      <c r="J79" s="56">
        <v>0</v>
      </c>
      <c r="K79" s="56">
        <v>24</v>
      </c>
      <c r="L79" s="56">
        <v>0</v>
      </c>
      <c r="M79" s="56">
        <v>0</v>
      </c>
    </row>
    <row r="80" spans="1:13" ht="12.75">
      <c r="A80" s="55">
        <v>77</v>
      </c>
      <c r="B80" s="56" t="s">
        <v>488</v>
      </c>
      <c r="C80" s="56" t="s">
        <v>489</v>
      </c>
      <c r="D80" s="56">
        <v>0</v>
      </c>
      <c r="E80" s="56">
        <v>1</v>
      </c>
      <c r="F80" s="56">
        <v>0</v>
      </c>
      <c r="G80" s="56">
        <v>0</v>
      </c>
      <c r="H80" s="56">
        <v>8</v>
      </c>
      <c r="I80" s="56">
        <v>8</v>
      </c>
      <c r="J80" s="56">
        <v>0</v>
      </c>
      <c r="K80" s="56">
        <v>0</v>
      </c>
      <c r="L80" s="56">
        <v>0</v>
      </c>
      <c r="M80" s="56">
        <v>0</v>
      </c>
    </row>
    <row r="81" spans="1:13" ht="12.75">
      <c r="A81" s="55">
        <v>78</v>
      </c>
      <c r="B81" s="56" t="s">
        <v>488</v>
      </c>
      <c r="C81" s="56" t="s">
        <v>490</v>
      </c>
      <c r="D81" s="56">
        <v>0</v>
      </c>
      <c r="E81" s="56">
        <v>1</v>
      </c>
      <c r="F81" s="56">
        <v>0</v>
      </c>
      <c r="G81" s="56">
        <v>0</v>
      </c>
      <c r="H81" s="56">
        <v>59</v>
      </c>
      <c r="I81" s="56">
        <v>0</v>
      </c>
      <c r="J81" s="56">
        <v>0</v>
      </c>
      <c r="K81" s="56">
        <v>51</v>
      </c>
      <c r="L81" s="56">
        <v>8</v>
      </c>
      <c r="M81" s="56">
        <v>0</v>
      </c>
    </row>
    <row r="82" spans="1:13" ht="12.75">
      <c r="A82" s="55">
        <v>79</v>
      </c>
      <c r="B82" s="56" t="s">
        <v>488</v>
      </c>
      <c r="C82" s="56" t="s">
        <v>491</v>
      </c>
      <c r="D82" s="56">
        <v>1</v>
      </c>
      <c r="E82" s="56">
        <v>0</v>
      </c>
      <c r="F82" s="56">
        <v>0</v>
      </c>
      <c r="G82" s="56">
        <v>0</v>
      </c>
      <c r="H82" s="56">
        <v>40</v>
      </c>
      <c r="I82" s="56">
        <v>8</v>
      </c>
      <c r="J82" s="56">
        <v>8</v>
      </c>
      <c r="K82" s="56">
        <v>8</v>
      </c>
      <c r="L82" s="56">
        <v>8</v>
      </c>
      <c r="M82" s="56">
        <v>8</v>
      </c>
    </row>
    <row r="83" spans="1:13" ht="12.75">
      <c r="A83" s="55">
        <v>80</v>
      </c>
      <c r="B83" s="56" t="s">
        <v>492</v>
      </c>
      <c r="C83" s="56" t="s">
        <v>493</v>
      </c>
      <c r="D83" s="56">
        <v>0</v>
      </c>
      <c r="E83" s="56">
        <v>1</v>
      </c>
      <c r="F83" s="56">
        <v>0</v>
      </c>
      <c r="G83" s="56">
        <v>0</v>
      </c>
      <c r="H83" s="56">
        <v>480</v>
      </c>
      <c r="I83" s="56">
        <v>160</v>
      </c>
      <c r="J83" s="56">
        <v>16</v>
      </c>
      <c r="K83" s="56">
        <v>16</v>
      </c>
      <c r="L83" s="56">
        <v>288</v>
      </c>
      <c r="M83" s="56">
        <v>0</v>
      </c>
    </row>
    <row r="84" spans="1:13" ht="12.75">
      <c r="A84" s="55">
        <v>81</v>
      </c>
      <c r="B84" s="56" t="s">
        <v>494</v>
      </c>
      <c r="C84" s="56" t="s">
        <v>495</v>
      </c>
      <c r="D84" s="56">
        <v>0</v>
      </c>
      <c r="E84" s="56">
        <v>0</v>
      </c>
      <c r="F84" s="56">
        <v>0</v>
      </c>
      <c r="G84" s="56">
        <v>0</v>
      </c>
      <c r="H84" s="56">
        <v>24</v>
      </c>
      <c r="I84" s="56">
        <v>8</v>
      </c>
      <c r="J84" s="56">
        <v>8</v>
      </c>
      <c r="K84" s="56">
        <v>0</v>
      </c>
      <c r="L84" s="56">
        <v>0</v>
      </c>
      <c r="M84" s="56">
        <v>8</v>
      </c>
    </row>
    <row r="85" spans="1:13" ht="12.75">
      <c r="A85" s="55">
        <v>82</v>
      </c>
      <c r="B85" s="56" t="s">
        <v>496</v>
      </c>
      <c r="C85" s="56" t="s">
        <v>497</v>
      </c>
      <c r="D85" s="56">
        <v>0</v>
      </c>
      <c r="E85" s="56">
        <v>1</v>
      </c>
      <c r="F85" s="56">
        <v>0</v>
      </c>
      <c r="G85" s="56">
        <v>0</v>
      </c>
      <c r="H85" s="56">
        <v>24</v>
      </c>
      <c r="I85" s="56">
        <v>0</v>
      </c>
      <c r="J85" s="56">
        <v>0</v>
      </c>
      <c r="K85" s="56">
        <v>16</v>
      </c>
      <c r="L85" s="56">
        <v>0</v>
      </c>
      <c r="M85" s="56">
        <v>8</v>
      </c>
    </row>
    <row r="86" spans="1:13" s="52" customFormat="1" ht="12.75">
      <c r="A86" s="49">
        <v>82</v>
      </c>
      <c r="B86" s="50"/>
      <c r="C86" s="50" t="s">
        <v>498</v>
      </c>
      <c r="D86" s="50">
        <f aca="true" t="shared" si="0" ref="D86:M86">SUM(D4:D85)</f>
        <v>25</v>
      </c>
      <c r="E86" s="50">
        <f t="shared" si="0"/>
        <v>44</v>
      </c>
      <c r="F86" s="50">
        <f t="shared" si="0"/>
        <v>10</v>
      </c>
      <c r="G86" s="50">
        <f t="shared" si="0"/>
        <v>7</v>
      </c>
      <c r="H86" s="50">
        <f t="shared" si="0"/>
        <v>6383.5</v>
      </c>
      <c r="I86" s="50">
        <f t="shared" si="0"/>
        <v>672</v>
      </c>
      <c r="J86" s="50">
        <f t="shared" si="0"/>
        <v>457</v>
      </c>
      <c r="K86" s="50">
        <f t="shared" si="0"/>
        <v>1955.5</v>
      </c>
      <c r="L86" s="50">
        <f t="shared" si="0"/>
        <v>1325</v>
      </c>
      <c r="M86" s="50">
        <f t="shared" si="0"/>
        <v>1974</v>
      </c>
    </row>
    <row r="87" spans="1:13" ht="7.5" customHeight="1">
      <c r="A87" s="186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8"/>
    </row>
    <row r="88" spans="1:13" ht="12.75">
      <c r="A88" s="55">
        <v>1</v>
      </c>
      <c r="B88" s="56" t="s">
        <v>386</v>
      </c>
      <c r="C88" s="56" t="s">
        <v>637</v>
      </c>
      <c r="D88" s="56">
        <v>0</v>
      </c>
      <c r="E88" s="56">
        <v>1</v>
      </c>
      <c r="F88" s="56">
        <v>0</v>
      </c>
      <c r="G88" s="56">
        <v>0</v>
      </c>
      <c r="H88" s="56">
        <v>144</v>
      </c>
      <c r="I88" s="56">
        <v>0</v>
      </c>
      <c r="J88" s="56">
        <v>0</v>
      </c>
      <c r="K88" s="56">
        <v>0</v>
      </c>
      <c r="L88" s="56">
        <v>0</v>
      </c>
      <c r="M88" s="56">
        <v>144</v>
      </c>
    </row>
    <row r="89" spans="1:13" ht="12.75">
      <c r="A89" s="55">
        <v>2</v>
      </c>
      <c r="B89" s="56" t="s">
        <v>499</v>
      </c>
      <c r="C89" s="56" t="s">
        <v>500</v>
      </c>
      <c r="D89" s="56">
        <v>0</v>
      </c>
      <c r="E89" s="56">
        <v>1</v>
      </c>
      <c r="F89" s="56">
        <v>0</v>
      </c>
      <c r="G89" s="56">
        <v>0</v>
      </c>
      <c r="H89" s="56">
        <v>95.5</v>
      </c>
      <c r="I89" s="56">
        <v>24</v>
      </c>
      <c r="J89" s="56">
        <v>0</v>
      </c>
      <c r="K89" s="56">
        <v>24</v>
      </c>
      <c r="L89" s="56">
        <v>12.5</v>
      </c>
      <c r="M89" s="56">
        <v>35</v>
      </c>
    </row>
    <row r="90" spans="1:13" ht="12.75">
      <c r="A90" s="55">
        <v>3</v>
      </c>
      <c r="B90" s="56" t="s">
        <v>388</v>
      </c>
      <c r="C90" s="56" t="s">
        <v>501</v>
      </c>
      <c r="D90" s="56">
        <v>0</v>
      </c>
      <c r="E90" s="56">
        <v>1</v>
      </c>
      <c r="F90" s="56">
        <v>0</v>
      </c>
      <c r="G90" s="56">
        <v>0</v>
      </c>
      <c r="H90" s="56">
        <v>160</v>
      </c>
      <c r="I90" s="56">
        <v>0</v>
      </c>
      <c r="J90" s="56">
        <v>0</v>
      </c>
      <c r="K90" s="56">
        <v>0</v>
      </c>
      <c r="L90" s="56">
        <v>0</v>
      </c>
      <c r="M90" s="56">
        <v>160</v>
      </c>
    </row>
    <row r="91" spans="1:13" ht="12.75">
      <c r="A91" s="55">
        <v>4</v>
      </c>
      <c r="B91" s="56" t="s">
        <v>392</v>
      </c>
      <c r="C91" s="56" t="s">
        <v>502</v>
      </c>
      <c r="D91" s="56">
        <v>0</v>
      </c>
      <c r="E91" s="56">
        <v>1</v>
      </c>
      <c r="F91" s="56">
        <v>0</v>
      </c>
      <c r="G91" s="56">
        <v>0</v>
      </c>
      <c r="H91" s="56">
        <v>232</v>
      </c>
      <c r="I91" s="56">
        <v>0</v>
      </c>
      <c r="J91" s="56">
        <v>8</v>
      </c>
      <c r="K91" s="56">
        <v>8</v>
      </c>
      <c r="L91" s="56">
        <v>0</v>
      </c>
      <c r="M91" s="56">
        <v>216</v>
      </c>
    </row>
    <row r="92" spans="1:13" ht="12.75">
      <c r="A92" s="55">
        <v>5</v>
      </c>
      <c r="B92" s="56" t="s">
        <v>394</v>
      </c>
      <c r="C92" s="56" t="s">
        <v>503</v>
      </c>
      <c r="D92" s="56">
        <v>0</v>
      </c>
      <c r="E92" s="56">
        <v>1</v>
      </c>
      <c r="F92" s="56">
        <v>0</v>
      </c>
      <c r="G92" s="56">
        <v>0</v>
      </c>
      <c r="H92" s="56">
        <v>58</v>
      </c>
      <c r="I92" s="56">
        <v>8</v>
      </c>
      <c r="J92" s="56">
        <v>0</v>
      </c>
      <c r="K92" s="56">
        <v>16</v>
      </c>
      <c r="L92" s="56">
        <v>24</v>
      </c>
      <c r="M92" s="56">
        <v>10</v>
      </c>
    </row>
    <row r="93" spans="1:13" ht="12.75">
      <c r="A93" s="55">
        <v>6</v>
      </c>
      <c r="B93" s="56" t="s">
        <v>394</v>
      </c>
      <c r="C93" s="56" t="s">
        <v>504</v>
      </c>
      <c r="D93" s="56">
        <v>1</v>
      </c>
      <c r="E93" s="56">
        <v>0</v>
      </c>
      <c r="F93" s="56">
        <v>0</v>
      </c>
      <c r="G93" s="56">
        <v>0</v>
      </c>
      <c r="H93" s="56">
        <v>53</v>
      </c>
      <c r="I93" s="56">
        <v>0</v>
      </c>
      <c r="J93" s="56">
        <v>0</v>
      </c>
      <c r="K93" s="56">
        <v>0</v>
      </c>
      <c r="L93" s="56">
        <v>0</v>
      </c>
      <c r="M93" s="56">
        <v>53</v>
      </c>
    </row>
    <row r="94" spans="1:13" ht="12.75">
      <c r="A94" s="55">
        <v>7</v>
      </c>
      <c r="B94" s="56" t="s">
        <v>394</v>
      </c>
      <c r="C94" s="56" t="s">
        <v>505</v>
      </c>
      <c r="D94" s="56">
        <v>1</v>
      </c>
      <c r="E94" s="56">
        <v>1</v>
      </c>
      <c r="F94" s="56">
        <v>0</v>
      </c>
      <c r="G94" s="56">
        <v>0</v>
      </c>
      <c r="H94" s="56">
        <v>116</v>
      </c>
      <c r="I94" s="56">
        <v>24</v>
      </c>
      <c r="J94" s="56">
        <v>0</v>
      </c>
      <c r="K94" s="56">
        <v>32</v>
      </c>
      <c r="L94" s="56">
        <v>0</v>
      </c>
      <c r="M94" s="56">
        <v>60</v>
      </c>
    </row>
    <row r="95" spans="1:13" ht="12.75">
      <c r="A95" s="55">
        <v>8</v>
      </c>
      <c r="B95" s="56" t="s">
        <v>394</v>
      </c>
      <c r="C95" s="56" t="s">
        <v>506</v>
      </c>
      <c r="D95" s="56">
        <v>0</v>
      </c>
      <c r="E95" s="56">
        <v>2</v>
      </c>
      <c r="F95" s="56">
        <v>0</v>
      </c>
      <c r="G95" s="56">
        <v>0</v>
      </c>
      <c r="H95" s="56">
        <v>64</v>
      </c>
      <c r="I95" s="56">
        <v>0</v>
      </c>
      <c r="J95" s="56">
        <v>8</v>
      </c>
      <c r="K95" s="56">
        <v>40</v>
      </c>
      <c r="L95" s="56">
        <v>0</v>
      </c>
      <c r="M95" s="56">
        <v>16</v>
      </c>
    </row>
    <row r="96" spans="1:13" ht="12.75">
      <c r="A96" s="55">
        <v>9</v>
      </c>
      <c r="B96" s="56" t="s">
        <v>403</v>
      </c>
      <c r="C96" s="56" t="s">
        <v>507</v>
      </c>
      <c r="D96" s="56">
        <v>1</v>
      </c>
      <c r="E96" s="56">
        <v>0</v>
      </c>
      <c r="F96" s="56">
        <v>0</v>
      </c>
      <c r="G96" s="56">
        <v>0</v>
      </c>
      <c r="H96" s="56">
        <v>80</v>
      </c>
      <c r="I96" s="56">
        <v>0</v>
      </c>
      <c r="J96" s="56">
        <v>0</v>
      </c>
      <c r="K96" s="56">
        <v>80</v>
      </c>
      <c r="L96" s="56">
        <v>0</v>
      </c>
      <c r="M96" s="56">
        <v>0</v>
      </c>
    </row>
    <row r="97" spans="1:13" ht="12.75">
      <c r="A97" s="55">
        <v>10</v>
      </c>
      <c r="B97" s="56" t="s">
        <v>412</v>
      </c>
      <c r="C97" s="56" t="s">
        <v>508</v>
      </c>
      <c r="D97" s="56">
        <v>1</v>
      </c>
      <c r="E97" s="56">
        <v>0</v>
      </c>
      <c r="F97" s="56">
        <v>0</v>
      </c>
      <c r="G97" s="56">
        <v>0</v>
      </c>
      <c r="H97" s="56">
        <v>40</v>
      </c>
      <c r="I97" s="56">
        <v>8</v>
      </c>
      <c r="J97" s="56">
        <v>8</v>
      </c>
      <c r="K97" s="56">
        <v>8</v>
      </c>
      <c r="L97" s="56">
        <v>8</v>
      </c>
      <c r="M97" s="56">
        <v>8</v>
      </c>
    </row>
    <row r="98" spans="1:13" ht="12.75">
      <c r="A98" s="55">
        <v>11</v>
      </c>
      <c r="B98" s="56" t="s">
        <v>416</v>
      </c>
      <c r="C98" s="56" t="s">
        <v>509</v>
      </c>
      <c r="D98" s="56">
        <v>0</v>
      </c>
      <c r="E98" s="56">
        <v>0</v>
      </c>
      <c r="F98" s="56">
        <v>0</v>
      </c>
      <c r="G98" s="56">
        <v>1</v>
      </c>
      <c r="H98" s="56">
        <v>56</v>
      </c>
      <c r="I98" s="56">
        <v>8</v>
      </c>
      <c r="J98" s="56">
        <v>0</v>
      </c>
      <c r="K98" s="56">
        <v>8</v>
      </c>
      <c r="L98" s="56">
        <v>0</v>
      </c>
      <c r="M98" s="56">
        <v>40</v>
      </c>
    </row>
    <row r="99" spans="1:13" ht="12.75">
      <c r="A99" s="55">
        <v>12</v>
      </c>
      <c r="B99" s="56" t="s">
        <v>416</v>
      </c>
      <c r="C99" s="56" t="s">
        <v>510</v>
      </c>
      <c r="D99" s="56">
        <v>0</v>
      </c>
      <c r="E99" s="56">
        <v>1</v>
      </c>
      <c r="F99" s="56">
        <v>0</v>
      </c>
      <c r="G99" s="56">
        <v>0</v>
      </c>
      <c r="H99" s="56">
        <v>21</v>
      </c>
      <c r="I99" s="56">
        <v>13</v>
      </c>
      <c r="J99" s="56">
        <v>8</v>
      </c>
      <c r="K99" s="56">
        <v>0</v>
      </c>
      <c r="L99" s="56">
        <v>0</v>
      </c>
      <c r="M99" s="56">
        <v>0</v>
      </c>
    </row>
    <row r="100" spans="1:13" ht="12.75">
      <c r="A100" s="55">
        <v>13</v>
      </c>
      <c r="B100" s="56" t="s">
        <v>416</v>
      </c>
      <c r="C100" s="56" t="s">
        <v>635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</row>
    <row r="101" spans="1:13" ht="12.75">
      <c r="A101" s="55">
        <v>14</v>
      </c>
      <c r="B101" s="56" t="s">
        <v>420</v>
      </c>
      <c r="C101" s="56" t="s">
        <v>511</v>
      </c>
      <c r="D101" s="56">
        <v>0</v>
      </c>
      <c r="E101" s="56">
        <v>1</v>
      </c>
      <c r="F101" s="56">
        <v>0</v>
      </c>
      <c r="G101" s="56">
        <v>0</v>
      </c>
      <c r="H101" s="56">
        <v>156</v>
      </c>
      <c r="I101" s="56">
        <v>20</v>
      </c>
      <c r="J101" s="56">
        <v>20</v>
      </c>
      <c r="K101" s="56">
        <v>14</v>
      </c>
      <c r="L101" s="56">
        <v>18</v>
      </c>
      <c r="M101" s="56">
        <v>84</v>
      </c>
    </row>
    <row r="102" spans="1:13" ht="12.75">
      <c r="A102" s="55">
        <v>15</v>
      </c>
      <c r="B102" s="56" t="s">
        <v>420</v>
      </c>
      <c r="C102" s="56" t="s">
        <v>512</v>
      </c>
      <c r="D102" s="56">
        <v>0</v>
      </c>
      <c r="E102" s="56">
        <v>1</v>
      </c>
      <c r="F102" s="56">
        <v>0</v>
      </c>
      <c r="G102" s="56">
        <v>0</v>
      </c>
      <c r="H102" s="56">
        <v>33</v>
      </c>
      <c r="I102" s="56">
        <v>13</v>
      </c>
      <c r="J102" s="56">
        <v>0</v>
      </c>
      <c r="K102" s="56">
        <v>16</v>
      </c>
      <c r="L102" s="56">
        <v>4</v>
      </c>
      <c r="M102" s="56">
        <v>0</v>
      </c>
    </row>
    <row r="103" spans="1:13" ht="12.75">
      <c r="A103" s="55">
        <v>16</v>
      </c>
      <c r="B103" s="56" t="s">
        <v>420</v>
      </c>
      <c r="C103" s="56" t="s">
        <v>513</v>
      </c>
      <c r="D103" s="56">
        <v>0</v>
      </c>
      <c r="E103" s="56">
        <v>1</v>
      </c>
      <c r="F103" s="56">
        <v>1</v>
      </c>
      <c r="G103" s="56">
        <v>0</v>
      </c>
      <c r="H103" s="56">
        <v>96</v>
      </c>
      <c r="I103" s="56">
        <v>0</v>
      </c>
      <c r="J103" s="56">
        <v>0</v>
      </c>
      <c r="K103" s="56">
        <v>56</v>
      </c>
      <c r="L103" s="56">
        <v>0</v>
      </c>
      <c r="M103" s="56">
        <v>40</v>
      </c>
    </row>
    <row r="104" spans="1:13" ht="12.75">
      <c r="A104" s="55">
        <v>17</v>
      </c>
      <c r="B104" s="56" t="s">
        <v>423</v>
      </c>
      <c r="C104" s="56" t="s">
        <v>514</v>
      </c>
      <c r="D104" s="56">
        <v>0</v>
      </c>
      <c r="E104" s="56">
        <v>1</v>
      </c>
      <c r="F104" s="56">
        <v>0</v>
      </c>
      <c r="G104" s="56">
        <v>0</v>
      </c>
      <c r="H104" s="56">
        <v>65</v>
      </c>
      <c r="I104" s="56">
        <v>21</v>
      </c>
      <c r="J104" s="56">
        <v>8</v>
      </c>
      <c r="K104" s="56">
        <v>16</v>
      </c>
      <c r="L104" s="56">
        <v>12</v>
      </c>
      <c r="M104" s="56">
        <v>8</v>
      </c>
    </row>
    <row r="105" spans="1:13" ht="12.75">
      <c r="A105" s="55">
        <v>18</v>
      </c>
      <c r="B105" s="56" t="s">
        <v>425</v>
      </c>
      <c r="C105" s="56" t="s">
        <v>515</v>
      </c>
      <c r="D105" s="56">
        <v>1</v>
      </c>
      <c r="E105" s="56">
        <v>0</v>
      </c>
      <c r="F105" s="56">
        <v>0</v>
      </c>
      <c r="G105" s="56">
        <v>0</v>
      </c>
      <c r="H105" s="56">
        <v>8</v>
      </c>
      <c r="I105" s="56">
        <v>0</v>
      </c>
      <c r="J105" s="56">
        <v>0</v>
      </c>
      <c r="K105" s="56">
        <v>0</v>
      </c>
      <c r="L105" s="56">
        <v>0</v>
      </c>
      <c r="M105" s="56">
        <v>8</v>
      </c>
    </row>
    <row r="106" spans="1:13" ht="12.75">
      <c r="A106" s="55">
        <v>19</v>
      </c>
      <c r="B106" s="56" t="s">
        <v>428</v>
      </c>
      <c r="C106" s="56" t="s">
        <v>516</v>
      </c>
      <c r="D106" s="56">
        <v>0</v>
      </c>
      <c r="E106" s="56">
        <v>1</v>
      </c>
      <c r="F106" s="56">
        <v>0</v>
      </c>
      <c r="G106" s="56">
        <v>0</v>
      </c>
      <c r="H106" s="56">
        <v>31</v>
      </c>
      <c r="I106" s="56">
        <v>8</v>
      </c>
      <c r="J106" s="56">
        <v>10</v>
      </c>
      <c r="K106" s="56">
        <v>0</v>
      </c>
      <c r="L106" s="56">
        <v>0</v>
      </c>
      <c r="M106" s="56">
        <v>13</v>
      </c>
    </row>
    <row r="107" spans="1:13" ht="25.5">
      <c r="A107" s="55">
        <v>20</v>
      </c>
      <c r="B107" s="56" t="s">
        <v>438</v>
      </c>
      <c r="C107" s="56" t="s">
        <v>636</v>
      </c>
      <c r="D107" s="56">
        <v>0</v>
      </c>
      <c r="E107" s="56">
        <v>1</v>
      </c>
      <c r="F107" s="56">
        <v>0</v>
      </c>
      <c r="G107" s="56">
        <v>0</v>
      </c>
      <c r="H107" s="56">
        <v>32</v>
      </c>
      <c r="I107" s="56">
        <v>0</v>
      </c>
      <c r="J107" s="56">
        <v>0</v>
      </c>
      <c r="K107" s="56">
        <v>32</v>
      </c>
      <c r="L107" s="56">
        <v>0</v>
      </c>
      <c r="M107" s="56">
        <v>0</v>
      </c>
    </row>
    <row r="108" spans="1:13" ht="12.75">
      <c r="A108" s="55">
        <v>21</v>
      </c>
      <c r="B108" s="56" t="s">
        <v>438</v>
      </c>
      <c r="C108" s="56" t="s">
        <v>517</v>
      </c>
      <c r="D108" s="56">
        <v>1</v>
      </c>
      <c r="E108" s="56">
        <v>0</v>
      </c>
      <c r="F108" s="56">
        <v>0</v>
      </c>
      <c r="G108" s="56">
        <v>0</v>
      </c>
      <c r="H108" s="56">
        <v>48</v>
      </c>
      <c r="I108" s="56">
        <v>8</v>
      </c>
      <c r="J108" s="56">
        <v>0</v>
      </c>
      <c r="K108" s="56">
        <v>0</v>
      </c>
      <c r="L108" s="56">
        <v>0</v>
      </c>
      <c r="M108" s="56">
        <v>40</v>
      </c>
    </row>
    <row r="109" spans="1:13" ht="12.75">
      <c r="A109" s="55">
        <v>22</v>
      </c>
      <c r="B109" s="56" t="s">
        <v>442</v>
      </c>
      <c r="C109" s="56" t="s">
        <v>518</v>
      </c>
      <c r="D109" s="56">
        <v>0</v>
      </c>
      <c r="E109" s="56">
        <v>1</v>
      </c>
      <c r="F109" s="56">
        <v>1</v>
      </c>
      <c r="G109" s="56">
        <v>0</v>
      </c>
      <c r="H109" s="56">
        <v>115</v>
      </c>
      <c r="I109" s="56">
        <v>19</v>
      </c>
      <c r="J109" s="56">
        <v>0</v>
      </c>
      <c r="K109" s="56">
        <v>45</v>
      </c>
      <c r="L109" s="56">
        <v>11</v>
      </c>
      <c r="M109" s="56">
        <v>40</v>
      </c>
    </row>
    <row r="110" spans="1:13" ht="12.75">
      <c r="A110" s="55">
        <v>23</v>
      </c>
      <c r="B110" s="56" t="s">
        <v>446</v>
      </c>
      <c r="C110" s="56" t="s">
        <v>519</v>
      </c>
      <c r="D110" s="56">
        <v>0</v>
      </c>
      <c r="E110" s="56">
        <v>1</v>
      </c>
      <c r="F110" s="56">
        <v>0</v>
      </c>
      <c r="G110" s="56">
        <v>1</v>
      </c>
      <c r="H110" s="56">
        <v>20</v>
      </c>
      <c r="I110" s="56">
        <v>4</v>
      </c>
      <c r="J110" s="56">
        <v>0</v>
      </c>
      <c r="K110" s="56">
        <v>8</v>
      </c>
      <c r="L110" s="56">
        <v>3</v>
      </c>
      <c r="M110" s="56">
        <v>5</v>
      </c>
    </row>
    <row r="111" spans="1:13" ht="12.75">
      <c r="A111" s="55">
        <v>24</v>
      </c>
      <c r="B111" s="56" t="s">
        <v>446</v>
      </c>
      <c r="C111" s="56" t="s">
        <v>520</v>
      </c>
      <c r="D111" s="56">
        <v>0</v>
      </c>
      <c r="E111" s="56">
        <v>1</v>
      </c>
      <c r="F111" s="56">
        <v>0</v>
      </c>
      <c r="G111" s="56">
        <v>0</v>
      </c>
      <c r="H111" s="56">
        <v>10</v>
      </c>
      <c r="I111" s="56">
        <v>0</v>
      </c>
      <c r="J111" s="56">
        <v>0</v>
      </c>
      <c r="K111" s="56">
        <v>0</v>
      </c>
      <c r="L111" s="56">
        <v>5</v>
      </c>
      <c r="M111" s="56">
        <v>5</v>
      </c>
    </row>
    <row r="112" spans="1:13" ht="12.75">
      <c r="A112" s="55">
        <v>25</v>
      </c>
      <c r="B112" s="56" t="s">
        <v>458</v>
      </c>
      <c r="C112" s="56" t="s">
        <v>521</v>
      </c>
      <c r="D112" s="56">
        <v>0</v>
      </c>
      <c r="E112" s="56">
        <v>3</v>
      </c>
      <c r="F112" s="56">
        <v>0</v>
      </c>
      <c r="G112" s="56">
        <v>0</v>
      </c>
      <c r="H112" s="56">
        <v>40</v>
      </c>
      <c r="I112" s="56">
        <v>0</v>
      </c>
      <c r="J112" s="56">
        <v>0</v>
      </c>
      <c r="K112" s="56">
        <v>24</v>
      </c>
      <c r="L112" s="56">
        <v>16</v>
      </c>
      <c r="M112" s="56">
        <v>0</v>
      </c>
    </row>
    <row r="113" spans="1:13" ht="12.75">
      <c r="A113" s="55">
        <v>26</v>
      </c>
      <c r="B113" s="56" t="s">
        <v>460</v>
      </c>
      <c r="C113" s="56" t="s">
        <v>522</v>
      </c>
      <c r="D113" s="56">
        <v>0</v>
      </c>
      <c r="E113" s="56">
        <v>1</v>
      </c>
      <c r="F113" s="56">
        <v>0</v>
      </c>
      <c r="G113" s="56">
        <v>0</v>
      </c>
      <c r="H113" s="56">
        <v>40</v>
      </c>
      <c r="I113" s="56">
        <v>0</v>
      </c>
      <c r="J113" s="56">
        <v>0</v>
      </c>
      <c r="K113" s="56">
        <v>0</v>
      </c>
      <c r="L113" s="56">
        <v>0</v>
      </c>
      <c r="M113" s="56">
        <v>40</v>
      </c>
    </row>
    <row r="114" spans="1:13" ht="12.75">
      <c r="A114" s="55">
        <v>27</v>
      </c>
      <c r="B114" s="56" t="s">
        <v>470</v>
      </c>
      <c r="C114" s="56" t="s">
        <v>523</v>
      </c>
      <c r="D114" s="56">
        <v>1</v>
      </c>
      <c r="E114" s="56">
        <v>1</v>
      </c>
      <c r="F114" s="56">
        <v>0</v>
      </c>
      <c r="G114" s="56">
        <v>0</v>
      </c>
      <c r="H114" s="56">
        <v>8</v>
      </c>
      <c r="I114" s="56">
        <v>0</v>
      </c>
      <c r="J114" s="56">
        <v>0</v>
      </c>
      <c r="K114" s="56">
        <v>8</v>
      </c>
      <c r="L114" s="56">
        <v>0</v>
      </c>
      <c r="M114" s="56">
        <v>0</v>
      </c>
    </row>
    <row r="115" spans="1:13" ht="12.75">
      <c r="A115" s="55">
        <v>28</v>
      </c>
      <c r="B115" s="56" t="s">
        <v>478</v>
      </c>
      <c r="C115" s="56" t="s">
        <v>524</v>
      </c>
      <c r="D115" s="56">
        <v>0</v>
      </c>
      <c r="E115" s="56">
        <v>0</v>
      </c>
      <c r="F115" s="56">
        <v>0</v>
      </c>
      <c r="G115" s="56">
        <v>1</v>
      </c>
      <c r="H115" s="56">
        <v>88</v>
      </c>
      <c r="I115" s="56">
        <v>8</v>
      </c>
      <c r="J115" s="56">
        <v>0</v>
      </c>
      <c r="K115" s="56">
        <v>24</v>
      </c>
      <c r="L115" s="56">
        <v>8</v>
      </c>
      <c r="M115" s="56">
        <v>48</v>
      </c>
    </row>
    <row r="116" spans="1:13" ht="12.75">
      <c r="A116" s="55">
        <v>29</v>
      </c>
      <c r="B116" s="56" t="s">
        <v>478</v>
      </c>
      <c r="C116" s="56" t="s">
        <v>525</v>
      </c>
      <c r="D116" s="56">
        <v>0</v>
      </c>
      <c r="E116" s="56">
        <v>1</v>
      </c>
      <c r="F116" s="56">
        <v>0</v>
      </c>
      <c r="G116" s="56">
        <v>0</v>
      </c>
      <c r="H116" s="56">
        <v>168</v>
      </c>
      <c r="I116" s="56">
        <v>0</v>
      </c>
      <c r="J116" s="56">
        <v>0</v>
      </c>
      <c r="K116" s="56">
        <v>8</v>
      </c>
      <c r="L116" s="56">
        <v>0</v>
      </c>
      <c r="M116" s="56">
        <v>160</v>
      </c>
    </row>
    <row r="117" spans="1:13" ht="12.75">
      <c r="A117" s="55">
        <v>30</v>
      </c>
      <c r="B117" s="56" t="s">
        <v>478</v>
      </c>
      <c r="C117" s="56" t="s">
        <v>526</v>
      </c>
      <c r="D117" s="56">
        <v>0</v>
      </c>
      <c r="E117" s="56">
        <v>1</v>
      </c>
      <c r="F117" s="56">
        <v>0</v>
      </c>
      <c r="G117" s="56">
        <v>0</v>
      </c>
      <c r="H117" s="56">
        <v>183</v>
      </c>
      <c r="I117" s="56">
        <v>0</v>
      </c>
      <c r="J117" s="56">
        <v>0</v>
      </c>
      <c r="K117" s="56">
        <v>8</v>
      </c>
      <c r="L117" s="56">
        <v>0</v>
      </c>
      <c r="M117" s="56">
        <v>175</v>
      </c>
    </row>
    <row r="118" spans="1:13" ht="12.75">
      <c r="A118" s="55">
        <v>31</v>
      </c>
      <c r="B118" s="56" t="s">
        <v>488</v>
      </c>
      <c r="C118" s="56" t="s">
        <v>527</v>
      </c>
      <c r="D118" s="56">
        <v>0</v>
      </c>
      <c r="E118" s="56">
        <v>0</v>
      </c>
      <c r="F118" s="56">
        <v>0</v>
      </c>
      <c r="G118" s="56">
        <v>0</v>
      </c>
      <c r="H118" s="56">
        <v>60</v>
      </c>
      <c r="I118" s="56">
        <v>0</v>
      </c>
      <c r="J118" s="56">
        <v>0</v>
      </c>
      <c r="K118" s="56">
        <v>52</v>
      </c>
      <c r="L118" s="56">
        <v>0</v>
      </c>
      <c r="M118" s="56">
        <v>8</v>
      </c>
    </row>
    <row r="119" spans="1:13" ht="12.75">
      <c r="A119" s="55">
        <v>32</v>
      </c>
      <c r="B119" s="56" t="s">
        <v>488</v>
      </c>
      <c r="C119" s="56" t="s">
        <v>528</v>
      </c>
      <c r="D119" s="56">
        <v>0</v>
      </c>
      <c r="E119" s="56">
        <v>0</v>
      </c>
      <c r="F119" s="56">
        <v>0</v>
      </c>
      <c r="G119" s="56">
        <v>1</v>
      </c>
      <c r="H119" s="56">
        <v>48</v>
      </c>
      <c r="I119" s="56">
        <v>0</v>
      </c>
      <c r="J119" s="56">
        <v>0</v>
      </c>
      <c r="K119" s="56">
        <v>8</v>
      </c>
      <c r="L119" s="56">
        <v>0</v>
      </c>
      <c r="M119" s="56">
        <v>40</v>
      </c>
    </row>
    <row r="120" spans="1:13" ht="12.75">
      <c r="A120" s="55">
        <v>33</v>
      </c>
      <c r="B120" s="56" t="s">
        <v>492</v>
      </c>
      <c r="C120" s="56" t="s">
        <v>529</v>
      </c>
      <c r="D120" s="56">
        <v>1</v>
      </c>
      <c r="E120" s="56">
        <v>0</v>
      </c>
      <c r="F120" s="56">
        <v>0</v>
      </c>
      <c r="G120" s="56">
        <v>0</v>
      </c>
      <c r="H120" s="56">
        <v>72</v>
      </c>
      <c r="I120" s="56">
        <v>0</v>
      </c>
      <c r="J120" s="56">
        <v>0</v>
      </c>
      <c r="K120" s="56">
        <v>32</v>
      </c>
      <c r="L120" s="56">
        <v>0</v>
      </c>
      <c r="M120" s="56">
        <v>40</v>
      </c>
    </row>
    <row r="121" spans="1:13" ht="12.75">
      <c r="A121" s="55">
        <v>34</v>
      </c>
      <c r="B121" s="56" t="s">
        <v>494</v>
      </c>
      <c r="C121" s="56" t="s">
        <v>530</v>
      </c>
      <c r="D121" s="56">
        <v>0</v>
      </c>
      <c r="E121" s="56">
        <v>1</v>
      </c>
      <c r="F121" s="56">
        <v>0</v>
      </c>
      <c r="G121" s="56">
        <v>0</v>
      </c>
      <c r="H121" s="56">
        <v>116</v>
      </c>
      <c r="I121" s="56">
        <v>0</v>
      </c>
      <c r="J121" s="56">
        <v>8</v>
      </c>
      <c r="K121" s="56">
        <v>56</v>
      </c>
      <c r="L121" s="56">
        <v>8</v>
      </c>
      <c r="M121" s="56">
        <v>44</v>
      </c>
    </row>
    <row r="122" spans="1:13" ht="12.75">
      <c r="A122" s="55">
        <v>35</v>
      </c>
      <c r="B122" s="56" t="s">
        <v>496</v>
      </c>
      <c r="C122" s="56" t="s">
        <v>531</v>
      </c>
      <c r="D122" s="56">
        <v>0</v>
      </c>
      <c r="E122" s="56">
        <v>1</v>
      </c>
      <c r="F122" s="56">
        <v>0</v>
      </c>
      <c r="G122" s="56">
        <v>0</v>
      </c>
      <c r="H122" s="56">
        <v>24</v>
      </c>
      <c r="I122" s="56">
        <v>0</v>
      </c>
      <c r="J122" s="56">
        <v>8</v>
      </c>
      <c r="K122" s="56">
        <v>16</v>
      </c>
      <c r="L122" s="56">
        <v>0</v>
      </c>
      <c r="M122" s="56">
        <v>0</v>
      </c>
    </row>
    <row r="123" spans="1:13" ht="12.75">
      <c r="A123" s="55">
        <v>36</v>
      </c>
      <c r="B123" s="56" t="s">
        <v>532</v>
      </c>
      <c r="C123" s="56" t="s">
        <v>533</v>
      </c>
      <c r="D123" s="56">
        <v>0</v>
      </c>
      <c r="E123" s="56">
        <v>1</v>
      </c>
      <c r="F123" s="56">
        <v>0</v>
      </c>
      <c r="G123" s="56">
        <v>0</v>
      </c>
      <c r="H123" s="56">
        <v>35</v>
      </c>
      <c r="I123" s="56">
        <v>0</v>
      </c>
      <c r="J123" s="56">
        <v>0</v>
      </c>
      <c r="K123" s="56">
        <v>24</v>
      </c>
      <c r="L123" s="56">
        <v>5</v>
      </c>
      <c r="M123" s="56">
        <v>6</v>
      </c>
    </row>
    <row r="124" spans="1:13" s="52" customFormat="1" ht="12.75">
      <c r="A124" s="49">
        <v>36</v>
      </c>
      <c r="B124" s="50"/>
      <c r="C124" s="50" t="s">
        <v>534</v>
      </c>
      <c r="D124" s="50">
        <f aca="true" t="shared" si="1" ref="D124:M124">SUM(D88:D123)</f>
        <v>8</v>
      </c>
      <c r="E124" s="50">
        <f t="shared" si="1"/>
        <v>28</v>
      </c>
      <c r="F124" s="50">
        <f t="shared" si="1"/>
        <v>2</v>
      </c>
      <c r="G124" s="50">
        <f t="shared" si="1"/>
        <v>4</v>
      </c>
      <c r="H124" s="50">
        <f t="shared" si="1"/>
        <v>2615.5</v>
      </c>
      <c r="I124" s="50">
        <f t="shared" si="1"/>
        <v>186</v>
      </c>
      <c r="J124" s="50">
        <f t="shared" si="1"/>
        <v>86</v>
      </c>
      <c r="K124" s="50">
        <f t="shared" si="1"/>
        <v>663</v>
      </c>
      <c r="L124" s="50">
        <f t="shared" si="1"/>
        <v>134.5</v>
      </c>
      <c r="M124" s="50">
        <f t="shared" si="1"/>
        <v>1546</v>
      </c>
    </row>
    <row r="125" spans="1:13" ht="7.5" customHeight="1">
      <c r="A125" s="186"/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8"/>
    </row>
    <row r="126" spans="1:13" s="52" customFormat="1" ht="12.75">
      <c r="A126" s="49">
        <f>(A86+A124)</f>
        <v>118</v>
      </c>
      <c r="B126" s="50"/>
      <c r="C126" s="50" t="s">
        <v>535</v>
      </c>
      <c r="D126" s="50">
        <f aca="true" t="shared" si="2" ref="D126:M126">(D86+D124)</f>
        <v>33</v>
      </c>
      <c r="E126" s="50">
        <f t="shared" si="2"/>
        <v>72</v>
      </c>
      <c r="F126" s="50">
        <f t="shared" si="2"/>
        <v>12</v>
      </c>
      <c r="G126" s="50">
        <f t="shared" si="2"/>
        <v>11</v>
      </c>
      <c r="H126" s="50">
        <f t="shared" si="2"/>
        <v>8999</v>
      </c>
      <c r="I126" s="50">
        <f t="shared" si="2"/>
        <v>858</v>
      </c>
      <c r="J126" s="50">
        <f t="shared" si="2"/>
        <v>543</v>
      </c>
      <c r="K126" s="50">
        <f t="shared" si="2"/>
        <v>2618.5</v>
      </c>
      <c r="L126" s="50">
        <f t="shared" si="2"/>
        <v>1459.5</v>
      </c>
      <c r="M126" s="50">
        <f t="shared" si="2"/>
        <v>3520</v>
      </c>
    </row>
  </sheetData>
  <sheetProtection password="CE88" sheet="1" objects="1" scenarios="1"/>
  <mergeCells count="5">
    <mergeCell ref="A125:M125"/>
    <mergeCell ref="A1:A2"/>
    <mergeCell ref="B1:B2"/>
    <mergeCell ref="C1:C2"/>
    <mergeCell ref="A87:M87"/>
  </mergeCells>
  <printOptions horizontalCentered="1"/>
  <pageMargins left="0.35433070866141736" right="0.35433070866141736" top="0.5905511811023623" bottom="0.5905511811023623" header="0.31496062992125984" footer="0.31496062992125984"/>
  <pageSetup horizontalDpi="300" verticalDpi="300" orientation="landscape" paperSize="9" scale="96" r:id="rId1"/>
  <headerFooter alignWithMargins="0">
    <oddHeader>&amp;C&amp;"Arial,Bold"&amp;12 12. Dati par institūcijas vadītāju</oddHeader>
    <oddFooter>&amp;L
&amp;8SPP Statistiskās informācijas un analīzes daļa&amp;R
&amp;P+142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/>
  <dimension ref="A2:K55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8.140625" style="0" customWidth="1"/>
    <col min="2" max="2" width="6.57421875" style="95" customWidth="1"/>
    <col min="3" max="3" width="6.140625" style="0" customWidth="1"/>
    <col min="4" max="4" width="11.57421875" style="0" customWidth="1"/>
    <col min="9" max="9" width="12.28125" style="0" customWidth="1"/>
    <col min="10" max="10" width="3.7109375" style="98" customWidth="1"/>
  </cols>
  <sheetData>
    <row r="2" spans="1:11" ht="15.75">
      <c r="A2" s="67"/>
      <c r="B2" s="81" t="s">
        <v>589</v>
      </c>
      <c r="C2" s="73"/>
      <c r="D2" s="73"/>
      <c r="E2" s="168"/>
      <c r="F2" s="168"/>
      <c r="G2" s="168"/>
      <c r="H2" s="73"/>
      <c r="I2" s="73"/>
      <c r="J2" s="82"/>
      <c r="K2" s="67"/>
    </row>
    <row r="3" spans="1:11" ht="9" customHeight="1">
      <c r="A3" s="67"/>
      <c r="B3" s="83"/>
      <c r="C3" s="73"/>
      <c r="D3" s="73"/>
      <c r="E3" s="73"/>
      <c r="F3" s="73"/>
      <c r="G3" s="73"/>
      <c r="H3" s="73"/>
      <c r="I3" s="73"/>
      <c r="J3" s="84" t="s">
        <v>623</v>
      </c>
      <c r="K3" s="73"/>
    </row>
    <row r="4" spans="1:11" ht="12.75">
      <c r="A4" s="67"/>
      <c r="B4" s="83">
        <v>1</v>
      </c>
      <c r="C4" s="85" t="s">
        <v>626</v>
      </c>
      <c r="D4" s="86"/>
      <c r="E4" s="86"/>
      <c r="F4" s="86"/>
      <c r="G4" s="86"/>
      <c r="H4" s="86"/>
      <c r="I4" s="86"/>
      <c r="J4" s="82"/>
      <c r="K4" s="73"/>
    </row>
    <row r="5" spans="1:11" ht="12.75">
      <c r="A5" s="67"/>
      <c r="B5" s="87" t="s">
        <v>590</v>
      </c>
      <c r="C5" s="88" t="s">
        <v>591</v>
      </c>
      <c r="D5" s="89"/>
      <c r="E5" s="89"/>
      <c r="F5" s="89"/>
      <c r="G5" s="89"/>
      <c r="H5" s="89"/>
      <c r="I5" s="89"/>
      <c r="J5" s="82">
        <v>3</v>
      </c>
      <c r="K5" s="73"/>
    </row>
    <row r="6" spans="1:11" ht="12.75">
      <c r="A6" s="67"/>
      <c r="B6" s="87" t="s">
        <v>592</v>
      </c>
      <c r="C6" s="89" t="s">
        <v>593</v>
      </c>
      <c r="D6" s="89"/>
      <c r="E6" s="89"/>
      <c r="F6" s="89"/>
      <c r="G6" s="89"/>
      <c r="H6" s="89"/>
      <c r="I6" s="89"/>
      <c r="J6" s="82">
        <v>7</v>
      </c>
      <c r="K6" s="73"/>
    </row>
    <row r="7" spans="1:11" ht="4.5" customHeight="1">
      <c r="A7" s="67"/>
      <c r="B7" s="87"/>
      <c r="C7" s="73"/>
      <c r="D7" s="73"/>
      <c r="E7" s="73"/>
      <c r="F7" s="73"/>
      <c r="G7" s="73"/>
      <c r="H7" s="73"/>
      <c r="I7" s="73"/>
      <c r="J7" s="82"/>
      <c r="K7" s="73"/>
    </row>
    <row r="8" spans="1:11" ht="12.75">
      <c r="A8" s="67"/>
      <c r="B8" s="83">
        <v>2</v>
      </c>
      <c r="C8" s="85" t="s">
        <v>594</v>
      </c>
      <c r="D8" s="85"/>
      <c r="E8" s="85"/>
      <c r="F8" s="85"/>
      <c r="G8" s="85"/>
      <c r="H8" s="85"/>
      <c r="I8" s="86"/>
      <c r="J8" s="82">
        <v>12</v>
      </c>
      <c r="K8" s="73"/>
    </row>
    <row r="9" spans="1:11" ht="5.25" customHeight="1">
      <c r="A9" s="67"/>
      <c r="B9" s="87"/>
      <c r="C9" s="73"/>
      <c r="D9" s="73"/>
      <c r="E9" s="73"/>
      <c r="F9" s="73"/>
      <c r="G9" s="73"/>
      <c r="H9" s="73"/>
      <c r="I9" s="73"/>
      <c r="J9" s="82"/>
      <c r="K9" s="73"/>
    </row>
    <row r="10" spans="1:11" ht="12.75">
      <c r="A10" s="67"/>
      <c r="B10" s="83">
        <v>3</v>
      </c>
      <c r="C10" s="85" t="s">
        <v>627</v>
      </c>
      <c r="D10" s="85"/>
      <c r="E10" s="85"/>
      <c r="F10" s="85"/>
      <c r="G10" s="85"/>
      <c r="H10" s="85"/>
      <c r="I10" s="85"/>
      <c r="J10" s="82"/>
      <c r="K10" s="73"/>
    </row>
    <row r="11" spans="1:11" ht="12.75">
      <c r="A11" s="67"/>
      <c r="B11" s="87" t="s">
        <v>595</v>
      </c>
      <c r="C11" s="89" t="s">
        <v>596</v>
      </c>
      <c r="D11" s="89"/>
      <c r="E11" s="89"/>
      <c r="F11" s="89"/>
      <c r="G11" s="89"/>
      <c r="H11" s="89"/>
      <c r="I11" s="89"/>
      <c r="J11" s="82">
        <v>16</v>
      </c>
      <c r="K11" s="73"/>
    </row>
    <row r="12" spans="1:11" ht="12.75">
      <c r="A12" s="67"/>
      <c r="B12" s="87" t="s">
        <v>597</v>
      </c>
      <c r="C12" s="89" t="s">
        <v>598</v>
      </c>
      <c r="D12" s="89"/>
      <c r="E12" s="89"/>
      <c r="F12" s="89"/>
      <c r="G12" s="89"/>
      <c r="H12" s="89"/>
      <c r="I12" s="89"/>
      <c r="J12" s="82">
        <v>41</v>
      </c>
      <c r="K12" s="73"/>
    </row>
    <row r="13" spans="1:11" ht="12.75">
      <c r="A13" s="67"/>
      <c r="B13" s="87" t="s">
        <v>599</v>
      </c>
      <c r="C13" s="89" t="s">
        <v>600</v>
      </c>
      <c r="D13" s="89"/>
      <c r="E13" s="89"/>
      <c r="F13" s="89"/>
      <c r="G13" s="89"/>
      <c r="H13" s="89"/>
      <c r="I13" s="89"/>
      <c r="J13" s="82">
        <v>46</v>
      </c>
      <c r="K13" s="73"/>
    </row>
    <row r="14" spans="1:11" ht="12.75">
      <c r="A14" s="67"/>
      <c r="B14" s="87" t="s">
        <v>601</v>
      </c>
      <c r="C14" s="89" t="s">
        <v>602</v>
      </c>
      <c r="D14" s="89"/>
      <c r="E14" s="89"/>
      <c r="F14" s="89"/>
      <c r="G14" s="89"/>
      <c r="H14" s="89"/>
      <c r="I14" s="89"/>
      <c r="J14" s="82">
        <v>50</v>
      </c>
      <c r="K14" s="73"/>
    </row>
    <row r="15" spans="1:11" ht="6" customHeight="1">
      <c r="A15" s="67"/>
      <c r="B15" s="87"/>
      <c r="C15" s="90"/>
      <c r="D15" s="73"/>
      <c r="E15" s="73"/>
      <c r="F15" s="73"/>
      <c r="G15" s="73"/>
      <c r="H15" s="73"/>
      <c r="I15" s="73"/>
      <c r="J15" s="82"/>
      <c r="K15" s="73"/>
    </row>
    <row r="16" spans="1:11" ht="12.75">
      <c r="A16" s="67"/>
      <c r="B16" s="83">
        <v>4</v>
      </c>
      <c r="C16" s="85" t="s">
        <v>628</v>
      </c>
      <c r="D16" s="85"/>
      <c r="E16" s="85"/>
      <c r="F16" s="85"/>
      <c r="G16" s="85"/>
      <c r="H16" s="85"/>
      <c r="I16" s="86"/>
      <c r="J16" s="82">
        <v>54</v>
      </c>
      <c r="K16" s="73"/>
    </row>
    <row r="17" spans="1:11" ht="5.25" customHeight="1">
      <c r="A17" s="67"/>
      <c r="B17" s="83"/>
      <c r="C17" s="90"/>
      <c r="D17" s="90"/>
      <c r="E17" s="90"/>
      <c r="F17" s="90"/>
      <c r="G17" s="90"/>
      <c r="H17" s="90"/>
      <c r="I17" s="73"/>
      <c r="J17" s="82"/>
      <c r="K17" s="73"/>
    </row>
    <row r="18" spans="1:11" ht="12.75">
      <c r="A18" s="67"/>
      <c r="B18" s="83">
        <v>5</v>
      </c>
      <c r="C18" s="85" t="s">
        <v>603</v>
      </c>
      <c r="D18" s="85"/>
      <c r="E18" s="85"/>
      <c r="F18" s="85"/>
      <c r="G18" s="85"/>
      <c r="H18" s="85"/>
      <c r="I18" s="86"/>
      <c r="J18" s="82">
        <v>58</v>
      </c>
      <c r="K18" s="73"/>
    </row>
    <row r="19" spans="1:11" ht="12.75">
      <c r="A19" s="67"/>
      <c r="B19" s="87" t="s">
        <v>604</v>
      </c>
      <c r="C19" s="89" t="s">
        <v>640</v>
      </c>
      <c r="D19" s="89"/>
      <c r="E19" s="89"/>
      <c r="F19" s="89"/>
      <c r="G19" s="89"/>
      <c r="H19" s="89"/>
      <c r="I19" s="89"/>
      <c r="J19" s="82">
        <v>62</v>
      </c>
      <c r="K19" s="73"/>
    </row>
    <row r="20" spans="1:11" ht="12.75">
      <c r="A20" s="67"/>
      <c r="B20" s="87">
        <v>5.2</v>
      </c>
      <c r="C20" s="89" t="s">
        <v>641</v>
      </c>
      <c r="D20" s="89"/>
      <c r="E20" s="89"/>
      <c r="F20" s="89"/>
      <c r="G20" s="89"/>
      <c r="H20" s="89"/>
      <c r="I20" s="89"/>
      <c r="J20" s="82">
        <v>66</v>
      </c>
      <c r="K20" s="73"/>
    </row>
    <row r="21" spans="1:11" ht="4.5" customHeight="1">
      <c r="A21" s="67"/>
      <c r="B21" s="87"/>
      <c r="C21" s="73"/>
      <c r="D21" s="73"/>
      <c r="E21" s="73"/>
      <c r="F21" s="73"/>
      <c r="G21" s="73"/>
      <c r="H21" s="73"/>
      <c r="I21" s="73"/>
      <c r="J21" s="82"/>
      <c r="K21" s="73"/>
    </row>
    <row r="22" spans="1:11" ht="12.75">
      <c r="A22" s="67"/>
      <c r="B22" s="83">
        <v>6</v>
      </c>
      <c r="C22" s="85" t="s">
        <v>629</v>
      </c>
      <c r="D22" s="85"/>
      <c r="E22" s="85"/>
      <c r="F22" s="85"/>
      <c r="G22" s="85"/>
      <c r="H22" s="85"/>
      <c r="I22" s="85"/>
      <c r="J22" s="82"/>
      <c r="K22" s="73"/>
    </row>
    <row r="23" spans="1:11" ht="12.75">
      <c r="A23" s="67"/>
      <c r="B23" s="87" t="s">
        <v>605</v>
      </c>
      <c r="C23" s="89" t="s">
        <v>606</v>
      </c>
      <c r="D23" s="89"/>
      <c r="E23" s="89"/>
      <c r="F23" s="89"/>
      <c r="G23" s="89"/>
      <c r="H23" s="89"/>
      <c r="I23" s="89"/>
      <c r="J23" s="82">
        <v>71</v>
      </c>
      <c r="K23" s="73"/>
    </row>
    <row r="24" spans="1:11" ht="12.75">
      <c r="A24" s="67"/>
      <c r="B24" s="87" t="s">
        <v>607</v>
      </c>
      <c r="C24" s="89" t="s">
        <v>608</v>
      </c>
      <c r="D24" s="89"/>
      <c r="E24" s="89"/>
      <c r="F24" s="89"/>
      <c r="G24" s="89"/>
      <c r="H24" s="89"/>
      <c r="I24" s="89"/>
      <c r="J24" s="82">
        <v>75</v>
      </c>
      <c r="K24" s="73"/>
    </row>
    <row r="25" spans="1:11" ht="5.25" customHeight="1">
      <c r="A25" s="67"/>
      <c r="B25" s="87"/>
      <c r="C25" s="73"/>
      <c r="D25" s="73"/>
      <c r="E25" s="73"/>
      <c r="F25" s="73"/>
      <c r="G25" s="73"/>
      <c r="H25" s="73"/>
      <c r="I25" s="73"/>
      <c r="J25" s="82"/>
      <c r="K25" s="73"/>
    </row>
    <row r="26" spans="1:11" ht="12.75">
      <c r="A26" s="67"/>
      <c r="B26" s="83">
        <v>7</v>
      </c>
      <c r="C26" s="85" t="s">
        <v>609</v>
      </c>
      <c r="D26" s="85"/>
      <c r="E26" s="86"/>
      <c r="F26" s="86"/>
      <c r="G26" s="86"/>
      <c r="H26" s="86"/>
      <c r="I26" s="86"/>
      <c r="J26" s="82"/>
      <c r="K26" s="73"/>
    </row>
    <row r="27" spans="1:11" ht="12.75">
      <c r="A27" s="67"/>
      <c r="B27" s="87" t="s">
        <v>610</v>
      </c>
      <c r="C27" s="89" t="s">
        <v>642</v>
      </c>
      <c r="D27" s="89"/>
      <c r="E27" s="89"/>
      <c r="F27" s="89"/>
      <c r="G27" s="89"/>
      <c r="H27" s="89"/>
      <c r="I27" s="89"/>
      <c r="J27" s="82">
        <v>79</v>
      </c>
      <c r="K27" s="73"/>
    </row>
    <row r="28" spans="1:11" ht="12.75">
      <c r="A28" s="67"/>
      <c r="B28" s="87">
        <v>7.2</v>
      </c>
      <c r="C28" s="89" t="s">
        <v>611</v>
      </c>
      <c r="D28" s="89"/>
      <c r="E28" s="89"/>
      <c r="F28" s="89"/>
      <c r="G28" s="89"/>
      <c r="H28" s="89"/>
      <c r="I28" s="89"/>
      <c r="J28" s="82">
        <v>84</v>
      </c>
      <c r="K28" s="73"/>
    </row>
    <row r="29" spans="1:11" ht="12.75">
      <c r="A29" s="67"/>
      <c r="B29" s="87">
        <v>7.3</v>
      </c>
      <c r="C29" s="89" t="s">
        <v>612</v>
      </c>
      <c r="D29" s="89"/>
      <c r="E29" s="89"/>
      <c r="F29" s="89"/>
      <c r="G29" s="89"/>
      <c r="H29" s="89"/>
      <c r="I29" s="89"/>
      <c r="J29" s="82">
        <v>88</v>
      </c>
      <c r="K29" s="73"/>
    </row>
    <row r="30" spans="1:11" ht="4.5" customHeight="1">
      <c r="A30" s="67"/>
      <c r="B30" s="83"/>
      <c r="C30" s="90"/>
      <c r="D30" s="90"/>
      <c r="E30" s="90"/>
      <c r="F30" s="90"/>
      <c r="G30" s="90"/>
      <c r="H30" s="90"/>
      <c r="I30" s="90"/>
      <c r="J30" s="82"/>
      <c r="K30" s="73"/>
    </row>
    <row r="31" spans="1:11" ht="12.75">
      <c r="A31" s="67"/>
      <c r="B31" s="83">
        <v>8</v>
      </c>
      <c r="C31" s="85" t="s">
        <v>630</v>
      </c>
      <c r="D31" s="85"/>
      <c r="E31" s="85"/>
      <c r="F31" s="85"/>
      <c r="G31" s="85"/>
      <c r="H31" s="85"/>
      <c r="I31" s="85"/>
      <c r="J31" s="82"/>
      <c r="K31" s="73"/>
    </row>
    <row r="32" spans="1:11" ht="12.75">
      <c r="A32" s="67"/>
      <c r="B32" s="87" t="s">
        <v>613</v>
      </c>
      <c r="C32" s="89" t="s">
        <v>614</v>
      </c>
      <c r="D32" s="91"/>
      <c r="E32" s="91"/>
      <c r="F32" s="91"/>
      <c r="G32" s="91"/>
      <c r="H32" s="91"/>
      <c r="I32" s="91"/>
      <c r="J32" s="82">
        <v>93</v>
      </c>
      <c r="K32" s="73"/>
    </row>
    <row r="33" spans="1:11" ht="12.75">
      <c r="A33" s="67"/>
      <c r="B33" s="87" t="s">
        <v>615</v>
      </c>
      <c r="C33" s="89" t="s">
        <v>616</v>
      </c>
      <c r="D33" s="89"/>
      <c r="E33" s="89"/>
      <c r="F33" s="89"/>
      <c r="G33" s="89"/>
      <c r="H33" s="89"/>
      <c r="I33" s="89"/>
      <c r="J33" s="82">
        <v>106</v>
      </c>
      <c r="K33" s="73"/>
    </row>
    <row r="34" spans="1:11" ht="12.75">
      <c r="A34" s="67"/>
      <c r="B34" s="87">
        <v>8.3</v>
      </c>
      <c r="C34" s="89" t="s">
        <v>617</v>
      </c>
      <c r="D34" s="89"/>
      <c r="E34" s="89"/>
      <c r="F34" s="89"/>
      <c r="G34" s="89"/>
      <c r="H34" s="89"/>
      <c r="I34" s="89"/>
      <c r="J34" s="82">
        <v>121</v>
      </c>
      <c r="K34" s="73"/>
    </row>
    <row r="35" spans="1:11" ht="14.25" customHeight="1">
      <c r="A35" s="67"/>
      <c r="B35" s="87"/>
      <c r="C35" s="92" t="s">
        <v>631</v>
      </c>
      <c r="D35" s="92"/>
      <c r="E35" s="92"/>
      <c r="F35" s="92"/>
      <c r="G35" s="92"/>
      <c r="H35" s="92"/>
      <c r="I35" s="92"/>
      <c r="J35" s="82"/>
      <c r="K35" s="73"/>
    </row>
    <row r="36" spans="1:11" ht="5.25" customHeight="1">
      <c r="A36" s="67"/>
      <c r="B36" s="87"/>
      <c r="C36" s="73"/>
      <c r="D36" s="73"/>
      <c r="E36" s="73"/>
      <c r="F36" s="73"/>
      <c r="G36" s="73"/>
      <c r="H36" s="73"/>
      <c r="I36" s="73"/>
      <c r="J36" s="82"/>
      <c r="K36" s="73"/>
    </row>
    <row r="37" spans="1:11" ht="14.25" customHeight="1">
      <c r="A37" s="67"/>
      <c r="B37" s="83">
        <v>9</v>
      </c>
      <c r="C37" s="85" t="s">
        <v>618</v>
      </c>
      <c r="D37" s="86"/>
      <c r="E37" s="86"/>
      <c r="F37" s="86"/>
      <c r="G37" s="86"/>
      <c r="H37" s="86"/>
      <c r="I37" s="86"/>
      <c r="J37" s="82">
        <v>131</v>
      </c>
      <c r="K37" s="73"/>
    </row>
    <row r="38" spans="1:11" ht="12.75">
      <c r="A38" s="67"/>
      <c r="B38" s="93">
        <v>10</v>
      </c>
      <c r="C38" s="94" t="s">
        <v>619</v>
      </c>
      <c r="D38" s="94"/>
      <c r="E38" s="94"/>
      <c r="F38" s="89"/>
      <c r="G38" s="89"/>
      <c r="H38" s="89"/>
      <c r="I38" s="89"/>
      <c r="J38" s="82">
        <v>135</v>
      </c>
      <c r="K38" s="73"/>
    </row>
    <row r="39" spans="1:11" ht="12.75">
      <c r="A39" s="67"/>
      <c r="B39" s="83">
        <v>11</v>
      </c>
      <c r="C39" s="85" t="s">
        <v>620</v>
      </c>
      <c r="D39" s="85"/>
      <c r="E39" s="85"/>
      <c r="F39" s="85"/>
      <c r="G39" s="85"/>
      <c r="H39" s="85"/>
      <c r="I39" s="86"/>
      <c r="J39" s="82">
        <v>139</v>
      </c>
      <c r="K39" s="73"/>
    </row>
    <row r="40" spans="1:11" ht="12.75">
      <c r="A40" s="67"/>
      <c r="B40" s="83">
        <v>12</v>
      </c>
      <c r="C40" s="91" t="s">
        <v>621</v>
      </c>
      <c r="D40" s="91"/>
      <c r="E40" s="91"/>
      <c r="F40" s="91"/>
      <c r="G40" s="91"/>
      <c r="H40" s="91"/>
      <c r="I40" s="89"/>
      <c r="J40" s="82">
        <v>143</v>
      </c>
      <c r="K40" s="73"/>
    </row>
    <row r="41" spans="1:11" ht="12.75">
      <c r="A41" s="67"/>
      <c r="B41" s="87"/>
      <c r="C41" s="73"/>
      <c r="D41" s="73"/>
      <c r="E41" s="73"/>
      <c r="F41" s="73"/>
      <c r="G41" s="73"/>
      <c r="H41" s="73"/>
      <c r="I41" s="73"/>
      <c r="J41" s="82"/>
      <c r="K41" s="67"/>
    </row>
    <row r="42" spans="3:10" ht="15">
      <c r="C42" s="96"/>
      <c r="D42" s="96"/>
      <c r="E42" s="96"/>
      <c r="F42" s="96"/>
      <c r="G42" s="96"/>
      <c r="H42" s="96"/>
      <c r="I42" s="96"/>
      <c r="J42" s="97"/>
    </row>
    <row r="43" spans="3:10" ht="15">
      <c r="C43" s="96"/>
      <c r="D43" s="96"/>
      <c r="E43" s="96"/>
      <c r="F43" s="96"/>
      <c r="G43" s="96"/>
      <c r="H43" s="96"/>
      <c r="I43" s="96"/>
      <c r="J43" s="97"/>
    </row>
    <row r="44" spans="3:10" ht="15">
      <c r="C44" s="96"/>
      <c r="D44" s="96"/>
      <c r="E44" s="96"/>
      <c r="F44" s="96"/>
      <c r="G44" s="96"/>
      <c r="H44" s="96"/>
      <c r="I44" s="96"/>
      <c r="J44" s="97"/>
    </row>
    <row r="45" spans="3:10" ht="15">
      <c r="C45" s="96"/>
      <c r="D45" s="96"/>
      <c r="E45" s="96"/>
      <c r="F45" s="96"/>
      <c r="G45" s="96"/>
      <c r="H45" s="96"/>
      <c r="I45" s="96"/>
      <c r="J45" s="97"/>
    </row>
    <row r="46" spans="3:10" ht="15">
      <c r="C46" s="96"/>
      <c r="D46" s="96"/>
      <c r="E46" s="96"/>
      <c r="F46" s="96"/>
      <c r="G46" s="96"/>
      <c r="H46" s="96"/>
      <c r="I46" s="96"/>
      <c r="J46" s="97"/>
    </row>
    <row r="47" spans="3:10" ht="15">
      <c r="C47" s="96"/>
      <c r="D47" s="96"/>
      <c r="E47" s="96"/>
      <c r="F47" s="96"/>
      <c r="G47" s="96"/>
      <c r="H47" s="96"/>
      <c r="I47" s="96"/>
      <c r="J47" s="97"/>
    </row>
    <row r="48" spans="3:10" ht="15">
      <c r="C48" s="96"/>
      <c r="D48" s="96"/>
      <c r="E48" s="96"/>
      <c r="F48" s="96"/>
      <c r="G48" s="96"/>
      <c r="H48" s="96"/>
      <c r="I48" s="96"/>
      <c r="J48" s="97"/>
    </row>
    <row r="49" spans="3:10" ht="15">
      <c r="C49" s="96"/>
      <c r="D49" s="96"/>
      <c r="E49" s="96"/>
      <c r="F49" s="96"/>
      <c r="G49" s="96"/>
      <c r="H49" s="96"/>
      <c r="I49" s="96"/>
      <c r="J49" s="97"/>
    </row>
    <row r="50" spans="3:9" ht="15">
      <c r="C50" s="96"/>
      <c r="D50" s="96"/>
      <c r="E50" s="96"/>
      <c r="F50" s="96"/>
      <c r="G50" s="96"/>
      <c r="H50" s="96"/>
      <c r="I50" s="96"/>
    </row>
    <row r="51" spans="3:9" ht="15">
      <c r="C51" s="96"/>
      <c r="D51" s="96"/>
      <c r="E51" s="96"/>
      <c r="F51" s="96"/>
      <c r="G51" s="96"/>
      <c r="H51" s="96"/>
      <c r="I51" s="96"/>
    </row>
    <row r="52" spans="4:9" ht="15">
      <c r="D52" s="96"/>
      <c r="E52" s="96"/>
      <c r="F52" s="96"/>
      <c r="G52" s="96"/>
      <c r="H52" s="96"/>
      <c r="I52" s="96"/>
    </row>
    <row r="53" spans="4:9" ht="15">
      <c r="D53" s="96"/>
      <c r="E53" s="96"/>
      <c r="F53" s="96"/>
      <c r="G53" s="96"/>
      <c r="H53" s="96"/>
      <c r="I53" s="96"/>
    </row>
    <row r="54" spans="4:9" ht="15">
      <c r="D54" s="96"/>
      <c r="E54" s="96"/>
      <c r="F54" s="96"/>
      <c r="G54" s="96"/>
      <c r="H54" s="96"/>
      <c r="I54" s="96"/>
    </row>
    <row r="55" spans="4:9" ht="15">
      <c r="D55" s="96"/>
      <c r="E55" s="96"/>
      <c r="F55" s="96"/>
      <c r="G55" s="96"/>
      <c r="H55" s="96"/>
      <c r="I55" s="96"/>
    </row>
  </sheetData>
  <sheetProtection password="CE88" sheet="1" objects="1" scenarios="1"/>
  <mergeCells count="1">
    <mergeCell ref="E2:G2"/>
  </mergeCells>
  <printOptions/>
  <pageMargins left="0.7480314960629921" right="0.7480314960629921" top="0.984251968503937" bottom="0.3937007874015748" header="0.5118110236220472" footer="0.31496062992125984"/>
  <pageSetup horizontalDpi="600" verticalDpi="600" orientation="landscape" paperSize="9" r:id="rId1"/>
  <headerFooter alignWithMargins="0">
    <oddFooter>&amp;L
&amp;8SPP Statistiskās informācijas un analīzes daļa
&amp;R
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Q763"/>
  <sheetViews>
    <sheetView showGridLines="0" workbookViewId="0" topLeftCell="A48">
      <selection activeCell="C89" sqref="C89"/>
    </sheetView>
  </sheetViews>
  <sheetFormatPr defaultColWidth="9.140625" defaultRowHeight="12.75"/>
  <cols>
    <col min="1" max="1" width="4.7109375" style="9" customWidth="1"/>
    <col min="2" max="2" width="16.7109375" style="8" customWidth="1"/>
    <col min="3" max="3" width="55.7109375" style="8" customWidth="1"/>
    <col min="4" max="4" width="11.421875" style="8" customWidth="1"/>
    <col min="5" max="5" width="8.8515625" style="8" customWidth="1"/>
    <col min="6" max="6" width="10.57421875" style="8" customWidth="1"/>
    <col min="7" max="8" width="10.421875" style="8" customWidth="1"/>
    <col min="9" max="9" width="10.57421875" style="8" customWidth="1"/>
    <col min="10" max="16384" width="9.140625" style="8" customWidth="1"/>
  </cols>
  <sheetData>
    <row r="1" spans="1:43" s="3" customFormat="1" ht="24" customHeight="1">
      <c r="A1" s="174" t="s">
        <v>0</v>
      </c>
      <c r="B1" s="177" t="s">
        <v>1</v>
      </c>
      <c r="C1" s="177" t="s">
        <v>2</v>
      </c>
      <c r="D1" s="172" t="s">
        <v>359</v>
      </c>
      <c r="E1" s="172"/>
      <c r="F1" s="2" t="s">
        <v>358</v>
      </c>
      <c r="G1" s="2" t="s">
        <v>358</v>
      </c>
      <c r="H1" s="2" t="s">
        <v>357</v>
      </c>
      <c r="I1" s="2" t="s">
        <v>357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1:43" s="3" customFormat="1" ht="12" customHeight="1">
      <c r="A2" s="175"/>
      <c r="B2" s="177"/>
      <c r="C2" s="177"/>
      <c r="D2" s="172" t="s">
        <v>366</v>
      </c>
      <c r="E2" s="173" t="s">
        <v>44</v>
      </c>
      <c r="F2" s="173"/>
      <c r="G2" s="173"/>
      <c r="H2" s="173"/>
      <c r="I2" s="17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3" s="3" customFormat="1" ht="57.75" customHeight="1">
      <c r="A3" s="176"/>
      <c r="B3" s="178"/>
      <c r="C3" s="178"/>
      <c r="D3" s="172"/>
      <c r="E3" s="11" t="s">
        <v>356</v>
      </c>
      <c r="F3" s="2" t="s">
        <v>216</v>
      </c>
      <c r="G3" s="2" t="s">
        <v>355</v>
      </c>
      <c r="H3" s="2" t="s">
        <v>217</v>
      </c>
      <c r="I3" s="2" t="s">
        <v>354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9" s="43" customFormat="1" ht="13.5" thickBot="1">
      <c r="A4" s="6" t="s">
        <v>20</v>
      </c>
      <c r="B4" s="6" t="s">
        <v>21</v>
      </c>
      <c r="C4" s="6" t="s">
        <v>22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</row>
    <row r="5" spans="1:43" ht="12.75">
      <c r="A5" s="46">
        <v>1</v>
      </c>
      <c r="B5" s="47" t="s">
        <v>386</v>
      </c>
      <c r="C5" s="47" t="s">
        <v>387</v>
      </c>
      <c r="D5" s="47">
        <v>264</v>
      </c>
      <c r="E5" s="47">
        <v>118</v>
      </c>
      <c r="F5" s="47">
        <v>104</v>
      </c>
      <c r="G5" s="47">
        <v>35</v>
      </c>
      <c r="H5" s="47">
        <v>160</v>
      </c>
      <c r="I5" s="47">
        <v>83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</row>
    <row r="6" spans="1:43" ht="12.75">
      <c r="A6" s="48">
        <v>2</v>
      </c>
      <c r="B6" s="45" t="s">
        <v>388</v>
      </c>
      <c r="C6" s="45" t="s">
        <v>389</v>
      </c>
      <c r="D6" s="45">
        <v>25</v>
      </c>
      <c r="E6" s="45">
        <v>25</v>
      </c>
      <c r="F6" s="45">
        <v>10</v>
      </c>
      <c r="G6" s="45">
        <v>10</v>
      </c>
      <c r="H6" s="45">
        <v>15</v>
      </c>
      <c r="I6" s="45">
        <v>15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1:43" ht="12.75">
      <c r="A7" s="48">
        <v>3</v>
      </c>
      <c r="B7" s="45" t="s">
        <v>388</v>
      </c>
      <c r="C7" s="45" t="s">
        <v>390</v>
      </c>
      <c r="D7" s="45">
        <v>143</v>
      </c>
      <c r="E7" s="45">
        <v>35</v>
      </c>
      <c r="F7" s="45">
        <v>48</v>
      </c>
      <c r="G7" s="45">
        <v>6</v>
      </c>
      <c r="H7" s="45">
        <v>95</v>
      </c>
      <c r="I7" s="45">
        <v>29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1:43" ht="12.75">
      <c r="A8" s="48">
        <v>4</v>
      </c>
      <c r="B8" s="45" t="s">
        <v>388</v>
      </c>
      <c r="C8" s="45" t="s">
        <v>391</v>
      </c>
      <c r="D8" s="45">
        <v>113</v>
      </c>
      <c r="E8" s="45">
        <v>16</v>
      </c>
      <c r="F8" s="45">
        <v>94</v>
      </c>
      <c r="G8" s="45">
        <v>12</v>
      </c>
      <c r="H8" s="45">
        <v>19</v>
      </c>
      <c r="I8" s="45">
        <v>4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</row>
    <row r="9" spans="1:43" ht="12.75">
      <c r="A9" s="48">
        <v>5</v>
      </c>
      <c r="B9" s="45" t="s">
        <v>392</v>
      </c>
      <c r="C9" s="45" t="s">
        <v>393</v>
      </c>
      <c r="D9" s="45">
        <v>196</v>
      </c>
      <c r="E9" s="45">
        <v>51</v>
      </c>
      <c r="F9" s="45">
        <v>94</v>
      </c>
      <c r="G9" s="45">
        <v>15</v>
      </c>
      <c r="H9" s="45">
        <v>102</v>
      </c>
      <c r="I9" s="45">
        <v>36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</row>
    <row r="10" spans="1:43" ht="12.75">
      <c r="A10" s="48">
        <v>6</v>
      </c>
      <c r="B10" s="45" t="s">
        <v>394</v>
      </c>
      <c r="C10" s="45" t="s">
        <v>395</v>
      </c>
      <c r="D10" s="45">
        <v>68</v>
      </c>
      <c r="E10" s="45">
        <v>16</v>
      </c>
      <c r="F10" s="45">
        <v>19</v>
      </c>
      <c r="G10" s="45">
        <v>4</v>
      </c>
      <c r="H10" s="45">
        <v>49</v>
      </c>
      <c r="I10" s="45">
        <v>12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</row>
    <row r="11" spans="1:43" ht="12.75">
      <c r="A11" s="48">
        <v>7</v>
      </c>
      <c r="B11" s="45" t="s">
        <v>394</v>
      </c>
      <c r="C11" s="45" t="s">
        <v>396</v>
      </c>
      <c r="D11" s="45">
        <v>190</v>
      </c>
      <c r="E11" s="45">
        <v>84</v>
      </c>
      <c r="F11" s="45">
        <v>63</v>
      </c>
      <c r="G11" s="45">
        <v>21</v>
      </c>
      <c r="H11" s="45">
        <v>127</v>
      </c>
      <c r="I11" s="45">
        <v>63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</row>
    <row r="12" spans="1:43" ht="12.75">
      <c r="A12" s="48">
        <v>8</v>
      </c>
      <c r="B12" s="45" t="s">
        <v>394</v>
      </c>
      <c r="C12" s="45" t="s">
        <v>397</v>
      </c>
      <c r="D12" s="45">
        <v>284</v>
      </c>
      <c r="E12" s="45">
        <v>114</v>
      </c>
      <c r="F12" s="45">
        <v>49</v>
      </c>
      <c r="G12" s="45">
        <v>2</v>
      </c>
      <c r="H12" s="45">
        <v>235</v>
      </c>
      <c r="I12" s="45">
        <v>112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ht="12.75">
      <c r="A13" s="48">
        <v>9</v>
      </c>
      <c r="B13" s="45" t="s">
        <v>394</v>
      </c>
      <c r="C13" s="45" t="s">
        <v>398</v>
      </c>
      <c r="D13" s="45">
        <v>101</v>
      </c>
      <c r="E13" s="45">
        <v>41</v>
      </c>
      <c r="F13" s="45">
        <v>16</v>
      </c>
      <c r="G13" s="45">
        <v>6</v>
      </c>
      <c r="H13" s="45">
        <v>85</v>
      </c>
      <c r="I13" s="45">
        <v>35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43" ht="12.75">
      <c r="A14" s="48">
        <v>10</v>
      </c>
      <c r="B14" s="45" t="s">
        <v>394</v>
      </c>
      <c r="C14" s="45" t="s">
        <v>399</v>
      </c>
      <c r="D14" s="45">
        <v>338</v>
      </c>
      <c r="E14" s="45">
        <v>212</v>
      </c>
      <c r="F14" s="45">
        <v>121</v>
      </c>
      <c r="G14" s="45">
        <v>59</v>
      </c>
      <c r="H14" s="45">
        <v>217</v>
      </c>
      <c r="I14" s="45">
        <v>153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</row>
    <row r="15" spans="1:43" ht="12.75">
      <c r="A15" s="48">
        <v>11</v>
      </c>
      <c r="B15" s="45" t="s">
        <v>394</v>
      </c>
      <c r="C15" s="45" t="s">
        <v>400</v>
      </c>
      <c r="D15" s="45">
        <v>14</v>
      </c>
      <c r="E15" s="45">
        <v>2</v>
      </c>
      <c r="F15" s="45">
        <v>2</v>
      </c>
      <c r="G15" s="45">
        <v>0</v>
      </c>
      <c r="H15" s="45">
        <v>12</v>
      </c>
      <c r="I15" s="45">
        <v>2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</row>
    <row r="16" spans="1:43" ht="12.75">
      <c r="A16" s="48">
        <v>12</v>
      </c>
      <c r="B16" s="45" t="s">
        <v>401</v>
      </c>
      <c r="C16" s="45" t="s">
        <v>402</v>
      </c>
      <c r="D16" s="45">
        <v>122</v>
      </c>
      <c r="E16" s="45">
        <v>18</v>
      </c>
      <c r="F16" s="45">
        <v>51</v>
      </c>
      <c r="G16" s="45">
        <v>5</v>
      </c>
      <c r="H16" s="45">
        <v>71</v>
      </c>
      <c r="I16" s="45">
        <v>13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2.75">
      <c r="A17" s="48">
        <v>13</v>
      </c>
      <c r="B17" s="45" t="s">
        <v>403</v>
      </c>
      <c r="C17" s="45" t="s">
        <v>404</v>
      </c>
      <c r="D17" s="45">
        <v>101</v>
      </c>
      <c r="E17" s="45">
        <v>25</v>
      </c>
      <c r="F17" s="45">
        <v>44</v>
      </c>
      <c r="G17" s="45">
        <v>5</v>
      </c>
      <c r="H17" s="45">
        <v>57</v>
      </c>
      <c r="I17" s="45">
        <v>20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</row>
    <row r="18" spans="1:43" ht="12.75">
      <c r="A18" s="48">
        <v>14</v>
      </c>
      <c r="B18" s="45" t="s">
        <v>403</v>
      </c>
      <c r="C18" s="45" t="s">
        <v>405</v>
      </c>
      <c r="D18" s="45">
        <v>44</v>
      </c>
      <c r="E18" s="45">
        <v>24</v>
      </c>
      <c r="F18" s="45">
        <v>16</v>
      </c>
      <c r="G18" s="45">
        <v>9</v>
      </c>
      <c r="H18" s="45">
        <v>28</v>
      </c>
      <c r="I18" s="45">
        <v>15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</row>
    <row r="19" spans="1:43" ht="12.75">
      <c r="A19" s="48">
        <v>15</v>
      </c>
      <c r="B19" s="45" t="s">
        <v>403</v>
      </c>
      <c r="C19" s="45" t="s">
        <v>406</v>
      </c>
      <c r="D19" s="45">
        <v>11</v>
      </c>
      <c r="E19" s="45">
        <v>5</v>
      </c>
      <c r="F19" s="45">
        <v>3</v>
      </c>
      <c r="G19" s="45">
        <v>0</v>
      </c>
      <c r="H19" s="45">
        <v>8</v>
      </c>
      <c r="I19" s="45">
        <v>5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</row>
    <row r="20" spans="1:43" ht="12.75">
      <c r="A20" s="48">
        <v>16</v>
      </c>
      <c r="B20" s="45" t="s">
        <v>407</v>
      </c>
      <c r="C20" s="45" t="s">
        <v>408</v>
      </c>
      <c r="D20" s="45">
        <v>51</v>
      </c>
      <c r="E20" s="45">
        <v>4</v>
      </c>
      <c r="F20" s="45">
        <v>24</v>
      </c>
      <c r="G20" s="45">
        <v>0</v>
      </c>
      <c r="H20" s="45">
        <v>27</v>
      </c>
      <c r="I20" s="45">
        <v>4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</row>
    <row r="21" spans="1:43" ht="12.75">
      <c r="A21" s="48">
        <v>17</v>
      </c>
      <c r="B21" s="45" t="s">
        <v>407</v>
      </c>
      <c r="C21" s="45" t="s">
        <v>409</v>
      </c>
      <c r="D21" s="45">
        <v>86</v>
      </c>
      <c r="E21" s="45">
        <v>26</v>
      </c>
      <c r="F21" s="45">
        <v>35</v>
      </c>
      <c r="G21" s="45">
        <v>8</v>
      </c>
      <c r="H21" s="45">
        <v>51</v>
      </c>
      <c r="I21" s="45">
        <v>18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</row>
    <row r="22" spans="1:43" ht="12.75">
      <c r="A22" s="48">
        <v>18</v>
      </c>
      <c r="B22" s="45" t="s">
        <v>410</v>
      </c>
      <c r="C22" s="45" t="s">
        <v>411</v>
      </c>
      <c r="D22" s="45">
        <v>238</v>
      </c>
      <c r="E22" s="45">
        <v>28</v>
      </c>
      <c r="F22" s="45">
        <v>126</v>
      </c>
      <c r="G22" s="45">
        <v>12</v>
      </c>
      <c r="H22" s="45">
        <v>112</v>
      </c>
      <c r="I22" s="45">
        <v>16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</row>
    <row r="23" spans="1:43" ht="12.75">
      <c r="A23" s="48">
        <v>19</v>
      </c>
      <c r="B23" s="45" t="s">
        <v>412</v>
      </c>
      <c r="C23" s="45" t="s">
        <v>413</v>
      </c>
      <c r="D23" s="45">
        <v>51</v>
      </c>
      <c r="E23" s="45">
        <v>8</v>
      </c>
      <c r="F23" s="45">
        <v>24</v>
      </c>
      <c r="G23" s="45">
        <v>3</v>
      </c>
      <c r="H23" s="45">
        <v>27</v>
      </c>
      <c r="I23" s="45">
        <v>5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</row>
    <row r="24" spans="1:43" ht="12.75">
      <c r="A24" s="48">
        <v>20</v>
      </c>
      <c r="B24" s="45" t="s">
        <v>412</v>
      </c>
      <c r="C24" s="45" t="s">
        <v>414</v>
      </c>
      <c r="D24" s="45">
        <v>49</v>
      </c>
      <c r="E24" s="45">
        <v>5</v>
      </c>
      <c r="F24" s="45">
        <v>25</v>
      </c>
      <c r="G24" s="45">
        <v>0</v>
      </c>
      <c r="H24" s="45">
        <v>24</v>
      </c>
      <c r="I24" s="45">
        <v>5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</row>
    <row r="25" spans="1:43" ht="12.75">
      <c r="A25" s="48">
        <v>21</v>
      </c>
      <c r="B25" s="45" t="s">
        <v>412</v>
      </c>
      <c r="C25" s="45" t="s">
        <v>415</v>
      </c>
      <c r="D25" s="45">
        <v>18</v>
      </c>
      <c r="E25" s="45">
        <v>6</v>
      </c>
      <c r="F25" s="45">
        <v>10</v>
      </c>
      <c r="G25" s="45">
        <v>2</v>
      </c>
      <c r="H25" s="45">
        <v>8</v>
      </c>
      <c r="I25" s="45">
        <v>4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</row>
    <row r="26" spans="1:43" ht="12.75">
      <c r="A26" s="48">
        <v>22</v>
      </c>
      <c r="B26" s="45" t="s">
        <v>416</v>
      </c>
      <c r="C26" s="45" t="s">
        <v>417</v>
      </c>
      <c r="D26" s="45">
        <v>63</v>
      </c>
      <c r="E26" s="45">
        <v>63</v>
      </c>
      <c r="F26" s="45">
        <v>31</v>
      </c>
      <c r="G26" s="45">
        <v>29</v>
      </c>
      <c r="H26" s="45">
        <v>32</v>
      </c>
      <c r="I26" s="45">
        <v>34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</row>
    <row r="27" spans="1:43" ht="12.75">
      <c r="A27" s="48">
        <v>23</v>
      </c>
      <c r="B27" s="45" t="s">
        <v>416</v>
      </c>
      <c r="C27" s="45" t="s">
        <v>418</v>
      </c>
      <c r="D27" s="45">
        <v>100</v>
      </c>
      <c r="E27" s="45">
        <v>14</v>
      </c>
      <c r="F27" s="45">
        <v>25</v>
      </c>
      <c r="G27" s="45">
        <v>1</v>
      </c>
      <c r="H27" s="45">
        <v>75</v>
      </c>
      <c r="I27" s="45">
        <v>13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</row>
    <row r="28" spans="1:43" ht="12.75">
      <c r="A28" s="48">
        <v>24</v>
      </c>
      <c r="B28" s="45" t="s">
        <v>416</v>
      </c>
      <c r="C28" s="45" t="s">
        <v>419</v>
      </c>
      <c r="D28" s="45">
        <v>23</v>
      </c>
      <c r="E28" s="45">
        <v>17</v>
      </c>
      <c r="F28" s="45">
        <v>4</v>
      </c>
      <c r="G28" s="45">
        <v>1</v>
      </c>
      <c r="H28" s="45">
        <v>19</v>
      </c>
      <c r="I28" s="45">
        <v>16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</row>
    <row r="29" spans="1:43" ht="12.75">
      <c r="A29" s="48">
        <v>25</v>
      </c>
      <c r="B29" s="45" t="s">
        <v>420</v>
      </c>
      <c r="C29" s="45" t="s">
        <v>421</v>
      </c>
      <c r="D29" s="45">
        <v>35</v>
      </c>
      <c r="E29" s="45">
        <v>7</v>
      </c>
      <c r="F29" s="45">
        <v>8</v>
      </c>
      <c r="G29" s="45">
        <v>3</v>
      </c>
      <c r="H29" s="45">
        <v>27</v>
      </c>
      <c r="I29" s="45">
        <v>4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</row>
    <row r="30" spans="1:43" ht="12.75">
      <c r="A30" s="48">
        <v>26</v>
      </c>
      <c r="B30" s="45" t="s">
        <v>420</v>
      </c>
      <c r="C30" s="45" t="s">
        <v>422</v>
      </c>
      <c r="D30" s="45">
        <v>72</v>
      </c>
      <c r="E30" s="45">
        <v>11</v>
      </c>
      <c r="F30" s="45">
        <v>38</v>
      </c>
      <c r="G30" s="45">
        <v>7</v>
      </c>
      <c r="H30" s="45">
        <v>34</v>
      </c>
      <c r="I30" s="45">
        <v>4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</row>
    <row r="31" spans="1:43" ht="12.75">
      <c r="A31" s="48">
        <v>27</v>
      </c>
      <c r="B31" s="45" t="s">
        <v>423</v>
      </c>
      <c r="C31" s="45" t="s">
        <v>424</v>
      </c>
      <c r="D31" s="45">
        <v>101</v>
      </c>
      <c r="E31" s="45">
        <v>16</v>
      </c>
      <c r="F31" s="45">
        <v>42</v>
      </c>
      <c r="G31" s="45">
        <v>6</v>
      </c>
      <c r="H31" s="45">
        <v>59</v>
      </c>
      <c r="I31" s="45">
        <v>10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</row>
    <row r="32" spans="1:43" ht="12.75">
      <c r="A32" s="48">
        <v>28</v>
      </c>
      <c r="B32" s="45" t="s">
        <v>425</v>
      </c>
      <c r="C32" s="45" t="s">
        <v>426</v>
      </c>
      <c r="D32" s="45">
        <v>9</v>
      </c>
      <c r="E32" s="45">
        <v>5</v>
      </c>
      <c r="F32" s="45">
        <v>4</v>
      </c>
      <c r="G32" s="45">
        <v>2</v>
      </c>
      <c r="H32" s="45">
        <v>5</v>
      </c>
      <c r="I32" s="45">
        <v>3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</row>
    <row r="33" spans="1:43" ht="12.75">
      <c r="A33" s="48">
        <v>29</v>
      </c>
      <c r="B33" s="45" t="s">
        <v>425</v>
      </c>
      <c r="C33" s="45" t="s">
        <v>427</v>
      </c>
      <c r="D33" s="45">
        <v>25</v>
      </c>
      <c r="E33" s="45">
        <v>11</v>
      </c>
      <c r="F33" s="45">
        <v>10</v>
      </c>
      <c r="G33" s="45">
        <v>2</v>
      </c>
      <c r="H33" s="45">
        <v>15</v>
      </c>
      <c r="I33" s="45">
        <v>9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</row>
    <row r="34" spans="1:43" ht="12.75">
      <c r="A34" s="48">
        <v>30</v>
      </c>
      <c r="B34" s="45" t="s">
        <v>428</v>
      </c>
      <c r="C34" s="45" t="s">
        <v>429</v>
      </c>
      <c r="D34" s="45">
        <v>5</v>
      </c>
      <c r="E34" s="45">
        <v>0</v>
      </c>
      <c r="F34" s="45">
        <v>3</v>
      </c>
      <c r="G34" s="45">
        <v>0</v>
      </c>
      <c r="H34" s="45">
        <v>2</v>
      </c>
      <c r="I34" s="45">
        <v>0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</row>
    <row r="35" spans="1:43" ht="12.75">
      <c r="A35" s="48">
        <v>31</v>
      </c>
      <c r="B35" s="45" t="s">
        <v>428</v>
      </c>
      <c r="C35" s="45" t="s">
        <v>430</v>
      </c>
      <c r="D35" s="45">
        <v>19</v>
      </c>
      <c r="E35" s="45">
        <v>3</v>
      </c>
      <c r="F35" s="45">
        <v>9</v>
      </c>
      <c r="G35" s="45">
        <v>0</v>
      </c>
      <c r="H35" s="45">
        <v>10</v>
      </c>
      <c r="I35" s="45">
        <v>3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</row>
    <row r="36" spans="1:43" ht="12.75">
      <c r="A36" s="48">
        <v>32</v>
      </c>
      <c r="B36" s="45" t="s">
        <v>428</v>
      </c>
      <c r="C36" s="45" t="s">
        <v>431</v>
      </c>
      <c r="D36" s="45">
        <v>250</v>
      </c>
      <c r="E36" s="45">
        <v>27</v>
      </c>
      <c r="F36" s="45">
        <v>100</v>
      </c>
      <c r="G36" s="45">
        <v>10</v>
      </c>
      <c r="H36" s="45">
        <v>150</v>
      </c>
      <c r="I36" s="45">
        <v>17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</row>
    <row r="37" spans="1:43" ht="12.75">
      <c r="A37" s="48">
        <v>33</v>
      </c>
      <c r="B37" s="45" t="s">
        <v>428</v>
      </c>
      <c r="C37" s="45" t="s">
        <v>432</v>
      </c>
      <c r="D37" s="45">
        <v>33</v>
      </c>
      <c r="E37" s="45">
        <v>2</v>
      </c>
      <c r="F37" s="45">
        <v>10</v>
      </c>
      <c r="G37" s="45">
        <v>0</v>
      </c>
      <c r="H37" s="45">
        <v>23</v>
      </c>
      <c r="I37" s="45">
        <v>2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</row>
    <row r="38" spans="1:43" ht="12.75">
      <c r="A38" s="48">
        <v>34</v>
      </c>
      <c r="B38" s="45" t="s">
        <v>428</v>
      </c>
      <c r="C38" s="45" t="s">
        <v>433</v>
      </c>
      <c r="D38" s="45">
        <v>9</v>
      </c>
      <c r="E38" s="45">
        <v>0</v>
      </c>
      <c r="F38" s="45">
        <v>3</v>
      </c>
      <c r="G38" s="45">
        <v>0</v>
      </c>
      <c r="H38" s="45">
        <v>6</v>
      </c>
      <c r="I38" s="45">
        <v>0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</row>
    <row r="39" spans="1:43" ht="12.75">
      <c r="A39" s="48">
        <v>35</v>
      </c>
      <c r="B39" s="45" t="s">
        <v>434</v>
      </c>
      <c r="C39" s="45" t="s">
        <v>435</v>
      </c>
      <c r="D39" s="45">
        <v>255</v>
      </c>
      <c r="E39" s="45">
        <v>61</v>
      </c>
      <c r="F39" s="45">
        <v>119</v>
      </c>
      <c r="G39" s="45">
        <v>21</v>
      </c>
      <c r="H39" s="45">
        <v>136</v>
      </c>
      <c r="I39" s="45">
        <v>40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</row>
    <row r="40" spans="1:43" ht="12.75">
      <c r="A40" s="48">
        <v>36</v>
      </c>
      <c r="B40" s="45" t="s">
        <v>434</v>
      </c>
      <c r="C40" s="45" t="s">
        <v>436</v>
      </c>
      <c r="D40" s="45">
        <v>26</v>
      </c>
      <c r="E40" s="45">
        <v>0</v>
      </c>
      <c r="F40" s="45">
        <v>8</v>
      </c>
      <c r="G40" s="45">
        <v>0</v>
      </c>
      <c r="H40" s="45">
        <v>18</v>
      </c>
      <c r="I40" s="45">
        <v>0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</row>
    <row r="41" spans="1:43" ht="12.75">
      <c r="A41" s="48">
        <v>37</v>
      </c>
      <c r="B41" s="45" t="s">
        <v>434</v>
      </c>
      <c r="C41" s="45" t="s">
        <v>437</v>
      </c>
      <c r="D41" s="45">
        <v>18</v>
      </c>
      <c r="E41" s="45">
        <v>15</v>
      </c>
      <c r="F41" s="45">
        <v>9</v>
      </c>
      <c r="G41" s="45">
        <v>4</v>
      </c>
      <c r="H41" s="45">
        <v>9</v>
      </c>
      <c r="I41" s="45">
        <v>11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</row>
    <row r="42" spans="1:43" ht="12.75">
      <c r="A42" s="48">
        <v>38</v>
      </c>
      <c r="B42" s="45" t="s">
        <v>438</v>
      </c>
      <c r="C42" s="45" t="s">
        <v>439</v>
      </c>
      <c r="D42" s="45">
        <v>30</v>
      </c>
      <c r="E42" s="45">
        <v>11</v>
      </c>
      <c r="F42" s="45">
        <v>10</v>
      </c>
      <c r="G42" s="45">
        <v>3</v>
      </c>
      <c r="H42" s="45">
        <v>20</v>
      </c>
      <c r="I42" s="45">
        <v>8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</row>
    <row r="43" spans="1:43" ht="12.75">
      <c r="A43" s="48">
        <v>39</v>
      </c>
      <c r="B43" s="45" t="s">
        <v>438</v>
      </c>
      <c r="C43" s="45" t="s">
        <v>440</v>
      </c>
      <c r="D43" s="45">
        <v>60</v>
      </c>
      <c r="E43" s="45">
        <v>12</v>
      </c>
      <c r="F43" s="45">
        <v>30</v>
      </c>
      <c r="G43" s="45">
        <v>6</v>
      </c>
      <c r="H43" s="45">
        <v>30</v>
      </c>
      <c r="I43" s="45">
        <v>6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</row>
    <row r="44" spans="1:43" ht="12.75">
      <c r="A44" s="48">
        <v>40</v>
      </c>
      <c r="B44" s="45" t="s">
        <v>438</v>
      </c>
      <c r="C44" s="45" t="s">
        <v>441</v>
      </c>
      <c r="D44" s="45">
        <v>23</v>
      </c>
      <c r="E44" s="45">
        <v>1</v>
      </c>
      <c r="F44" s="45">
        <v>12</v>
      </c>
      <c r="G44" s="45">
        <v>0</v>
      </c>
      <c r="H44" s="45">
        <v>11</v>
      </c>
      <c r="I44" s="45">
        <v>1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</row>
    <row r="45" spans="1:43" ht="12.75">
      <c r="A45" s="48">
        <v>41</v>
      </c>
      <c r="B45" s="45" t="s">
        <v>442</v>
      </c>
      <c r="C45" s="45" t="s">
        <v>443</v>
      </c>
      <c r="D45" s="45">
        <v>46</v>
      </c>
      <c r="E45" s="45">
        <v>27</v>
      </c>
      <c r="F45" s="45">
        <v>20</v>
      </c>
      <c r="G45" s="45">
        <v>9</v>
      </c>
      <c r="H45" s="45">
        <v>26</v>
      </c>
      <c r="I45" s="45">
        <v>18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</row>
    <row r="46" spans="1:43" ht="12.75">
      <c r="A46" s="48">
        <v>42</v>
      </c>
      <c r="B46" s="45" t="s">
        <v>442</v>
      </c>
      <c r="C46" s="45" t="s">
        <v>444</v>
      </c>
      <c r="D46" s="45">
        <v>27</v>
      </c>
      <c r="E46" s="45">
        <v>11</v>
      </c>
      <c r="F46" s="45">
        <v>13</v>
      </c>
      <c r="G46" s="45">
        <v>6</v>
      </c>
      <c r="H46" s="45">
        <v>14</v>
      </c>
      <c r="I46" s="45">
        <v>5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</row>
    <row r="47" spans="1:43" ht="12.75">
      <c r="A47" s="48">
        <v>43</v>
      </c>
      <c r="B47" s="45" t="s">
        <v>442</v>
      </c>
      <c r="C47" s="45" t="s">
        <v>445</v>
      </c>
      <c r="D47" s="45">
        <v>50</v>
      </c>
      <c r="E47" s="45">
        <v>10</v>
      </c>
      <c r="F47" s="45">
        <v>15</v>
      </c>
      <c r="G47" s="45">
        <v>1</v>
      </c>
      <c r="H47" s="45">
        <v>35</v>
      </c>
      <c r="I47" s="45">
        <v>9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</row>
    <row r="48" spans="1:43" ht="12.75">
      <c r="A48" s="48">
        <v>44</v>
      </c>
      <c r="B48" s="45" t="s">
        <v>446</v>
      </c>
      <c r="C48" s="45" t="s">
        <v>447</v>
      </c>
      <c r="D48" s="45">
        <v>6</v>
      </c>
      <c r="E48" s="45">
        <v>0</v>
      </c>
      <c r="F48" s="45">
        <v>1</v>
      </c>
      <c r="G48" s="45">
        <v>0</v>
      </c>
      <c r="H48" s="45">
        <v>5</v>
      </c>
      <c r="I48" s="45">
        <v>0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</row>
    <row r="49" spans="1:43" ht="12.75">
      <c r="A49" s="48">
        <v>45</v>
      </c>
      <c r="B49" s="45" t="s">
        <v>446</v>
      </c>
      <c r="C49" s="45" t="s">
        <v>448</v>
      </c>
      <c r="D49" s="45">
        <v>39</v>
      </c>
      <c r="E49" s="45">
        <v>25</v>
      </c>
      <c r="F49" s="45">
        <v>9</v>
      </c>
      <c r="G49" s="45">
        <v>5</v>
      </c>
      <c r="H49" s="45">
        <v>30</v>
      </c>
      <c r="I49" s="45">
        <v>20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</row>
    <row r="50" spans="1:43" ht="12.75">
      <c r="A50" s="48">
        <v>46</v>
      </c>
      <c r="B50" s="45" t="s">
        <v>446</v>
      </c>
      <c r="C50" s="45" t="s">
        <v>449</v>
      </c>
      <c r="D50" s="45">
        <v>114</v>
      </c>
      <c r="E50" s="45">
        <v>51</v>
      </c>
      <c r="F50" s="45">
        <v>46</v>
      </c>
      <c r="G50" s="45">
        <v>14</v>
      </c>
      <c r="H50" s="45">
        <v>68</v>
      </c>
      <c r="I50" s="45">
        <v>37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</row>
    <row r="51" spans="1:43" ht="12.75">
      <c r="A51" s="48">
        <v>47</v>
      </c>
      <c r="B51" s="45" t="s">
        <v>450</v>
      </c>
      <c r="C51" s="45" t="s">
        <v>451</v>
      </c>
      <c r="D51" s="45">
        <v>59</v>
      </c>
      <c r="E51" s="45">
        <v>19</v>
      </c>
      <c r="F51" s="45">
        <v>24</v>
      </c>
      <c r="G51" s="45">
        <v>8</v>
      </c>
      <c r="H51" s="45">
        <v>35</v>
      </c>
      <c r="I51" s="45">
        <v>11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</row>
    <row r="52" spans="1:43" ht="12.75">
      <c r="A52" s="48">
        <v>48</v>
      </c>
      <c r="B52" s="45" t="s">
        <v>450</v>
      </c>
      <c r="C52" s="45" t="s">
        <v>452</v>
      </c>
      <c r="D52" s="45">
        <v>17</v>
      </c>
      <c r="E52" s="45">
        <v>0</v>
      </c>
      <c r="F52" s="45">
        <v>8</v>
      </c>
      <c r="G52" s="45">
        <v>0</v>
      </c>
      <c r="H52" s="45">
        <v>9</v>
      </c>
      <c r="I52" s="45">
        <v>0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</row>
    <row r="53" spans="1:43" ht="12.75">
      <c r="A53" s="48">
        <v>49</v>
      </c>
      <c r="B53" s="45" t="s">
        <v>450</v>
      </c>
      <c r="C53" s="45" t="s">
        <v>453</v>
      </c>
      <c r="D53" s="45">
        <v>18</v>
      </c>
      <c r="E53" s="45">
        <v>0</v>
      </c>
      <c r="F53" s="45">
        <v>4</v>
      </c>
      <c r="G53" s="45">
        <v>0</v>
      </c>
      <c r="H53" s="45">
        <v>14</v>
      </c>
      <c r="I53" s="45">
        <v>0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</row>
    <row r="54" spans="1:43" ht="12.75">
      <c r="A54" s="48">
        <v>50</v>
      </c>
      <c r="B54" s="45" t="s">
        <v>450</v>
      </c>
      <c r="C54" s="45" t="s">
        <v>454</v>
      </c>
      <c r="D54" s="45">
        <v>25</v>
      </c>
      <c r="E54" s="45">
        <v>8</v>
      </c>
      <c r="F54" s="45">
        <v>8</v>
      </c>
      <c r="G54" s="45">
        <v>2</v>
      </c>
      <c r="H54" s="45">
        <v>17</v>
      </c>
      <c r="I54" s="45">
        <v>6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</row>
    <row r="55" spans="1:43" ht="12.75">
      <c r="A55" s="48">
        <v>51</v>
      </c>
      <c r="B55" s="45" t="s">
        <v>450</v>
      </c>
      <c r="C55" s="45" t="s">
        <v>455</v>
      </c>
      <c r="D55" s="45">
        <v>23</v>
      </c>
      <c r="E55" s="45">
        <v>0</v>
      </c>
      <c r="F55" s="45">
        <v>4</v>
      </c>
      <c r="G55" s="45">
        <v>0</v>
      </c>
      <c r="H55" s="45">
        <v>19</v>
      </c>
      <c r="I55" s="45">
        <v>0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</row>
    <row r="56" spans="1:43" ht="12.75">
      <c r="A56" s="48">
        <v>52</v>
      </c>
      <c r="B56" s="45" t="s">
        <v>450</v>
      </c>
      <c r="C56" s="45" t="s">
        <v>456</v>
      </c>
      <c r="D56" s="45">
        <v>25</v>
      </c>
      <c r="E56" s="45">
        <v>10</v>
      </c>
      <c r="F56" s="45">
        <v>9</v>
      </c>
      <c r="G56" s="45">
        <v>2</v>
      </c>
      <c r="H56" s="45">
        <v>16</v>
      </c>
      <c r="I56" s="45">
        <v>8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</row>
    <row r="57" spans="1:43" ht="12.75">
      <c r="A57" s="48">
        <v>53</v>
      </c>
      <c r="B57" s="45" t="s">
        <v>450</v>
      </c>
      <c r="C57" s="45" t="s">
        <v>457</v>
      </c>
      <c r="D57" s="45">
        <v>18</v>
      </c>
      <c r="E57" s="45">
        <v>3</v>
      </c>
      <c r="F57" s="45">
        <v>7</v>
      </c>
      <c r="G57" s="45">
        <v>1</v>
      </c>
      <c r="H57" s="45">
        <v>11</v>
      </c>
      <c r="I57" s="45">
        <v>2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</row>
    <row r="58" spans="1:43" ht="12.75">
      <c r="A58" s="48">
        <v>54</v>
      </c>
      <c r="B58" s="45" t="s">
        <v>458</v>
      </c>
      <c r="C58" s="45" t="s">
        <v>459</v>
      </c>
      <c r="D58" s="45">
        <v>50</v>
      </c>
      <c r="E58" s="45">
        <v>11</v>
      </c>
      <c r="F58" s="45">
        <v>16</v>
      </c>
      <c r="G58" s="45">
        <v>1</v>
      </c>
      <c r="H58" s="45">
        <v>34</v>
      </c>
      <c r="I58" s="45">
        <v>10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</row>
    <row r="59" spans="1:43" ht="12.75">
      <c r="A59" s="48">
        <v>55</v>
      </c>
      <c r="B59" s="45" t="s">
        <v>460</v>
      </c>
      <c r="C59" s="45" t="s">
        <v>461</v>
      </c>
      <c r="D59" s="45">
        <v>31</v>
      </c>
      <c r="E59" s="45">
        <v>8</v>
      </c>
      <c r="F59" s="45">
        <v>11</v>
      </c>
      <c r="G59" s="45">
        <v>2</v>
      </c>
      <c r="H59" s="45">
        <v>20</v>
      </c>
      <c r="I59" s="45">
        <v>6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</row>
    <row r="60" spans="1:43" ht="12.75">
      <c r="A60" s="48">
        <v>56</v>
      </c>
      <c r="B60" s="45" t="s">
        <v>460</v>
      </c>
      <c r="C60" s="45" t="s">
        <v>462</v>
      </c>
      <c r="D60" s="45">
        <v>18</v>
      </c>
      <c r="E60" s="45">
        <v>7</v>
      </c>
      <c r="F60" s="45">
        <v>9</v>
      </c>
      <c r="G60" s="45">
        <v>3</v>
      </c>
      <c r="H60" s="45">
        <v>9</v>
      </c>
      <c r="I60" s="45">
        <v>4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</row>
    <row r="61" spans="1:43" ht="12.75">
      <c r="A61" s="48">
        <v>57</v>
      </c>
      <c r="B61" s="45" t="s">
        <v>460</v>
      </c>
      <c r="C61" s="45" t="s">
        <v>463</v>
      </c>
      <c r="D61" s="45">
        <v>12</v>
      </c>
      <c r="E61" s="45">
        <v>4</v>
      </c>
      <c r="F61" s="45">
        <v>3</v>
      </c>
      <c r="G61" s="45">
        <v>1</v>
      </c>
      <c r="H61" s="45">
        <v>9</v>
      </c>
      <c r="I61" s="45">
        <v>3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</row>
    <row r="62" spans="1:43" ht="12.75">
      <c r="A62" s="48">
        <v>58</v>
      </c>
      <c r="B62" s="45" t="s">
        <v>460</v>
      </c>
      <c r="C62" s="45" t="s">
        <v>464</v>
      </c>
      <c r="D62" s="45">
        <v>30</v>
      </c>
      <c r="E62" s="45">
        <v>7</v>
      </c>
      <c r="F62" s="45">
        <v>14</v>
      </c>
      <c r="G62" s="45">
        <v>2</v>
      </c>
      <c r="H62" s="45">
        <v>16</v>
      </c>
      <c r="I62" s="45">
        <v>5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</row>
    <row r="63" spans="1:43" ht="12.75">
      <c r="A63" s="48">
        <v>59</v>
      </c>
      <c r="B63" s="45" t="s">
        <v>460</v>
      </c>
      <c r="C63" s="45" t="s">
        <v>465</v>
      </c>
      <c r="D63" s="45">
        <v>31</v>
      </c>
      <c r="E63" s="45">
        <v>10</v>
      </c>
      <c r="F63" s="45">
        <v>3</v>
      </c>
      <c r="G63" s="45">
        <v>1</v>
      </c>
      <c r="H63" s="45">
        <v>28</v>
      </c>
      <c r="I63" s="45">
        <v>9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1:43" ht="12.75">
      <c r="A64" s="48">
        <v>60</v>
      </c>
      <c r="B64" s="45" t="s">
        <v>460</v>
      </c>
      <c r="C64" s="45" t="s">
        <v>466</v>
      </c>
      <c r="D64" s="45">
        <v>19</v>
      </c>
      <c r="E64" s="45">
        <v>0</v>
      </c>
      <c r="F64" s="45">
        <v>3</v>
      </c>
      <c r="G64" s="45">
        <v>0</v>
      </c>
      <c r="H64" s="45">
        <v>16</v>
      </c>
      <c r="I64" s="45">
        <v>0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</row>
    <row r="65" spans="1:43" ht="12.75">
      <c r="A65" s="48">
        <v>61</v>
      </c>
      <c r="B65" s="45" t="s">
        <v>460</v>
      </c>
      <c r="C65" s="45" t="s">
        <v>467</v>
      </c>
      <c r="D65" s="45">
        <v>53</v>
      </c>
      <c r="E65" s="45">
        <v>17</v>
      </c>
      <c r="F65" s="45">
        <v>19</v>
      </c>
      <c r="G65" s="45">
        <v>7</v>
      </c>
      <c r="H65" s="45">
        <v>34</v>
      </c>
      <c r="I65" s="45">
        <v>10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</row>
    <row r="66" spans="1:43" ht="12.75">
      <c r="A66" s="48">
        <v>62</v>
      </c>
      <c r="B66" s="45" t="s">
        <v>460</v>
      </c>
      <c r="C66" s="45" t="s">
        <v>468</v>
      </c>
      <c r="D66" s="45">
        <v>27</v>
      </c>
      <c r="E66" s="45">
        <v>1</v>
      </c>
      <c r="F66" s="45">
        <v>15</v>
      </c>
      <c r="G66" s="45">
        <v>1</v>
      </c>
      <c r="H66" s="45">
        <v>12</v>
      </c>
      <c r="I66" s="45">
        <v>0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</row>
    <row r="67" spans="1:43" ht="12.75">
      <c r="A67" s="48">
        <v>63</v>
      </c>
      <c r="B67" s="45" t="s">
        <v>460</v>
      </c>
      <c r="C67" s="45" t="s">
        <v>469</v>
      </c>
      <c r="D67" s="45">
        <v>28</v>
      </c>
      <c r="E67" s="45">
        <v>10</v>
      </c>
      <c r="F67" s="45">
        <v>11</v>
      </c>
      <c r="G67" s="45">
        <v>4</v>
      </c>
      <c r="H67" s="45">
        <v>17</v>
      </c>
      <c r="I67" s="45">
        <v>6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</row>
    <row r="68" spans="1:43" ht="12.75">
      <c r="A68" s="48">
        <v>64</v>
      </c>
      <c r="B68" s="45" t="s">
        <v>470</v>
      </c>
      <c r="C68" s="45" t="s">
        <v>471</v>
      </c>
      <c r="D68" s="45">
        <v>82</v>
      </c>
      <c r="E68" s="45">
        <v>20</v>
      </c>
      <c r="F68" s="45">
        <v>42</v>
      </c>
      <c r="G68" s="45">
        <v>8</v>
      </c>
      <c r="H68" s="45">
        <v>40</v>
      </c>
      <c r="I68" s="45">
        <v>12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</row>
    <row r="69" spans="1:43" ht="12.75">
      <c r="A69" s="48">
        <v>65</v>
      </c>
      <c r="B69" s="45" t="s">
        <v>472</v>
      </c>
      <c r="C69" s="45" t="s">
        <v>473</v>
      </c>
      <c r="D69" s="45">
        <v>62</v>
      </c>
      <c r="E69" s="45">
        <v>14</v>
      </c>
      <c r="F69" s="45">
        <v>30</v>
      </c>
      <c r="G69" s="45">
        <v>6</v>
      </c>
      <c r="H69" s="45">
        <v>32</v>
      </c>
      <c r="I69" s="45">
        <v>8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</row>
    <row r="70" spans="1:43" ht="12.75">
      <c r="A70" s="48">
        <v>66</v>
      </c>
      <c r="B70" s="45" t="s">
        <v>472</v>
      </c>
      <c r="C70" s="45" t="s">
        <v>474</v>
      </c>
      <c r="D70" s="45">
        <v>24</v>
      </c>
      <c r="E70" s="45">
        <v>0</v>
      </c>
      <c r="F70" s="45">
        <v>7</v>
      </c>
      <c r="G70" s="45">
        <v>0</v>
      </c>
      <c r="H70" s="45">
        <v>17</v>
      </c>
      <c r="I70" s="45">
        <v>0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</row>
    <row r="71" spans="1:43" ht="12.75">
      <c r="A71" s="48">
        <v>67</v>
      </c>
      <c r="B71" s="45" t="s">
        <v>472</v>
      </c>
      <c r="C71" s="45" t="s">
        <v>475</v>
      </c>
      <c r="D71" s="45">
        <v>28</v>
      </c>
      <c r="E71" s="45">
        <v>15</v>
      </c>
      <c r="F71" s="45">
        <v>18</v>
      </c>
      <c r="G71" s="45">
        <v>9</v>
      </c>
      <c r="H71" s="45">
        <v>10</v>
      </c>
      <c r="I71" s="45">
        <v>6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</row>
    <row r="72" spans="1:43" ht="12.75">
      <c r="A72" s="48">
        <v>68</v>
      </c>
      <c r="B72" s="45" t="s">
        <v>476</v>
      </c>
      <c r="C72" s="45" t="s">
        <v>477</v>
      </c>
      <c r="D72" s="45">
        <v>53</v>
      </c>
      <c r="E72" s="45">
        <v>8</v>
      </c>
      <c r="F72" s="45">
        <v>31</v>
      </c>
      <c r="G72" s="45">
        <v>4</v>
      </c>
      <c r="H72" s="45">
        <v>22</v>
      </c>
      <c r="I72" s="45">
        <v>4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</row>
    <row r="73" spans="1:43" ht="25.5">
      <c r="A73" s="48">
        <v>69</v>
      </c>
      <c r="B73" s="45" t="s">
        <v>478</v>
      </c>
      <c r="C73" s="45" t="s">
        <v>479</v>
      </c>
      <c r="D73" s="45">
        <v>26</v>
      </c>
      <c r="E73" s="45">
        <v>8</v>
      </c>
      <c r="F73" s="45">
        <v>4</v>
      </c>
      <c r="G73" s="45">
        <v>1</v>
      </c>
      <c r="H73" s="45">
        <v>22</v>
      </c>
      <c r="I73" s="45">
        <v>7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</row>
    <row r="74" spans="1:43" ht="12.75">
      <c r="A74" s="48">
        <v>70</v>
      </c>
      <c r="B74" s="45" t="s">
        <v>478</v>
      </c>
      <c r="C74" s="45" t="s">
        <v>480</v>
      </c>
      <c r="D74" s="45">
        <v>34</v>
      </c>
      <c r="E74" s="45">
        <v>13</v>
      </c>
      <c r="F74" s="45">
        <v>10</v>
      </c>
      <c r="G74" s="45">
        <v>3</v>
      </c>
      <c r="H74" s="45">
        <v>24</v>
      </c>
      <c r="I74" s="45">
        <v>10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</row>
    <row r="75" spans="1:43" ht="12.75">
      <c r="A75" s="48">
        <v>71</v>
      </c>
      <c r="B75" s="45" t="s">
        <v>478</v>
      </c>
      <c r="C75" s="45" t="s">
        <v>481</v>
      </c>
      <c r="D75" s="45">
        <v>28</v>
      </c>
      <c r="E75" s="45">
        <v>10</v>
      </c>
      <c r="F75" s="45">
        <v>9</v>
      </c>
      <c r="G75" s="45">
        <v>1</v>
      </c>
      <c r="H75" s="45">
        <v>19</v>
      </c>
      <c r="I75" s="45">
        <v>9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</row>
    <row r="76" spans="1:43" ht="12.75">
      <c r="A76" s="48">
        <v>72</v>
      </c>
      <c r="B76" s="45" t="s">
        <v>478</v>
      </c>
      <c r="C76" s="45" t="s">
        <v>482</v>
      </c>
      <c r="D76" s="45">
        <v>58</v>
      </c>
      <c r="E76" s="45">
        <v>16</v>
      </c>
      <c r="F76" s="45">
        <v>21</v>
      </c>
      <c r="G76" s="45">
        <v>2</v>
      </c>
      <c r="H76" s="45">
        <v>37</v>
      </c>
      <c r="I76" s="45">
        <v>14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</row>
    <row r="77" spans="1:43" ht="12.75">
      <c r="A77" s="48">
        <v>73</v>
      </c>
      <c r="B77" s="45" t="s">
        <v>478</v>
      </c>
      <c r="C77" s="45" t="s">
        <v>483</v>
      </c>
      <c r="D77" s="45">
        <v>16</v>
      </c>
      <c r="E77" s="45">
        <v>0</v>
      </c>
      <c r="F77" s="45">
        <v>6</v>
      </c>
      <c r="G77" s="45">
        <v>0</v>
      </c>
      <c r="H77" s="45">
        <v>10</v>
      </c>
      <c r="I77" s="45">
        <v>0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</row>
    <row r="78" spans="1:43" ht="12.75">
      <c r="A78" s="48">
        <v>74</v>
      </c>
      <c r="B78" s="45" t="s">
        <v>478</v>
      </c>
      <c r="C78" s="45" t="s">
        <v>484</v>
      </c>
      <c r="D78" s="45">
        <v>33</v>
      </c>
      <c r="E78" s="45">
        <v>9</v>
      </c>
      <c r="F78" s="45">
        <v>12</v>
      </c>
      <c r="G78" s="45">
        <v>3</v>
      </c>
      <c r="H78" s="45">
        <v>21</v>
      </c>
      <c r="I78" s="45">
        <v>6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</row>
    <row r="79" spans="1:43" ht="12.75">
      <c r="A79" s="48">
        <v>75</v>
      </c>
      <c r="B79" s="45" t="s">
        <v>485</v>
      </c>
      <c r="C79" s="45" t="s">
        <v>486</v>
      </c>
      <c r="D79" s="45">
        <v>42</v>
      </c>
      <c r="E79" s="45">
        <v>12</v>
      </c>
      <c r="F79" s="45">
        <v>14</v>
      </c>
      <c r="G79" s="45">
        <v>3</v>
      </c>
      <c r="H79" s="45">
        <v>28</v>
      </c>
      <c r="I79" s="45">
        <v>9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</row>
    <row r="80" spans="1:43" ht="12.75">
      <c r="A80" s="48">
        <v>76</v>
      </c>
      <c r="B80" s="45" t="s">
        <v>485</v>
      </c>
      <c r="C80" s="45" t="s">
        <v>487</v>
      </c>
      <c r="D80" s="45">
        <v>53</v>
      </c>
      <c r="E80" s="45">
        <v>32</v>
      </c>
      <c r="F80" s="45">
        <v>22</v>
      </c>
      <c r="G80" s="45">
        <v>10</v>
      </c>
      <c r="H80" s="45">
        <v>31</v>
      </c>
      <c r="I80" s="45">
        <v>22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</row>
    <row r="81" spans="1:43" ht="12.75">
      <c r="A81" s="48">
        <v>77</v>
      </c>
      <c r="B81" s="45" t="s">
        <v>488</v>
      </c>
      <c r="C81" s="45" t="s">
        <v>489</v>
      </c>
      <c r="D81" s="45">
        <v>15</v>
      </c>
      <c r="E81" s="45">
        <v>5</v>
      </c>
      <c r="F81" s="45">
        <v>4</v>
      </c>
      <c r="G81" s="45">
        <v>0</v>
      </c>
      <c r="H81" s="45">
        <v>11</v>
      </c>
      <c r="I81" s="45">
        <v>5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</row>
    <row r="82" spans="1:43" ht="12.75">
      <c r="A82" s="48">
        <v>78</v>
      </c>
      <c r="B82" s="45" t="s">
        <v>488</v>
      </c>
      <c r="C82" s="45" t="s">
        <v>490</v>
      </c>
      <c r="D82" s="45">
        <v>168</v>
      </c>
      <c r="E82" s="45">
        <v>46</v>
      </c>
      <c r="F82" s="45">
        <v>58</v>
      </c>
      <c r="G82" s="45">
        <v>13</v>
      </c>
      <c r="H82" s="45">
        <v>110</v>
      </c>
      <c r="I82" s="45">
        <v>33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</row>
    <row r="83" spans="1:43" ht="12.75">
      <c r="A83" s="48">
        <v>79</v>
      </c>
      <c r="B83" s="45" t="s">
        <v>488</v>
      </c>
      <c r="C83" s="45" t="s">
        <v>491</v>
      </c>
      <c r="D83" s="45">
        <v>20</v>
      </c>
      <c r="E83" s="45">
        <v>4</v>
      </c>
      <c r="F83" s="45">
        <v>7</v>
      </c>
      <c r="G83" s="45">
        <v>2</v>
      </c>
      <c r="H83" s="45">
        <v>13</v>
      </c>
      <c r="I83" s="45">
        <v>2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</row>
    <row r="84" spans="1:43" ht="12.75">
      <c r="A84" s="48">
        <v>80</v>
      </c>
      <c r="B84" s="45" t="s">
        <v>492</v>
      </c>
      <c r="C84" s="45" t="s">
        <v>493</v>
      </c>
      <c r="D84" s="45">
        <v>381</v>
      </c>
      <c r="E84" s="45">
        <v>142</v>
      </c>
      <c r="F84" s="45">
        <v>148</v>
      </c>
      <c r="G84" s="45">
        <v>50</v>
      </c>
      <c r="H84" s="45">
        <v>233</v>
      </c>
      <c r="I84" s="45">
        <v>92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</row>
    <row r="85" spans="1:43" ht="12.75">
      <c r="A85" s="48">
        <v>81</v>
      </c>
      <c r="B85" s="45" t="s">
        <v>494</v>
      </c>
      <c r="C85" s="45" t="s">
        <v>495</v>
      </c>
      <c r="D85" s="45">
        <v>41</v>
      </c>
      <c r="E85" s="45">
        <v>11</v>
      </c>
      <c r="F85" s="45">
        <v>14</v>
      </c>
      <c r="G85" s="45">
        <v>1</v>
      </c>
      <c r="H85" s="45">
        <v>27</v>
      </c>
      <c r="I85" s="45">
        <v>10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</row>
    <row r="86" spans="1:43" ht="12.75">
      <c r="A86" s="48">
        <v>82</v>
      </c>
      <c r="B86" s="45" t="s">
        <v>496</v>
      </c>
      <c r="C86" s="45" t="s">
        <v>497</v>
      </c>
      <c r="D86" s="45">
        <v>130</v>
      </c>
      <c r="E86" s="45">
        <v>18</v>
      </c>
      <c r="F86" s="45">
        <v>52</v>
      </c>
      <c r="G86" s="45">
        <v>10</v>
      </c>
      <c r="H86" s="45">
        <v>78</v>
      </c>
      <c r="I86" s="45">
        <v>8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</row>
    <row r="87" spans="1:43" s="52" customFormat="1" ht="12.75">
      <c r="A87" s="49">
        <v>82</v>
      </c>
      <c r="B87" s="50"/>
      <c r="C87" s="50" t="s">
        <v>498</v>
      </c>
      <c r="D87" s="50">
        <f aca="true" t="shared" si="0" ref="D87:I87">SUM(D5:D86)</f>
        <v>5723</v>
      </c>
      <c r="E87" s="50">
        <f t="shared" si="0"/>
        <v>1761</v>
      </c>
      <c r="F87" s="50">
        <f t="shared" si="0"/>
        <v>2234</v>
      </c>
      <c r="G87" s="50">
        <f t="shared" si="0"/>
        <v>505</v>
      </c>
      <c r="H87" s="50">
        <f t="shared" si="0"/>
        <v>3489</v>
      </c>
      <c r="I87" s="50">
        <f t="shared" si="0"/>
        <v>1256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</row>
    <row r="88" spans="1:43" ht="7.5" customHeight="1">
      <c r="A88" s="169"/>
      <c r="B88" s="170"/>
      <c r="C88" s="170"/>
      <c r="D88" s="170"/>
      <c r="E88" s="170"/>
      <c r="F88" s="170"/>
      <c r="G88" s="170"/>
      <c r="H88" s="170"/>
      <c r="I88" s="171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</row>
    <row r="89" spans="1:43" ht="12.75">
      <c r="A89" s="48">
        <v>1</v>
      </c>
      <c r="B89" s="45" t="s">
        <v>386</v>
      </c>
      <c r="C89" s="45" t="s">
        <v>634</v>
      </c>
      <c r="D89" s="45">
        <v>20</v>
      </c>
      <c r="E89" s="45">
        <v>0</v>
      </c>
      <c r="F89" s="45">
        <v>15</v>
      </c>
      <c r="G89" s="45">
        <v>0</v>
      </c>
      <c r="H89" s="45">
        <v>5</v>
      </c>
      <c r="I89" s="45">
        <v>0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</row>
    <row r="90" spans="1:43" ht="12.75">
      <c r="A90" s="48">
        <v>2</v>
      </c>
      <c r="B90" s="45" t="s">
        <v>499</v>
      </c>
      <c r="C90" s="45" t="s">
        <v>500</v>
      </c>
      <c r="D90" s="45">
        <v>244</v>
      </c>
      <c r="E90" s="45">
        <v>17</v>
      </c>
      <c r="F90" s="45">
        <v>134</v>
      </c>
      <c r="G90" s="45">
        <v>6</v>
      </c>
      <c r="H90" s="45">
        <v>110</v>
      </c>
      <c r="I90" s="45">
        <v>11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</row>
    <row r="91" spans="1:43" ht="12.75">
      <c r="A91" s="48">
        <v>3</v>
      </c>
      <c r="B91" s="45" t="s">
        <v>388</v>
      </c>
      <c r="C91" s="45" t="s">
        <v>501</v>
      </c>
      <c r="D91" s="45">
        <v>55</v>
      </c>
      <c r="E91" s="45">
        <v>21</v>
      </c>
      <c r="F91" s="45">
        <v>25</v>
      </c>
      <c r="G91" s="45">
        <v>4</v>
      </c>
      <c r="H91" s="45">
        <v>30</v>
      </c>
      <c r="I91" s="45">
        <v>17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</row>
    <row r="92" spans="1:43" ht="12.75">
      <c r="A92" s="48">
        <v>4</v>
      </c>
      <c r="B92" s="45" t="s">
        <v>392</v>
      </c>
      <c r="C92" s="45" t="s">
        <v>502</v>
      </c>
      <c r="D92" s="45">
        <v>25</v>
      </c>
      <c r="E92" s="45">
        <v>1</v>
      </c>
      <c r="F92" s="45">
        <v>22</v>
      </c>
      <c r="G92" s="45">
        <v>1</v>
      </c>
      <c r="H92" s="45">
        <v>3</v>
      </c>
      <c r="I92" s="45">
        <v>0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</row>
    <row r="93" spans="1:43" ht="12.75">
      <c r="A93" s="48">
        <v>5</v>
      </c>
      <c r="B93" s="45" t="s">
        <v>394</v>
      </c>
      <c r="C93" s="45" t="s">
        <v>503</v>
      </c>
      <c r="D93" s="45">
        <v>192</v>
      </c>
      <c r="E93" s="45">
        <v>19</v>
      </c>
      <c r="F93" s="45">
        <v>66</v>
      </c>
      <c r="G93" s="45">
        <v>10</v>
      </c>
      <c r="H93" s="45">
        <v>126</v>
      </c>
      <c r="I93" s="45">
        <v>9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</row>
    <row r="94" spans="1:43" ht="12.75">
      <c r="A94" s="48">
        <v>6</v>
      </c>
      <c r="B94" s="45" t="s">
        <v>394</v>
      </c>
      <c r="C94" s="45" t="s">
        <v>504</v>
      </c>
      <c r="D94" s="45">
        <v>230</v>
      </c>
      <c r="E94" s="45">
        <v>22</v>
      </c>
      <c r="F94" s="45">
        <v>119</v>
      </c>
      <c r="G94" s="45">
        <v>9</v>
      </c>
      <c r="H94" s="45">
        <v>111</v>
      </c>
      <c r="I94" s="45">
        <v>13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</row>
    <row r="95" spans="1:43" ht="12.75">
      <c r="A95" s="48">
        <v>7</v>
      </c>
      <c r="B95" s="45" t="s">
        <v>394</v>
      </c>
      <c r="C95" s="45" t="s">
        <v>505</v>
      </c>
      <c r="D95" s="45">
        <v>55</v>
      </c>
      <c r="E95" s="45">
        <v>4</v>
      </c>
      <c r="F95" s="45">
        <v>42</v>
      </c>
      <c r="G95" s="45">
        <v>2</v>
      </c>
      <c r="H95" s="45">
        <v>13</v>
      </c>
      <c r="I95" s="45">
        <v>2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</row>
    <row r="96" spans="1:43" ht="12.75">
      <c r="A96" s="48">
        <v>8</v>
      </c>
      <c r="B96" s="45" t="s">
        <v>394</v>
      </c>
      <c r="C96" s="45" t="s">
        <v>506</v>
      </c>
      <c r="D96" s="45">
        <v>320</v>
      </c>
      <c r="E96" s="45">
        <v>0</v>
      </c>
      <c r="F96" s="45">
        <v>113</v>
      </c>
      <c r="G96" s="45">
        <v>0</v>
      </c>
      <c r="H96" s="45">
        <v>207</v>
      </c>
      <c r="I96" s="45">
        <v>0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</row>
    <row r="97" spans="1:43" ht="12.75">
      <c r="A97" s="48">
        <v>9</v>
      </c>
      <c r="B97" s="45" t="s">
        <v>403</v>
      </c>
      <c r="C97" s="45" t="s">
        <v>507</v>
      </c>
      <c r="D97" s="45">
        <v>206</v>
      </c>
      <c r="E97" s="45">
        <v>77</v>
      </c>
      <c r="F97" s="45">
        <v>112</v>
      </c>
      <c r="G97" s="45">
        <v>30</v>
      </c>
      <c r="H97" s="45">
        <v>94</v>
      </c>
      <c r="I97" s="45">
        <v>47</v>
      </c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</row>
    <row r="98" spans="1:43" ht="12.75">
      <c r="A98" s="48">
        <v>10</v>
      </c>
      <c r="B98" s="45" t="s">
        <v>412</v>
      </c>
      <c r="C98" s="45" t="s">
        <v>508</v>
      </c>
      <c r="D98" s="45">
        <v>146</v>
      </c>
      <c r="E98" s="45">
        <v>10</v>
      </c>
      <c r="F98" s="45">
        <v>90</v>
      </c>
      <c r="G98" s="45">
        <v>3</v>
      </c>
      <c r="H98" s="45">
        <v>56</v>
      </c>
      <c r="I98" s="45">
        <v>7</v>
      </c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</row>
    <row r="99" spans="1:43" ht="12.75">
      <c r="A99" s="48">
        <v>11</v>
      </c>
      <c r="B99" s="45" t="s">
        <v>416</v>
      </c>
      <c r="C99" s="45" t="s">
        <v>509</v>
      </c>
      <c r="D99" s="45">
        <v>25</v>
      </c>
      <c r="E99" s="45">
        <v>5</v>
      </c>
      <c r="F99" s="45">
        <v>16</v>
      </c>
      <c r="G99" s="45">
        <v>2</v>
      </c>
      <c r="H99" s="45">
        <v>9</v>
      </c>
      <c r="I99" s="45">
        <v>3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</row>
    <row r="100" spans="1:43" ht="12.75">
      <c r="A100" s="48">
        <v>12</v>
      </c>
      <c r="B100" s="45" t="s">
        <v>416</v>
      </c>
      <c r="C100" s="45" t="s">
        <v>510</v>
      </c>
      <c r="D100" s="45">
        <v>65</v>
      </c>
      <c r="E100" s="45">
        <v>10</v>
      </c>
      <c r="F100" s="45">
        <v>17</v>
      </c>
      <c r="G100" s="45">
        <v>3</v>
      </c>
      <c r="H100" s="45">
        <v>48</v>
      </c>
      <c r="I100" s="45">
        <v>7</v>
      </c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</row>
    <row r="101" spans="1:43" ht="12.75">
      <c r="A101" s="48">
        <v>13</v>
      </c>
      <c r="B101" s="45" t="s">
        <v>416</v>
      </c>
      <c r="C101" s="45" t="s">
        <v>633</v>
      </c>
      <c r="D101" s="45">
        <v>12</v>
      </c>
      <c r="E101" s="45">
        <v>0</v>
      </c>
      <c r="F101" s="45">
        <v>9</v>
      </c>
      <c r="G101" s="45">
        <v>0</v>
      </c>
      <c r="H101" s="45">
        <v>3</v>
      </c>
      <c r="I101" s="45">
        <v>0</v>
      </c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</row>
    <row r="102" spans="1:43" ht="12.75">
      <c r="A102" s="48">
        <v>14</v>
      </c>
      <c r="B102" s="45" t="s">
        <v>420</v>
      </c>
      <c r="C102" s="45" t="s">
        <v>511</v>
      </c>
      <c r="D102" s="45">
        <v>179</v>
      </c>
      <c r="E102" s="45">
        <v>25</v>
      </c>
      <c r="F102" s="45">
        <v>78</v>
      </c>
      <c r="G102" s="45">
        <v>10</v>
      </c>
      <c r="H102" s="45">
        <v>101</v>
      </c>
      <c r="I102" s="45">
        <v>15</v>
      </c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</row>
    <row r="103" spans="1:43" ht="12.75">
      <c r="A103" s="48">
        <v>15</v>
      </c>
      <c r="B103" s="45" t="s">
        <v>420</v>
      </c>
      <c r="C103" s="45" t="s">
        <v>512</v>
      </c>
      <c r="D103" s="45">
        <v>108</v>
      </c>
      <c r="E103" s="45">
        <v>10</v>
      </c>
      <c r="F103" s="45">
        <v>69</v>
      </c>
      <c r="G103" s="45">
        <v>4</v>
      </c>
      <c r="H103" s="45">
        <v>39</v>
      </c>
      <c r="I103" s="45">
        <v>6</v>
      </c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</row>
    <row r="104" spans="1:43" ht="12.75">
      <c r="A104" s="48">
        <v>16</v>
      </c>
      <c r="B104" s="45" t="s">
        <v>420</v>
      </c>
      <c r="C104" s="45" t="s">
        <v>513</v>
      </c>
      <c r="D104" s="45">
        <v>72</v>
      </c>
      <c r="E104" s="45">
        <v>8</v>
      </c>
      <c r="F104" s="45">
        <v>51</v>
      </c>
      <c r="G104" s="45">
        <v>7</v>
      </c>
      <c r="H104" s="45">
        <v>21</v>
      </c>
      <c r="I104" s="45">
        <v>1</v>
      </c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</row>
    <row r="105" spans="1:43" ht="12.75">
      <c r="A105" s="48">
        <v>17</v>
      </c>
      <c r="B105" s="45" t="s">
        <v>423</v>
      </c>
      <c r="C105" s="45" t="s">
        <v>514</v>
      </c>
      <c r="D105" s="45">
        <v>95</v>
      </c>
      <c r="E105" s="45">
        <v>12</v>
      </c>
      <c r="F105" s="45">
        <v>60</v>
      </c>
      <c r="G105" s="45">
        <v>6</v>
      </c>
      <c r="H105" s="45">
        <v>35</v>
      </c>
      <c r="I105" s="45">
        <v>6</v>
      </c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</row>
    <row r="106" spans="1:43" ht="12.75">
      <c r="A106" s="48">
        <v>18</v>
      </c>
      <c r="B106" s="45" t="s">
        <v>425</v>
      </c>
      <c r="C106" s="45" t="s">
        <v>515</v>
      </c>
      <c r="D106" s="45">
        <v>304</v>
      </c>
      <c r="E106" s="45">
        <v>27</v>
      </c>
      <c r="F106" s="45">
        <v>157</v>
      </c>
      <c r="G106" s="45">
        <v>11</v>
      </c>
      <c r="H106" s="45">
        <v>147</v>
      </c>
      <c r="I106" s="45">
        <v>16</v>
      </c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</row>
    <row r="107" spans="1:43" ht="12.75">
      <c r="A107" s="48">
        <v>19</v>
      </c>
      <c r="B107" s="45" t="s">
        <v>428</v>
      </c>
      <c r="C107" s="45" t="s">
        <v>516</v>
      </c>
      <c r="D107" s="45">
        <v>150</v>
      </c>
      <c r="E107" s="45">
        <v>0</v>
      </c>
      <c r="F107" s="45">
        <v>74</v>
      </c>
      <c r="G107" s="45">
        <v>0</v>
      </c>
      <c r="H107" s="45">
        <v>76</v>
      </c>
      <c r="I107" s="45">
        <v>0</v>
      </c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</row>
    <row r="108" spans="1:43" ht="25.5">
      <c r="A108" s="48">
        <v>20</v>
      </c>
      <c r="B108" s="45" t="s">
        <v>438</v>
      </c>
      <c r="C108" s="45" t="s">
        <v>632</v>
      </c>
      <c r="D108" s="45">
        <v>7</v>
      </c>
      <c r="E108" s="45">
        <v>0</v>
      </c>
      <c r="F108" s="45">
        <v>5</v>
      </c>
      <c r="G108" s="45">
        <v>0</v>
      </c>
      <c r="H108" s="45">
        <v>2</v>
      </c>
      <c r="I108" s="45">
        <v>0</v>
      </c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</row>
    <row r="109" spans="1:43" ht="12.75">
      <c r="A109" s="48">
        <v>21</v>
      </c>
      <c r="B109" s="45" t="s">
        <v>438</v>
      </c>
      <c r="C109" s="45" t="s">
        <v>517</v>
      </c>
      <c r="D109" s="45">
        <v>147</v>
      </c>
      <c r="E109" s="45">
        <v>5</v>
      </c>
      <c r="F109" s="45">
        <v>78</v>
      </c>
      <c r="G109" s="45">
        <v>2</v>
      </c>
      <c r="H109" s="45">
        <v>69</v>
      </c>
      <c r="I109" s="45">
        <v>3</v>
      </c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</row>
    <row r="110" spans="1:43" ht="12.75">
      <c r="A110" s="48">
        <v>22</v>
      </c>
      <c r="B110" s="45" t="s">
        <v>442</v>
      </c>
      <c r="C110" s="45" t="s">
        <v>518</v>
      </c>
      <c r="D110" s="45">
        <v>15</v>
      </c>
      <c r="E110" s="45">
        <v>0</v>
      </c>
      <c r="F110" s="45">
        <v>4</v>
      </c>
      <c r="G110" s="45">
        <v>0</v>
      </c>
      <c r="H110" s="45">
        <v>11</v>
      </c>
      <c r="I110" s="45">
        <v>0</v>
      </c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</row>
    <row r="111" spans="1:43" ht="12.75">
      <c r="A111" s="48">
        <v>23</v>
      </c>
      <c r="B111" s="45" t="s">
        <v>446</v>
      </c>
      <c r="C111" s="45" t="s">
        <v>519</v>
      </c>
      <c r="D111" s="45">
        <v>86</v>
      </c>
      <c r="E111" s="45">
        <v>2</v>
      </c>
      <c r="F111" s="45">
        <v>44</v>
      </c>
      <c r="G111" s="45">
        <v>0</v>
      </c>
      <c r="H111" s="45">
        <v>42</v>
      </c>
      <c r="I111" s="45">
        <v>2</v>
      </c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</row>
    <row r="112" spans="1:43" ht="12.75">
      <c r="A112" s="48">
        <v>24</v>
      </c>
      <c r="B112" s="45" t="s">
        <v>446</v>
      </c>
      <c r="C112" s="45" t="s">
        <v>520</v>
      </c>
      <c r="D112" s="45">
        <v>238</v>
      </c>
      <c r="E112" s="45">
        <v>56</v>
      </c>
      <c r="F112" s="45">
        <v>117</v>
      </c>
      <c r="G112" s="45">
        <v>25</v>
      </c>
      <c r="H112" s="45">
        <v>121</v>
      </c>
      <c r="I112" s="45">
        <v>31</v>
      </c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</row>
    <row r="113" spans="1:43" ht="12.75">
      <c r="A113" s="48">
        <v>25</v>
      </c>
      <c r="B113" s="45" t="s">
        <v>458</v>
      </c>
      <c r="C113" s="45" t="s">
        <v>521</v>
      </c>
      <c r="D113" s="45">
        <v>75</v>
      </c>
      <c r="E113" s="45">
        <v>24</v>
      </c>
      <c r="F113" s="45">
        <v>50</v>
      </c>
      <c r="G113" s="45">
        <v>15</v>
      </c>
      <c r="H113" s="45">
        <v>25</v>
      </c>
      <c r="I113" s="45">
        <v>9</v>
      </c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</row>
    <row r="114" spans="1:43" ht="12.75">
      <c r="A114" s="48">
        <v>26</v>
      </c>
      <c r="B114" s="45" t="s">
        <v>460</v>
      </c>
      <c r="C114" s="45" t="s">
        <v>522</v>
      </c>
      <c r="D114" s="45">
        <v>58</v>
      </c>
      <c r="E114" s="45">
        <v>4</v>
      </c>
      <c r="F114" s="45">
        <v>24</v>
      </c>
      <c r="G114" s="45">
        <v>1</v>
      </c>
      <c r="H114" s="45">
        <v>34</v>
      </c>
      <c r="I114" s="45">
        <v>3</v>
      </c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</row>
    <row r="115" spans="1:43" ht="12.75">
      <c r="A115" s="48">
        <v>27</v>
      </c>
      <c r="B115" s="45" t="s">
        <v>470</v>
      </c>
      <c r="C115" s="45" t="s">
        <v>523</v>
      </c>
      <c r="D115" s="45">
        <v>102</v>
      </c>
      <c r="E115" s="45">
        <v>4</v>
      </c>
      <c r="F115" s="45">
        <v>58</v>
      </c>
      <c r="G115" s="45">
        <v>1</v>
      </c>
      <c r="H115" s="45">
        <v>44</v>
      </c>
      <c r="I115" s="45">
        <v>3</v>
      </c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</row>
    <row r="116" spans="1:43" ht="12.75">
      <c r="A116" s="48">
        <v>28</v>
      </c>
      <c r="B116" s="45" t="s">
        <v>478</v>
      </c>
      <c r="C116" s="45" t="s">
        <v>524</v>
      </c>
      <c r="D116" s="45">
        <v>46</v>
      </c>
      <c r="E116" s="45">
        <v>3</v>
      </c>
      <c r="F116" s="45">
        <v>24</v>
      </c>
      <c r="G116" s="45">
        <v>3</v>
      </c>
      <c r="H116" s="45">
        <v>22</v>
      </c>
      <c r="I116" s="45">
        <v>0</v>
      </c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</row>
    <row r="117" spans="1:43" ht="12.75">
      <c r="A117" s="48">
        <v>29</v>
      </c>
      <c r="B117" s="45" t="s">
        <v>478</v>
      </c>
      <c r="C117" s="45" t="s">
        <v>525</v>
      </c>
      <c r="D117" s="45">
        <v>192</v>
      </c>
      <c r="E117" s="45">
        <v>13</v>
      </c>
      <c r="F117" s="45">
        <v>102</v>
      </c>
      <c r="G117" s="45">
        <v>13</v>
      </c>
      <c r="H117" s="45">
        <v>90</v>
      </c>
      <c r="I117" s="45">
        <v>0</v>
      </c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</row>
    <row r="118" spans="1:43" ht="12.75">
      <c r="A118" s="48">
        <v>30</v>
      </c>
      <c r="B118" s="45" t="s">
        <v>478</v>
      </c>
      <c r="C118" s="45" t="s">
        <v>526</v>
      </c>
      <c r="D118" s="45">
        <v>298</v>
      </c>
      <c r="E118" s="45">
        <v>15</v>
      </c>
      <c r="F118" s="45">
        <v>151</v>
      </c>
      <c r="G118" s="45">
        <v>8</v>
      </c>
      <c r="H118" s="45">
        <v>147</v>
      </c>
      <c r="I118" s="45">
        <v>7</v>
      </c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</row>
    <row r="119" spans="1:43" ht="12.75">
      <c r="A119" s="48">
        <v>31</v>
      </c>
      <c r="B119" s="45" t="s">
        <v>488</v>
      </c>
      <c r="C119" s="45" t="s">
        <v>527</v>
      </c>
      <c r="D119" s="45">
        <v>107</v>
      </c>
      <c r="E119" s="45">
        <v>2</v>
      </c>
      <c r="F119" s="45">
        <v>51</v>
      </c>
      <c r="G119" s="45">
        <v>0</v>
      </c>
      <c r="H119" s="45">
        <v>56</v>
      </c>
      <c r="I119" s="45">
        <v>2</v>
      </c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</row>
    <row r="120" spans="1:43" ht="12.75">
      <c r="A120" s="48">
        <v>32</v>
      </c>
      <c r="B120" s="45" t="s">
        <v>488</v>
      </c>
      <c r="C120" s="45" t="s">
        <v>528</v>
      </c>
      <c r="D120" s="45">
        <v>127</v>
      </c>
      <c r="E120" s="45">
        <v>24</v>
      </c>
      <c r="F120" s="45">
        <v>62</v>
      </c>
      <c r="G120" s="45">
        <v>10</v>
      </c>
      <c r="H120" s="45">
        <v>65</v>
      </c>
      <c r="I120" s="45">
        <v>14</v>
      </c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</row>
    <row r="121" spans="1:43" ht="12.75">
      <c r="A121" s="48">
        <v>33</v>
      </c>
      <c r="B121" s="45" t="s">
        <v>492</v>
      </c>
      <c r="C121" s="45" t="s">
        <v>529</v>
      </c>
      <c r="D121" s="45">
        <v>151</v>
      </c>
      <c r="E121" s="45">
        <v>33</v>
      </c>
      <c r="F121" s="45">
        <v>103</v>
      </c>
      <c r="G121" s="45">
        <v>19</v>
      </c>
      <c r="H121" s="45">
        <v>48</v>
      </c>
      <c r="I121" s="45">
        <v>14</v>
      </c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</row>
    <row r="122" spans="1:43" ht="12.75">
      <c r="A122" s="48">
        <v>34</v>
      </c>
      <c r="B122" s="45" t="s">
        <v>494</v>
      </c>
      <c r="C122" s="45" t="s">
        <v>530</v>
      </c>
      <c r="D122" s="45">
        <v>85</v>
      </c>
      <c r="E122" s="45">
        <v>0</v>
      </c>
      <c r="F122" s="45">
        <v>42</v>
      </c>
      <c r="G122" s="45">
        <v>0</v>
      </c>
      <c r="H122" s="45">
        <v>43</v>
      </c>
      <c r="I122" s="45">
        <v>0</v>
      </c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</row>
    <row r="123" spans="1:43" ht="12.75">
      <c r="A123" s="48">
        <v>35</v>
      </c>
      <c r="B123" s="45" t="s">
        <v>496</v>
      </c>
      <c r="C123" s="45" t="s">
        <v>531</v>
      </c>
      <c r="D123" s="45">
        <v>246</v>
      </c>
      <c r="E123" s="45">
        <v>56</v>
      </c>
      <c r="F123" s="45">
        <v>108</v>
      </c>
      <c r="G123" s="45">
        <v>16</v>
      </c>
      <c r="H123" s="45">
        <v>138</v>
      </c>
      <c r="I123" s="45">
        <v>40</v>
      </c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</row>
    <row r="124" spans="1:43" ht="12.75">
      <c r="A124" s="48">
        <v>36</v>
      </c>
      <c r="B124" s="45" t="s">
        <v>532</v>
      </c>
      <c r="C124" s="45" t="s">
        <v>533</v>
      </c>
      <c r="D124" s="45">
        <v>74</v>
      </c>
      <c r="E124" s="45">
        <v>0</v>
      </c>
      <c r="F124" s="45">
        <v>38</v>
      </c>
      <c r="G124" s="45">
        <v>0</v>
      </c>
      <c r="H124" s="45">
        <v>36</v>
      </c>
      <c r="I124" s="45">
        <v>0</v>
      </c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</row>
    <row r="125" spans="1:43" s="52" customFormat="1" ht="12.75">
      <c r="A125" s="49">
        <v>36</v>
      </c>
      <c r="B125" s="50"/>
      <c r="C125" s="50" t="s">
        <v>534</v>
      </c>
      <c r="D125" s="50">
        <f aca="true" t="shared" si="1" ref="D125:I125">SUM(D89:D124)</f>
        <v>4557</v>
      </c>
      <c r="E125" s="50">
        <f t="shared" si="1"/>
        <v>509</v>
      </c>
      <c r="F125" s="50">
        <f t="shared" si="1"/>
        <v>2330</v>
      </c>
      <c r="G125" s="50">
        <f t="shared" si="1"/>
        <v>221</v>
      </c>
      <c r="H125" s="50">
        <f t="shared" si="1"/>
        <v>2227</v>
      </c>
      <c r="I125" s="50">
        <f t="shared" si="1"/>
        <v>288</v>
      </c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</row>
    <row r="126" spans="1:43" ht="7.5" customHeight="1">
      <c r="A126" s="169"/>
      <c r="B126" s="170"/>
      <c r="C126" s="170"/>
      <c r="D126" s="170"/>
      <c r="E126" s="170"/>
      <c r="F126" s="170"/>
      <c r="G126" s="170"/>
      <c r="H126" s="170"/>
      <c r="I126" s="171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</row>
    <row r="127" spans="1:43" s="52" customFormat="1" ht="12.75">
      <c r="A127" s="49">
        <f>(A87+A125)</f>
        <v>118</v>
      </c>
      <c r="B127" s="50"/>
      <c r="C127" s="50" t="s">
        <v>535</v>
      </c>
      <c r="D127" s="50">
        <f aca="true" t="shared" si="2" ref="D127:I127">(D87+D125)</f>
        <v>10280</v>
      </c>
      <c r="E127" s="50">
        <f t="shared" si="2"/>
        <v>2270</v>
      </c>
      <c r="F127" s="50">
        <f t="shared" si="2"/>
        <v>4564</v>
      </c>
      <c r="G127" s="50">
        <f t="shared" si="2"/>
        <v>726</v>
      </c>
      <c r="H127" s="50">
        <f t="shared" si="2"/>
        <v>5716</v>
      </c>
      <c r="I127" s="50">
        <f t="shared" si="2"/>
        <v>1544</v>
      </c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</row>
    <row r="128" spans="3:43" ht="12.75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</row>
    <row r="129" spans="3:43" ht="12.75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</row>
    <row r="130" spans="3:43" ht="12.75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</row>
    <row r="131" spans="3:26" ht="12.75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3:26" ht="12.75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3:26" ht="12.75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3:26" ht="12.75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3:26" ht="12.75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3:26" ht="12.75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3:26" ht="12.75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3:26" ht="12.75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3:26" ht="12.75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3:26" ht="12.75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3:26" ht="12.75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3:26" ht="12.75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3:26" ht="12.75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3:26" ht="12.75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3:26" ht="12.75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3:26" ht="12.75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3:26" ht="12.75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3:26" ht="12.75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3:26" ht="12.75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3:26" ht="12.75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3:26" ht="12.75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3:26" ht="12.75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3:26" ht="12.75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3:26" ht="12.75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3:26" ht="12.75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3:26" ht="12.75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3:26" ht="12.75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3:26" ht="12.75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3:26" ht="12.75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3:26" ht="12.75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3:26" ht="12.75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3:26" ht="12.75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3:26" ht="12.75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3:26" ht="12.75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3:26" ht="12.75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3:26" ht="12.75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3:26" ht="12.75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3:26" ht="12.75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3:26" ht="12.75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3:26" ht="12.75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3:26" ht="12.75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3:26" ht="12.75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3:26" ht="12.75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3:26" ht="12.75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3:26" ht="12.75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3:26" ht="12.75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3:26" ht="12.75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3:26" ht="12.75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3:26" ht="12.75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3:26" ht="12.75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3:26" ht="12.75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3:26" ht="12.75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3:26" ht="12.75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3:26" ht="12.75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3:26" ht="12.75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3:26" ht="12.75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3:26" ht="12.75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3:26" ht="12.75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3:26" ht="12.75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3:26" ht="12.75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3:26" ht="12.75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3:26" ht="12.75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3:26" ht="12.75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3:26" ht="12.75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3:26" ht="12.75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3:26" ht="12.75"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3:26" ht="12.75"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3:26" ht="12.75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3:26" ht="12.75"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3:26" ht="12.75"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3:26" ht="12.75"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3:26" ht="12.75"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3:26" ht="12.75"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3:26" ht="12.75"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3:26" ht="12.75"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3:26" ht="12.75"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3:26" ht="12.75"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3:26" ht="12.75"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3:26" ht="12.75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3:26" ht="12.75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3:26" ht="12.75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3:26" ht="12.75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3:26" ht="12.75"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3:26" ht="12.75"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3:26" ht="12.75"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3:26" ht="12.75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3:26" ht="12.75"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3:26" ht="12.75"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3:26" ht="12.75"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3:26" ht="12.75"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3:26" ht="12.75"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3:26" ht="12.75"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3:26" ht="12.75"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3:26" ht="12.75"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3:26" ht="12.75"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3:26" ht="12.75"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3:26" ht="12.75"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3:26" ht="12.75"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3:26" ht="12.75"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3:26" ht="12.75"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3:26" ht="12.75"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3:26" ht="12.75"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3:26" ht="12.75"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3:26" ht="12.75"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3:26" ht="12.75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3:26" ht="12.75"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3:26" ht="12.75"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3:26" ht="12.75"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3:26" ht="12.75"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3:26" ht="12.75"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3:26" ht="12.75"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3:26" ht="12.75"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3:26" ht="12.75"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3:26" ht="12.75"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3:26" ht="12.75"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3:26" ht="12.75"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3:26" ht="12.75"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3:26" ht="12.75"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3:26" ht="12.75"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3:26" ht="12.75"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3:26" ht="12.75"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3:26" ht="12.75"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3:26" ht="12.75"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3:26" ht="12.75"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3:26" ht="12.75"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3:26" ht="12.75"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3:26" ht="12.75"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3:26" ht="12.75"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3:26" ht="12.75"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3:26" ht="12.75"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3:26" ht="12.75"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3:26" ht="12.75"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3:26" ht="12.75"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3:26" ht="12.75"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3:26" ht="12.75"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3:26" ht="12.75"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3:26" ht="12.75"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3:26" ht="12.75"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3:26" ht="12.75"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3:26" ht="12.75"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3:26" ht="12.75"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3:26" ht="12.75"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3:26" ht="12.75"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3:26" ht="12.75"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3:26" ht="12.75"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3:26" ht="12.75"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3:26" ht="12.75"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3:26" ht="12.75"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3:26" ht="12.75"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3:26" ht="12.75"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3:26" ht="12.75"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3:26" ht="12.75"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3:26" ht="12.75"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3:26" ht="12.75"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3:26" ht="12.75"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3:26" ht="12.75"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3:26" ht="12.75"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3:26" ht="12.75"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3:26" ht="12.75"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3:26" ht="12.75"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3:26" ht="12.75"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3:26" ht="12.75"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3:26" ht="12.75"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3:26" ht="12.75"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3:26" ht="12.75"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3:26" ht="12.75"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3:26" ht="12.75"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3:26" ht="12.75"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3:26" ht="12.75"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3:26" ht="12.75"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3:26" ht="12.75"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3:26" ht="12.75"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3:26" ht="12.75"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3:26" ht="12.75"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3:26" ht="12.75"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3:26" ht="12.75"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3:26" ht="12.75"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3:26" ht="12.75"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3:26" ht="12.75"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3:26" ht="12.75"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3:26" ht="12.75"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3:26" ht="12.75"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3:26" ht="12.75"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3:26" ht="12.75"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3:26" ht="12.75"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3:26" ht="12.75"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3:26" ht="12.75"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3:26" ht="12.75"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3:26" ht="12.75"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3:26" ht="12.75"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3:26" ht="12.75"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3:26" ht="12.75"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3:26" ht="12.75"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3:26" ht="12.75"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3:26" ht="12.75"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3:26" ht="12.75"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3:26" ht="12.75"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3:26" ht="12.75"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3:26" ht="12.75"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3:26" ht="12.75"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3:26" ht="12.75"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3:26" ht="12.75"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3:26" ht="12.75"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3:26" ht="12.75"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3:26" ht="12.75"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3:26" ht="12.75"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3:26" ht="12.75"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3:26" ht="12.75"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3:26" ht="12.75"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3:26" ht="12.75"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3:26" ht="12.75"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3:26" ht="12.75"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3:26" ht="12.75"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3:26" ht="12.75"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3:26" ht="12.75"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3:26" ht="12.75"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3:26" ht="12.75"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3:26" ht="12.75"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3:26" ht="12.75"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3:26" ht="12.75"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3:26" ht="12.75"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3:26" ht="12.75"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3:26" ht="12.75"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3:26" ht="12.75"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3:26" ht="12.75"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3:26" ht="12.75"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3:26" ht="12.75"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3:26" ht="12.75"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3:26" ht="12.75"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3:26" ht="12.75"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3:26" ht="12.75"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3:26" ht="12.75"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3:26" ht="12.75"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3:26" ht="12.75"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3:26" ht="12.75"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3:26" ht="12.75"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3:26" ht="12.75"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3:26" ht="12.75"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3:26" ht="12.75"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3:26" ht="12.75"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3:26" ht="12.75"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3:26" ht="12.75"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3:26" ht="12.75"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3:26" ht="12.75"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3:26" ht="12.75"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3:26" ht="12.75"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3:26" ht="12.75"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3:26" ht="12.75"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3:26" ht="12.75"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3:26" ht="12.75"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3:26" ht="12.75"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3:26" ht="12.75"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3:26" ht="12.75"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3:26" ht="12.75"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3:26" ht="12.75"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3:26" ht="12.75"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3:26" ht="12.75"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3:26" ht="12.75"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3:26" ht="12.75"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3:26" ht="12.75"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3:26" ht="12.75"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3:26" ht="12.75"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3:26" ht="12.75"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3:26" ht="12.75"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3:26" ht="12.75"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3:26" ht="12.75"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3:26" ht="12.75"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3:26" ht="12.75"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3:26" ht="12.75"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3:26" ht="12.75"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3:26" ht="12.75"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3:26" ht="12.75"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3:26" ht="12.75"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3:26" ht="12.75"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3:26" ht="12.75"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3:26" ht="12.75"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3:26" ht="12.75"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3:26" ht="12.75"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3:26" ht="12.75"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3:26" ht="12.75"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3:26" ht="12.75"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3:26" ht="12.75"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3:26" ht="12.75"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3:26" ht="12.75"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3:26" ht="12.75"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3:26" ht="12.75"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3:26" ht="12.75"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3:26" ht="12.75"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3:26" ht="12.75"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3:26" ht="12.75"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3:26" ht="12.75"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3:26" ht="12.75"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3:26" ht="12.75"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3:26" ht="12.75"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3:26" ht="12.75"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3:26" ht="12.75"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3:26" ht="12.75"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3:26" ht="12.75"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3:26" ht="12.75"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3:26" ht="12.75"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3:26" ht="12.75"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3:26" ht="12.75"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3:26" ht="12.75"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3:26" ht="12.75"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3:26" ht="12.75"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3:26" ht="12.75"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3:26" ht="12.75"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3:26" ht="12.75"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3:26" ht="12.75"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3:26" ht="12.75"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3:26" ht="12.75"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3:26" ht="12.75"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3:26" ht="12.75"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3:26" ht="12.75"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3:26" ht="12.75"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3:26" ht="12.75"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3:26" ht="12.75"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3:26" ht="12.75"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3:26" ht="12.75"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3:26" ht="12.75"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3:26" ht="12.75"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3:26" ht="12.75"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3:26" ht="12.75"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3:26" ht="12.75"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3:26" ht="12.75"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3:26" ht="12.75"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3:26" ht="12.75"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3:26" ht="12.75"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3:26" ht="12.75"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3:26" ht="12.75"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3:26" ht="12.75"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3:26" ht="12.75"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3:26" ht="12.75"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3:26" ht="12.75"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3:26" ht="12.75"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3:26" ht="12.75"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3:26" ht="12.75"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3:26" ht="12.75"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3:26" ht="12.75"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3:26" ht="12.75"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3:26" ht="12.75"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3:26" ht="12.75"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3:26" ht="12.75"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3:26" ht="12.75"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3:26" ht="12.75"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3:26" ht="12.75"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3:26" ht="12.75"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3:26" ht="12.75"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3:26" ht="12.75"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3:26" ht="12.75"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3:26" ht="12.75"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3:26" ht="12.75"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3:26" ht="12.75"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3:26" ht="12.75"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3:26" ht="12.75"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3:26" ht="12.75"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3:26" ht="12.75"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3:26" ht="12.75"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3:26" ht="12.75"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3:26" ht="12.75"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3:26" ht="12.75"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3:26" ht="12.75"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3:26" ht="12.75"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3:26" ht="12.75"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3:26" ht="12.75"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3:26" ht="12.75"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3:26" ht="12.75"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3:26" ht="12.75"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3:26" ht="12.75"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3:26" ht="12.75"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3:26" ht="12.75"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3:26" ht="12.75"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3:26" ht="12.75"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3:26" ht="12.75"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3:26" ht="12.75"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3:26" ht="12.75"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3:26" ht="12.75"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3:26" ht="12.75"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3:26" ht="12.75"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3:26" ht="12.75"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3:26" ht="12.75"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3:26" ht="12.75"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3:26" ht="12.75"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3:26" ht="12.75"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3:26" ht="12.75"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3:26" ht="12.75"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3:26" ht="12.75"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3:26" ht="12.75"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3:26" ht="12.75"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3:26" ht="12.75"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3:26" ht="12.75"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3:26" ht="12.75"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3:26" ht="12.75"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3:26" ht="12.75"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3:26" ht="12.75"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3:26" ht="12.75"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3:26" ht="12.75"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3:26" ht="12.75"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3:26" ht="12.75"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3:26" ht="12.75"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3:26" ht="12.75"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3:26" ht="12.75"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3:26" ht="12.75"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3:26" ht="12.75"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3:26" ht="12.75"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3:26" ht="12.75"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3:26" ht="12.75"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3:26" ht="12.75"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3:26" ht="12.75"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3:26" ht="12.75"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3:26" ht="12.75"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3:26" ht="12.75"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3:26" ht="12.75"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3:26" ht="12.75"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3:26" ht="12.75"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3:26" ht="12.75"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3:26" ht="12.75"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3:26" ht="12.75"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3:26" ht="12.75"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3:26" ht="12.75"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3:26" ht="12.75"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3:26" ht="12.75"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3:26" ht="12.75"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3:26" ht="12.75"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3:26" ht="12.75"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3:26" ht="12.75"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3:26" ht="12.75"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3:26" ht="12.75"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3:26" ht="12.75"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3:26" ht="12.75"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3:26" ht="12.75"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3:26" ht="12.75"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3:26" ht="12.75"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3:26" ht="12.75"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3:26" ht="12.75"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3:26" ht="12.75"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3:26" ht="12.75"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3:26" ht="12.75"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3:26" ht="12.75"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3:26" ht="12.75"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3:26" ht="12.75"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3:26" ht="12.75"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3:26" ht="12.75"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3:26" ht="12.75"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3:26" ht="12.75"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3:26" ht="12.75"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3:26" ht="12.75"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3:26" ht="12.75"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3:26" ht="12.75"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3:26" ht="12.75"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3:26" ht="12.75"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3:26" ht="12.75"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3:26" ht="12.75"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3:26" ht="12.75"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3:26" ht="12.75"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3:26" ht="12.75"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3:26" ht="12.75"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3:26" ht="12.75"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3:26" ht="12.75"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3:26" ht="12.75"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3:26" ht="12.75"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3:26" ht="12.75"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3:26" ht="12.75"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3:26" ht="12.75"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3:26" ht="12.75"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3:26" ht="12.75"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3:26" ht="12.75"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3:26" ht="12.75"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3:26" ht="12.75"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3:26" ht="12.75"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3:26" ht="12.75"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3:26" ht="12.75"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3:26" ht="12.75"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3:26" ht="12.75"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3:26" ht="12.75"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3:26" ht="12.75"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3:26" ht="12.75"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3:26" ht="12.75"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3:26" ht="12.75"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3:26" ht="12.75"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3:26" ht="12.75"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3:26" ht="12.75"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3:26" ht="12.75"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3:26" ht="12.75"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3:26" ht="12.75"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3:26" ht="12.75"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3:26" ht="12.75"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3:26" ht="12.75"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3:26" ht="12.75"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3:26" ht="12.75"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3:26" ht="12.75"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3:26" ht="12.75"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3:26" ht="12.75"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3:26" ht="12.75"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3:26" ht="12.75"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3:26" ht="12.75"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3:26" ht="12.75"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3:26" ht="12.75"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3:26" ht="12.75"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3:26" ht="12.75"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3:26" ht="12.75"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3:26" ht="12.75"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3:26" ht="12.75"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3:26" ht="12.75"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3:26" ht="12.75"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3:26" ht="12.75"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3:26" ht="12.75"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3:26" ht="12.75"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3:26" ht="12.75"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3:26" ht="12.75"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3:26" ht="12.75"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3:26" ht="12.75"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3:26" ht="12.75"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3:26" ht="12.75"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3:26" ht="12.75"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3:26" ht="12.75"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3:26" ht="12.75"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3:26" ht="12.75"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3:26" ht="12.75"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3:26" ht="12.75"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3:26" ht="12.75"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3:26" ht="12.75"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3:26" ht="12.75"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3:26" ht="12.75"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3:26" ht="12.75"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3:26" ht="12.75"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3:26" ht="12.75"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3:26" ht="12.75"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3:26" ht="12.75"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3:26" ht="12.75"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3:26" ht="12.75"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3:26" ht="12.75"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3:26" ht="12.75"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3:26" ht="12.75"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3:26" ht="12.75"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3:26" ht="12.75"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3:26" ht="12.75"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3:26" ht="12.75"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3:26" ht="12.75"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3:26" ht="12.75"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3:26" ht="12.75"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3:26" ht="12.75"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3:26" ht="12.75"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3:26" ht="12.75"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3:26" ht="12.75"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3:26" ht="12.75"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3:26" ht="12.75"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3:26" ht="12.75"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3:26" ht="12.75"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3:26" ht="12.75"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3:26" ht="12.75"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3:26" ht="12.75"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3:26" ht="12.75"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3:26" ht="12.75"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3:26" ht="12.75"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3:26" ht="12.75"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3:26" ht="12.75"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3:26" ht="12.75"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3:26" ht="12.75"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3:26" ht="12.75"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3:26" ht="12.75"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3:26" ht="12.75"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3:26" ht="12.75"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3:26" ht="12.75"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3:26" ht="12.75"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3:26" ht="12.75"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3:26" ht="12.75"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3:26" ht="12.75"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3:26" ht="12.75"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3:26" ht="12.75"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3:26" ht="12.75"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3:26" ht="12.75"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3:26" ht="12.75"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3:26" ht="12.75"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3:26" ht="12.75"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3:26" ht="12.75"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3:26" ht="12.75"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3:26" ht="12.75"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3:26" ht="12.75"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3:26" ht="12.75"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3:26" ht="12.75"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3:26" ht="12.75"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3:26" ht="12.75"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3:26" ht="12.75"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3:26" ht="12.75"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3:26" ht="12.75"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3:26" ht="12.75"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3:26" ht="12.75"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3:26" ht="12.75"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3:26" ht="12.75"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3:26" ht="12.75"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3:26" ht="12.75"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3:26" ht="12.75"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3:26" ht="12.75"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3:26" ht="12.75"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3:26" ht="12.75"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3:26" ht="12.75"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3:26" ht="12.75"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3:26" ht="12.75"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3:26" ht="12.75"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3:26" ht="12.75"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3:26" ht="12.75"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3:26" ht="12.75"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3:26" ht="12.75"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3:26" ht="12.75"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3:26" ht="12.75"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3:26" ht="12.75"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3:26" ht="12.75"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3:26" ht="12.75"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3:26" ht="12.75"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3:26" ht="12.75"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3:26" ht="12.75"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3:26" ht="12.75"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3:26" ht="12.75"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3:26" ht="12.75"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3:26" ht="12.75"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3:26" ht="12.75"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3:26" ht="12.75"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3:26" ht="12.75"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3:26" ht="12.75"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3:26" ht="12.75"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3:26" ht="12.75"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3:26" ht="12.75"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3:26" ht="12.75"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3:26" ht="12.75"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3:26" ht="12.75"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3:26" ht="12.75"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3:26" ht="12.75"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3:26" ht="12.75"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3:26" ht="12.75"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3:26" ht="12.75"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3:26" ht="12.75"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3:26" ht="12.75"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</sheetData>
  <sheetProtection password="CE88" sheet="1" objects="1" scenarios="1"/>
  <mergeCells count="8">
    <mergeCell ref="A88:I88"/>
    <mergeCell ref="A126:I126"/>
    <mergeCell ref="D1:E1"/>
    <mergeCell ref="D2:D3"/>
    <mergeCell ref="E2:I2"/>
    <mergeCell ref="A1:A3"/>
    <mergeCell ref="B1:B3"/>
    <mergeCell ref="C1:C3"/>
  </mergeCells>
  <printOptions/>
  <pageMargins left="0.3937007874015748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1.1. Personu skaits  institūcijā uz 2008. gada 1. janvāri</oddHeader>
    <oddFooter>&amp;L&amp;8
SPP Statistiskās informācijas un analīzes daļa&amp;R
&amp;P+2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K127"/>
  <sheetViews>
    <sheetView showGridLines="0" workbookViewId="0" topLeftCell="A1">
      <selection activeCell="F110" sqref="F110"/>
    </sheetView>
  </sheetViews>
  <sheetFormatPr defaultColWidth="9.140625" defaultRowHeight="12.75"/>
  <cols>
    <col min="1" max="1" width="4.7109375" style="9" customWidth="1"/>
    <col min="2" max="2" width="16.7109375" style="8" customWidth="1"/>
    <col min="3" max="3" width="55.7109375" style="8" customWidth="1"/>
    <col min="4" max="4" width="11.8515625" style="8" customWidth="1"/>
    <col min="5" max="7" width="9.00390625" style="8" customWidth="1"/>
    <col min="8" max="8" width="9.8515625" style="8" customWidth="1"/>
    <col min="9" max="9" width="10.57421875" style="8" customWidth="1"/>
    <col min="10" max="16384" width="9.140625" style="8" customWidth="1"/>
  </cols>
  <sheetData>
    <row r="1" spans="1:9" s="3" customFormat="1" ht="23.25" customHeight="1">
      <c r="A1" s="180" t="s">
        <v>353</v>
      </c>
      <c r="B1" s="183" t="s">
        <v>1</v>
      </c>
      <c r="C1" s="183" t="s">
        <v>2</v>
      </c>
      <c r="D1" s="23" t="s">
        <v>352</v>
      </c>
      <c r="E1" s="23" t="s">
        <v>351</v>
      </c>
      <c r="F1" s="23" t="s">
        <v>350</v>
      </c>
      <c r="G1" s="23" t="s">
        <v>349</v>
      </c>
      <c r="H1" s="23" t="s">
        <v>348</v>
      </c>
      <c r="I1" s="23" t="s">
        <v>347</v>
      </c>
    </row>
    <row r="2" spans="1:9" s="3" customFormat="1" ht="12.75" customHeight="1">
      <c r="A2" s="181"/>
      <c r="B2" s="183"/>
      <c r="C2" s="183"/>
      <c r="D2" s="179" t="s">
        <v>365</v>
      </c>
      <c r="E2" s="185" t="s">
        <v>82</v>
      </c>
      <c r="F2" s="185"/>
      <c r="G2" s="185"/>
      <c r="H2" s="179" t="s">
        <v>346</v>
      </c>
      <c r="I2" s="179" t="s">
        <v>345</v>
      </c>
    </row>
    <row r="3" spans="1:9" s="3" customFormat="1" ht="51" customHeight="1">
      <c r="A3" s="182"/>
      <c r="B3" s="184"/>
      <c r="C3" s="184"/>
      <c r="D3" s="179"/>
      <c r="E3" s="42" t="s">
        <v>344</v>
      </c>
      <c r="F3" s="42" t="s">
        <v>343</v>
      </c>
      <c r="G3" s="42" t="s">
        <v>342</v>
      </c>
      <c r="H3" s="179"/>
      <c r="I3" s="179"/>
    </row>
    <row r="4" spans="1:9" s="3" customFormat="1" ht="12" customHeight="1" thickBot="1">
      <c r="A4" s="22" t="s">
        <v>20</v>
      </c>
      <c r="B4" s="22" t="s">
        <v>21</v>
      </c>
      <c r="C4" s="22" t="s">
        <v>22</v>
      </c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</row>
    <row r="5" spans="1:9" ht="12.75">
      <c r="A5" s="46">
        <v>1</v>
      </c>
      <c r="B5" s="47" t="s">
        <v>386</v>
      </c>
      <c r="C5" s="47" t="s">
        <v>387</v>
      </c>
      <c r="D5" s="47">
        <v>70</v>
      </c>
      <c r="E5" s="47">
        <v>26</v>
      </c>
      <c r="F5" s="47">
        <v>34</v>
      </c>
      <c r="G5" s="47">
        <v>10</v>
      </c>
      <c r="H5" s="47">
        <v>40</v>
      </c>
      <c r="I5" s="47">
        <v>30</v>
      </c>
    </row>
    <row r="6" spans="1:9" ht="12.75">
      <c r="A6" s="48">
        <v>2</v>
      </c>
      <c r="B6" s="45" t="s">
        <v>388</v>
      </c>
      <c r="C6" s="45" t="s">
        <v>389</v>
      </c>
      <c r="D6" s="45">
        <v>5</v>
      </c>
      <c r="E6" s="45">
        <v>0</v>
      </c>
      <c r="F6" s="45">
        <v>5</v>
      </c>
      <c r="G6" s="45">
        <v>0</v>
      </c>
      <c r="H6" s="45">
        <v>2</v>
      </c>
      <c r="I6" s="45">
        <v>3</v>
      </c>
    </row>
    <row r="7" spans="1:9" ht="12.75">
      <c r="A7" s="48">
        <v>3</v>
      </c>
      <c r="B7" s="45" t="s">
        <v>388</v>
      </c>
      <c r="C7" s="45" t="s">
        <v>390</v>
      </c>
      <c r="D7" s="45">
        <v>43</v>
      </c>
      <c r="E7" s="45">
        <v>14</v>
      </c>
      <c r="F7" s="45">
        <v>23</v>
      </c>
      <c r="G7" s="45">
        <v>6</v>
      </c>
      <c r="H7" s="45">
        <v>17</v>
      </c>
      <c r="I7" s="45">
        <v>26</v>
      </c>
    </row>
    <row r="8" spans="1:9" ht="12.75">
      <c r="A8" s="48">
        <v>4</v>
      </c>
      <c r="B8" s="45" t="s">
        <v>388</v>
      </c>
      <c r="C8" s="45" t="s">
        <v>391</v>
      </c>
      <c r="D8" s="45">
        <v>69</v>
      </c>
      <c r="E8" s="45">
        <v>27</v>
      </c>
      <c r="F8" s="45">
        <v>42</v>
      </c>
      <c r="G8" s="45">
        <v>0</v>
      </c>
      <c r="H8" s="45">
        <v>49</v>
      </c>
      <c r="I8" s="45">
        <v>20</v>
      </c>
    </row>
    <row r="9" spans="1:9" ht="12.75">
      <c r="A9" s="48">
        <v>5</v>
      </c>
      <c r="B9" s="45" t="s">
        <v>392</v>
      </c>
      <c r="C9" s="45" t="s">
        <v>393</v>
      </c>
      <c r="D9" s="45">
        <v>57</v>
      </c>
      <c r="E9" s="45">
        <v>13</v>
      </c>
      <c r="F9" s="45">
        <v>32</v>
      </c>
      <c r="G9" s="45">
        <v>12</v>
      </c>
      <c r="H9" s="45">
        <v>22</v>
      </c>
      <c r="I9" s="45">
        <v>35</v>
      </c>
    </row>
    <row r="10" spans="1:9" ht="12.75">
      <c r="A10" s="48">
        <v>6</v>
      </c>
      <c r="B10" s="45" t="s">
        <v>394</v>
      </c>
      <c r="C10" s="45" t="s">
        <v>395</v>
      </c>
      <c r="D10" s="45">
        <v>15</v>
      </c>
      <c r="E10" s="45">
        <v>5</v>
      </c>
      <c r="F10" s="45">
        <v>10</v>
      </c>
      <c r="G10" s="45">
        <v>0</v>
      </c>
      <c r="H10" s="45">
        <v>9</v>
      </c>
      <c r="I10" s="45">
        <v>6</v>
      </c>
    </row>
    <row r="11" spans="1:11" ht="12.75">
      <c r="A11" s="48">
        <v>7</v>
      </c>
      <c r="B11" s="45" t="s">
        <v>394</v>
      </c>
      <c r="C11" s="45" t="s">
        <v>396</v>
      </c>
      <c r="D11" s="45">
        <v>37</v>
      </c>
      <c r="E11" s="45">
        <v>16</v>
      </c>
      <c r="F11" s="45">
        <v>20</v>
      </c>
      <c r="G11" s="45">
        <v>1</v>
      </c>
      <c r="H11" s="45">
        <v>20</v>
      </c>
      <c r="I11" s="45">
        <v>17</v>
      </c>
      <c r="K11" s="99"/>
    </row>
    <row r="12" spans="1:9" ht="12.75">
      <c r="A12" s="48">
        <v>8</v>
      </c>
      <c r="B12" s="45" t="s">
        <v>394</v>
      </c>
      <c r="C12" s="45" t="s">
        <v>397</v>
      </c>
      <c r="D12" s="45">
        <v>45</v>
      </c>
      <c r="E12" s="45">
        <v>13</v>
      </c>
      <c r="F12" s="45">
        <v>28</v>
      </c>
      <c r="G12" s="45">
        <v>4</v>
      </c>
      <c r="H12" s="45">
        <v>21</v>
      </c>
      <c r="I12" s="45">
        <v>24</v>
      </c>
    </row>
    <row r="13" spans="1:9" ht="12.75">
      <c r="A13" s="48">
        <v>9</v>
      </c>
      <c r="B13" s="45" t="s">
        <v>394</v>
      </c>
      <c r="C13" s="45" t="s">
        <v>398</v>
      </c>
      <c r="D13" s="45">
        <v>32</v>
      </c>
      <c r="E13" s="45">
        <v>12</v>
      </c>
      <c r="F13" s="45">
        <v>20</v>
      </c>
      <c r="G13" s="45">
        <v>0</v>
      </c>
      <c r="H13" s="45">
        <v>14</v>
      </c>
      <c r="I13" s="45">
        <v>18</v>
      </c>
    </row>
    <row r="14" spans="1:9" ht="12.75">
      <c r="A14" s="48">
        <v>10</v>
      </c>
      <c r="B14" s="45" t="s">
        <v>394</v>
      </c>
      <c r="C14" s="45" t="s">
        <v>399</v>
      </c>
      <c r="D14" s="45">
        <v>110</v>
      </c>
      <c r="E14" s="45">
        <v>57</v>
      </c>
      <c r="F14" s="45">
        <v>52</v>
      </c>
      <c r="G14" s="45">
        <v>1</v>
      </c>
      <c r="H14" s="45">
        <v>70</v>
      </c>
      <c r="I14" s="45">
        <v>40</v>
      </c>
    </row>
    <row r="15" spans="1:9" ht="12.75">
      <c r="A15" s="48">
        <v>11</v>
      </c>
      <c r="B15" s="45" t="s">
        <v>394</v>
      </c>
      <c r="C15" s="45" t="s">
        <v>400</v>
      </c>
      <c r="D15" s="45">
        <v>1</v>
      </c>
      <c r="E15" s="45">
        <v>1</v>
      </c>
      <c r="F15" s="45">
        <v>0</v>
      </c>
      <c r="G15" s="45">
        <v>0</v>
      </c>
      <c r="H15" s="45">
        <v>0</v>
      </c>
      <c r="I15" s="45">
        <v>1</v>
      </c>
    </row>
    <row r="16" spans="1:9" ht="12.75">
      <c r="A16" s="48">
        <v>12</v>
      </c>
      <c r="B16" s="45" t="s">
        <v>401</v>
      </c>
      <c r="C16" s="45" t="s">
        <v>402</v>
      </c>
      <c r="D16" s="45">
        <v>47</v>
      </c>
      <c r="E16" s="45">
        <v>14</v>
      </c>
      <c r="F16" s="45">
        <v>32</v>
      </c>
      <c r="G16" s="45">
        <v>1</v>
      </c>
      <c r="H16" s="45">
        <v>23</v>
      </c>
      <c r="I16" s="45">
        <v>24</v>
      </c>
    </row>
    <row r="17" spans="1:9" ht="12.75">
      <c r="A17" s="48">
        <v>13</v>
      </c>
      <c r="B17" s="45" t="s">
        <v>403</v>
      </c>
      <c r="C17" s="45" t="s">
        <v>404</v>
      </c>
      <c r="D17" s="45">
        <v>17</v>
      </c>
      <c r="E17" s="45">
        <v>3</v>
      </c>
      <c r="F17" s="45">
        <v>11</v>
      </c>
      <c r="G17" s="45">
        <v>3</v>
      </c>
      <c r="H17" s="45">
        <v>7</v>
      </c>
      <c r="I17" s="45">
        <v>10</v>
      </c>
    </row>
    <row r="18" spans="1:9" ht="12.75">
      <c r="A18" s="48">
        <v>14</v>
      </c>
      <c r="B18" s="45" t="s">
        <v>403</v>
      </c>
      <c r="C18" s="45" t="s">
        <v>405</v>
      </c>
      <c r="D18" s="45">
        <v>6</v>
      </c>
      <c r="E18" s="45">
        <v>2</v>
      </c>
      <c r="F18" s="45">
        <v>3</v>
      </c>
      <c r="G18" s="45">
        <v>1</v>
      </c>
      <c r="H18" s="45">
        <v>2</v>
      </c>
      <c r="I18" s="45">
        <v>4</v>
      </c>
    </row>
    <row r="19" spans="1:9" ht="12.75">
      <c r="A19" s="48">
        <v>15</v>
      </c>
      <c r="B19" s="45" t="s">
        <v>403</v>
      </c>
      <c r="C19" s="45" t="s">
        <v>406</v>
      </c>
      <c r="D19" s="45">
        <v>1</v>
      </c>
      <c r="E19" s="45">
        <v>0</v>
      </c>
      <c r="F19" s="45">
        <v>1</v>
      </c>
      <c r="G19" s="45">
        <v>0</v>
      </c>
      <c r="H19" s="45">
        <v>0</v>
      </c>
      <c r="I19" s="45">
        <v>1</v>
      </c>
    </row>
    <row r="20" spans="1:9" ht="12.75">
      <c r="A20" s="48">
        <v>16</v>
      </c>
      <c r="B20" s="45" t="s">
        <v>407</v>
      </c>
      <c r="C20" s="45" t="s">
        <v>408</v>
      </c>
      <c r="D20" s="45">
        <v>10</v>
      </c>
      <c r="E20" s="45">
        <v>2</v>
      </c>
      <c r="F20" s="45">
        <v>8</v>
      </c>
      <c r="G20" s="45">
        <v>0</v>
      </c>
      <c r="H20" s="45">
        <v>5</v>
      </c>
      <c r="I20" s="45">
        <v>5</v>
      </c>
    </row>
    <row r="21" spans="1:9" ht="12.75">
      <c r="A21" s="48">
        <v>17</v>
      </c>
      <c r="B21" s="45" t="s">
        <v>407</v>
      </c>
      <c r="C21" s="45" t="s">
        <v>409</v>
      </c>
      <c r="D21" s="45">
        <v>22</v>
      </c>
      <c r="E21" s="45">
        <v>9</v>
      </c>
      <c r="F21" s="45">
        <v>13</v>
      </c>
      <c r="G21" s="45">
        <v>0</v>
      </c>
      <c r="H21" s="45">
        <v>10</v>
      </c>
      <c r="I21" s="45">
        <v>12</v>
      </c>
    </row>
    <row r="22" spans="1:9" ht="12.75">
      <c r="A22" s="48">
        <v>18</v>
      </c>
      <c r="B22" s="45" t="s">
        <v>410</v>
      </c>
      <c r="C22" s="45" t="s">
        <v>411</v>
      </c>
      <c r="D22" s="45">
        <v>52</v>
      </c>
      <c r="E22" s="45">
        <v>13</v>
      </c>
      <c r="F22" s="45">
        <v>36</v>
      </c>
      <c r="G22" s="45">
        <v>3</v>
      </c>
      <c r="H22" s="45">
        <v>30</v>
      </c>
      <c r="I22" s="45">
        <v>22</v>
      </c>
    </row>
    <row r="23" spans="1:9" ht="12.75">
      <c r="A23" s="48">
        <v>19</v>
      </c>
      <c r="B23" s="45" t="s">
        <v>412</v>
      </c>
      <c r="C23" s="45" t="s">
        <v>413</v>
      </c>
      <c r="D23" s="45">
        <v>17</v>
      </c>
      <c r="E23" s="45">
        <v>5</v>
      </c>
      <c r="F23" s="45">
        <v>12</v>
      </c>
      <c r="G23" s="45">
        <v>0</v>
      </c>
      <c r="H23" s="45">
        <v>9</v>
      </c>
      <c r="I23" s="45">
        <v>8</v>
      </c>
    </row>
    <row r="24" spans="1:9" ht="12.75">
      <c r="A24" s="48">
        <v>20</v>
      </c>
      <c r="B24" s="45" t="s">
        <v>412</v>
      </c>
      <c r="C24" s="45" t="s">
        <v>414</v>
      </c>
      <c r="D24" s="45">
        <v>19</v>
      </c>
      <c r="E24" s="45">
        <v>2</v>
      </c>
      <c r="F24" s="45">
        <v>15</v>
      </c>
      <c r="G24" s="45">
        <v>2</v>
      </c>
      <c r="H24" s="45">
        <v>10</v>
      </c>
      <c r="I24" s="45">
        <v>9</v>
      </c>
    </row>
    <row r="25" spans="1:9" ht="12.75">
      <c r="A25" s="48">
        <v>21</v>
      </c>
      <c r="B25" s="45" t="s">
        <v>412</v>
      </c>
      <c r="C25" s="45" t="s">
        <v>415</v>
      </c>
      <c r="D25" s="45">
        <v>3</v>
      </c>
      <c r="E25" s="45">
        <v>1</v>
      </c>
      <c r="F25" s="45">
        <v>1</v>
      </c>
      <c r="G25" s="45">
        <v>1</v>
      </c>
      <c r="H25" s="45">
        <v>1</v>
      </c>
      <c r="I25" s="45">
        <v>2</v>
      </c>
    </row>
    <row r="26" spans="1:9" ht="12.75">
      <c r="A26" s="48">
        <v>22</v>
      </c>
      <c r="B26" s="45" t="s">
        <v>416</v>
      </c>
      <c r="C26" s="45" t="s">
        <v>417</v>
      </c>
      <c r="D26" s="45">
        <v>18</v>
      </c>
      <c r="E26" s="45">
        <v>2</v>
      </c>
      <c r="F26" s="45">
        <v>13</v>
      </c>
      <c r="G26" s="45">
        <v>3</v>
      </c>
      <c r="H26" s="45">
        <v>6</v>
      </c>
      <c r="I26" s="45">
        <v>12</v>
      </c>
    </row>
    <row r="27" spans="1:9" ht="12.75">
      <c r="A27" s="48">
        <v>23</v>
      </c>
      <c r="B27" s="45" t="s">
        <v>416</v>
      </c>
      <c r="C27" s="45" t="s">
        <v>418</v>
      </c>
      <c r="D27" s="45">
        <v>23</v>
      </c>
      <c r="E27" s="45">
        <v>7</v>
      </c>
      <c r="F27" s="45">
        <v>15</v>
      </c>
      <c r="G27" s="45">
        <v>1</v>
      </c>
      <c r="H27" s="45">
        <v>6</v>
      </c>
      <c r="I27" s="45">
        <v>17</v>
      </c>
    </row>
    <row r="28" spans="1:9" ht="12.75">
      <c r="A28" s="48">
        <v>24</v>
      </c>
      <c r="B28" s="45" t="s">
        <v>416</v>
      </c>
      <c r="C28" s="45" t="s">
        <v>419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</row>
    <row r="29" spans="1:9" ht="12.75">
      <c r="A29" s="48">
        <v>25</v>
      </c>
      <c r="B29" s="45" t="s">
        <v>420</v>
      </c>
      <c r="C29" s="45" t="s">
        <v>421</v>
      </c>
      <c r="D29" s="45">
        <v>4</v>
      </c>
      <c r="E29" s="45">
        <v>1</v>
      </c>
      <c r="F29" s="45">
        <v>3</v>
      </c>
      <c r="G29" s="45">
        <v>0</v>
      </c>
      <c r="H29" s="45">
        <v>1</v>
      </c>
      <c r="I29" s="45">
        <v>3</v>
      </c>
    </row>
    <row r="30" spans="1:9" ht="12.75">
      <c r="A30" s="48">
        <v>26</v>
      </c>
      <c r="B30" s="45" t="s">
        <v>420</v>
      </c>
      <c r="C30" s="45" t="s">
        <v>422</v>
      </c>
      <c r="D30" s="45">
        <v>16</v>
      </c>
      <c r="E30" s="45">
        <v>3</v>
      </c>
      <c r="F30" s="45">
        <v>12</v>
      </c>
      <c r="G30" s="45">
        <v>1</v>
      </c>
      <c r="H30" s="45">
        <v>9</v>
      </c>
      <c r="I30" s="45">
        <v>7</v>
      </c>
    </row>
    <row r="31" spans="1:9" ht="12.75">
      <c r="A31" s="48">
        <v>27</v>
      </c>
      <c r="B31" s="45" t="s">
        <v>423</v>
      </c>
      <c r="C31" s="45" t="s">
        <v>424</v>
      </c>
      <c r="D31" s="45">
        <v>27</v>
      </c>
      <c r="E31" s="45">
        <v>8</v>
      </c>
      <c r="F31" s="45">
        <v>17</v>
      </c>
      <c r="G31" s="45">
        <v>2</v>
      </c>
      <c r="H31" s="45">
        <v>5</v>
      </c>
      <c r="I31" s="45">
        <v>22</v>
      </c>
    </row>
    <row r="32" spans="1:9" ht="12.75">
      <c r="A32" s="48">
        <v>28</v>
      </c>
      <c r="B32" s="45" t="s">
        <v>425</v>
      </c>
      <c r="C32" s="45" t="s">
        <v>426</v>
      </c>
      <c r="D32" s="45">
        <v>2</v>
      </c>
      <c r="E32" s="45">
        <v>0</v>
      </c>
      <c r="F32" s="45">
        <v>2</v>
      </c>
      <c r="G32" s="45">
        <v>0</v>
      </c>
      <c r="H32" s="45">
        <v>0</v>
      </c>
      <c r="I32" s="45">
        <v>2</v>
      </c>
    </row>
    <row r="33" spans="1:9" ht="12.75">
      <c r="A33" s="48">
        <v>29</v>
      </c>
      <c r="B33" s="45" t="s">
        <v>425</v>
      </c>
      <c r="C33" s="45" t="s">
        <v>427</v>
      </c>
      <c r="D33" s="45">
        <v>3</v>
      </c>
      <c r="E33" s="45">
        <v>2</v>
      </c>
      <c r="F33" s="45">
        <v>0</v>
      </c>
      <c r="G33" s="45">
        <v>1</v>
      </c>
      <c r="H33" s="45">
        <v>2</v>
      </c>
      <c r="I33" s="45">
        <v>1</v>
      </c>
    </row>
    <row r="34" spans="1:9" ht="12.75">
      <c r="A34" s="48">
        <v>30</v>
      </c>
      <c r="B34" s="45" t="s">
        <v>428</v>
      </c>
      <c r="C34" s="45" t="s">
        <v>429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</row>
    <row r="35" spans="1:9" ht="12.75">
      <c r="A35" s="48">
        <v>31</v>
      </c>
      <c r="B35" s="45" t="s">
        <v>428</v>
      </c>
      <c r="C35" s="45" t="s">
        <v>430</v>
      </c>
      <c r="D35" s="45">
        <v>2</v>
      </c>
      <c r="E35" s="45">
        <v>1</v>
      </c>
      <c r="F35" s="45">
        <v>1</v>
      </c>
      <c r="G35" s="45">
        <v>0</v>
      </c>
      <c r="H35" s="45">
        <v>1</v>
      </c>
      <c r="I35" s="45">
        <v>1</v>
      </c>
    </row>
    <row r="36" spans="1:9" ht="12.75">
      <c r="A36" s="48">
        <v>32</v>
      </c>
      <c r="B36" s="45" t="s">
        <v>428</v>
      </c>
      <c r="C36" s="45" t="s">
        <v>431</v>
      </c>
      <c r="D36" s="45">
        <v>72</v>
      </c>
      <c r="E36" s="45">
        <v>28</v>
      </c>
      <c r="F36" s="45">
        <v>38</v>
      </c>
      <c r="G36" s="45">
        <v>6</v>
      </c>
      <c r="H36" s="45">
        <v>38</v>
      </c>
      <c r="I36" s="45">
        <v>34</v>
      </c>
    </row>
    <row r="37" spans="1:9" ht="12.75">
      <c r="A37" s="48">
        <v>33</v>
      </c>
      <c r="B37" s="45" t="s">
        <v>428</v>
      </c>
      <c r="C37" s="45" t="s">
        <v>432</v>
      </c>
      <c r="D37" s="45">
        <v>10</v>
      </c>
      <c r="E37" s="45">
        <v>3</v>
      </c>
      <c r="F37" s="45">
        <v>6</v>
      </c>
      <c r="G37" s="45">
        <v>1</v>
      </c>
      <c r="H37" s="45">
        <v>5</v>
      </c>
      <c r="I37" s="45">
        <v>5</v>
      </c>
    </row>
    <row r="38" spans="1:9" ht="12.75">
      <c r="A38" s="48">
        <v>34</v>
      </c>
      <c r="B38" s="45" t="s">
        <v>428</v>
      </c>
      <c r="C38" s="45" t="s">
        <v>433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</row>
    <row r="39" spans="1:9" ht="12.75">
      <c r="A39" s="48">
        <v>35</v>
      </c>
      <c r="B39" s="45" t="s">
        <v>434</v>
      </c>
      <c r="C39" s="45" t="s">
        <v>435</v>
      </c>
      <c r="D39" s="45">
        <v>76</v>
      </c>
      <c r="E39" s="45">
        <v>17</v>
      </c>
      <c r="F39" s="45">
        <v>53</v>
      </c>
      <c r="G39" s="45">
        <v>6</v>
      </c>
      <c r="H39" s="45">
        <v>58</v>
      </c>
      <c r="I39" s="45">
        <v>18</v>
      </c>
    </row>
    <row r="40" spans="1:9" ht="12.75">
      <c r="A40" s="48">
        <v>36</v>
      </c>
      <c r="B40" s="45" t="s">
        <v>434</v>
      </c>
      <c r="C40" s="45" t="s">
        <v>436</v>
      </c>
      <c r="D40" s="45">
        <v>5</v>
      </c>
      <c r="E40" s="45">
        <v>3</v>
      </c>
      <c r="F40" s="45">
        <v>2</v>
      </c>
      <c r="G40" s="45">
        <v>0</v>
      </c>
      <c r="H40" s="45">
        <v>3</v>
      </c>
      <c r="I40" s="45">
        <v>2</v>
      </c>
    </row>
    <row r="41" spans="1:9" ht="12.75">
      <c r="A41" s="48">
        <v>37</v>
      </c>
      <c r="B41" s="45" t="s">
        <v>434</v>
      </c>
      <c r="C41" s="45" t="s">
        <v>437</v>
      </c>
      <c r="D41" s="45">
        <v>11</v>
      </c>
      <c r="E41" s="45">
        <v>1</v>
      </c>
      <c r="F41" s="45">
        <v>10</v>
      </c>
      <c r="G41" s="45">
        <v>0</v>
      </c>
      <c r="H41" s="45">
        <v>5</v>
      </c>
      <c r="I41" s="45">
        <v>6</v>
      </c>
    </row>
    <row r="42" spans="1:9" ht="12.75">
      <c r="A42" s="48">
        <v>38</v>
      </c>
      <c r="B42" s="45" t="s">
        <v>438</v>
      </c>
      <c r="C42" s="45" t="s">
        <v>439</v>
      </c>
      <c r="D42" s="45">
        <v>8</v>
      </c>
      <c r="E42" s="45">
        <v>2</v>
      </c>
      <c r="F42" s="45">
        <v>6</v>
      </c>
      <c r="G42" s="45">
        <v>0</v>
      </c>
      <c r="H42" s="45">
        <v>1</v>
      </c>
      <c r="I42" s="45">
        <v>7</v>
      </c>
    </row>
    <row r="43" spans="1:9" ht="12.75">
      <c r="A43" s="48">
        <v>39</v>
      </c>
      <c r="B43" s="45" t="s">
        <v>438</v>
      </c>
      <c r="C43" s="45" t="s">
        <v>440</v>
      </c>
      <c r="D43" s="45">
        <v>19</v>
      </c>
      <c r="E43" s="45">
        <v>7</v>
      </c>
      <c r="F43" s="45">
        <v>12</v>
      </c>
      <c r="G43" s="45">
        <v>0</v>
      </c>
      <c r="H43" s="45">
        <v>15</v>
      </c>
      <c r="I43" s="45">
        <v>4</v>
      </c>
    </row>
    <row r="44" spans="1:9" ht="12.75">
      <c r="A44" s="48">
        <v>40</v>
      </c>
      <c r="B44" s="45" t="s">
        <v>438</v>
      </c>
      <c r="C44" s="45" t="s">
        <v>441</v>
      </c>
      <c r="D44" s="45">
        <v>8</v>
      </c>
      <c r="E44" s="45">
        <v>0</v>
      </c>
      <c r="F44" s="45">
        <v>8</v>
      </c>
      <c r="G44" s="45">
        <v>0</v>
      </c>
      <c r="H44" s="45">
        <v>5</v>
      </c>
      <c r="I44" s="45">
        <v>3</v>
      </c>
    </row>
    <row r="45" spans="1:9" ht="12.75">
      <c r="A45" s="48">
        <v>41</v>
      </c>
      <c r="B45" s="45" t="s">
        <v>442</v>
      </c>
      <c r="C45" s="45" t="s">
        <v>443</v>
      </c>
      <c r="D45" s="45">
        <v>9</v>
      </c>
      <c r="E45" s="45">
        <v>3</v>
      </c>
      <c r="F45" s="45">
        <v>6</v>
      </c>
      <c r="G45" s="45">
        <v>0</v>
      </c>
      <c r="H45" s="45">
        <v>6</v>
      </c>
      <c r="I45" s="45">
        <v>3</v>
      </c>
    </row>
    <row r="46" spans="1:9" ht="12.75">
      <c r="A46" s="48">
        <v>42</v>
      </c>
      <c r="B46" s="45" t="s">
        <v>442</v>
      </c>
      <c r="C46" s="45" t="s">
        <v>444</v>
      </c>
      <c r="D46" s="45">
        <v>5</v>
      </c>
      <c r="E46" s="45">
        <v>1</v>
      </c>
      <c r="F46" s="45">
        <v>3</v>
      </c>
      <c r="G46" s="45">
        <v>1</v>
      </c>
      <c r="H46" s="45">
        <v>1</v>
      </c>
      <c r="I46" s="45">
        <v>4</v>
      </c>
    </row>
    <row r="47" spans="1:9" ht="12.75">
      <c r="A47" s="48">
        <v>43</v>
      </c>
      <c r="B47" s="45" t="s">
        <v>442</v>
      </c>
      <c r="C47" s="45" t="s">
        <v>445</v>
      </c>
      <c r="D47" s="45">
        <v>10</v>
      </c>
      <c r="E47" s="45">
        <v>3</v>
      </c>
      <c r="F47" s="45">
        <v>7</v>
      </c>
      <c r="G47" s="45">
        <v>0</v>
      </c>
      <c r="H47" s="45">
        <v>4</v>
      </c>
      <c r="I47" s="45">
        <v>6</v>
      </c>
    </row>
    <row r="48" spans="1:9" ht="12.75">
      <c r="A48" s="48">
        <v>44</v>
      </c>
      <c r="B48" s="45" t="s">
        <v>446</v>
      </c>
      <c r="C48" s="45" t="s">
        <v>447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</row>
    <row r="49" spans="1:9" ht="12.75">
      <c r="A49" s="48">
        <v>45</v>
      </c>
      <c r="B49" s="45" t="s">
        <v>446</v>
      </c>
      <c r="C49" s="45" t="s">
        <v>448</v>
      </c>
      <c r="D49" s="45">
        <v>4</v>
      </c>
      <c r="E49" s="45">
        <v>1</v>
      </c>
      <c r="F49" s="45">
        <v>3</v>
      </c>
      <c r="G49" s="45">
        <v>0</v>
      </c>
      <c r="H49" s="45">
        <v>3</v>
      </c>
      <c r="I49" s="45">
        <v>1</v>
      </c>
    </row>
    <row r="50" spans="1:9" ht="12.75">
      <c r="A50" s="48">
        <v>46</v>
      </c>
      <c r="B50" s="45" t="s">
        <v>446</v>
      </c>
      <c r="C50" s="45" t="s">
        <v>449</v>
      </c>
      <c r="D50" s="45">
        <v>24</v>
      </c>
      <c r="E50" s="45">
        <v>7</v>
      </c>
      <c r="F50" s="45">
        <v>15</v>
      </c>
      <c r="G50" s="45">
        <v>2</v>
      </c>
      <c r="H50" s="45">
        <v>16</v>
      </c>
      <c r="I50" s="45">
        <v>8</v>
      </c>
    </row>
    <row r="51" spans="1:9" ht="12.75">
      <c r="A51" s="48">
        <v>47</v>
      </c>
      <c r="B51" s="45" t="s">
        <v>450</v>
      </c>
      <c r="C51" s="45" t="s">
        <v>451</v>
      </c>
      <c r="D51" s="45">
        <v>21</v>
      </c>
      <c r="E51" s="45">
        <v>8</v>
      </c>
      <c r="F51" s="45">
        <v>12</v>
      </c>
      <c r="G51" s="45">
        <v>1</v>
      </c>
      <c r="H51" s="45">
        <v>6</v>
      </c>
      <c r="I51" s="45">
        <v>15</v>
      </c>
    </row>
    <row r="52" spans="1:9" ht="12.75">
      <c r="A52" s="48">
        <v>48</v>
      </c>
      <c r="B52" s="45" t="s">
        <v>450</v>
      </c>
      <c r="C52" s="45" t="s">
        <v>452</v>
      </c>
      <c r="D52" s="45">
        <v>7</v>
      </c>
      <c r="E52" s="45">
        <v>0</v>
      </c>
      <c r="F52" s="45">
        <v>7</v>
      </c>
      <c r="G52" s="45">
        <v>0</v>
      </c>
      <c r="H52" s="45">
        <v>5</v>
      </c>
      <c r="I52" s="45">
        <v>2</v>
      </c>
    </row>
    <row r="53" spans="1:9" ht="12.75">
      <c r="A53" s="48">
        <v>49</v>
      </c>
      <c r="B53" s="45" t="s">
        <v>450</v>
      </c>
      <c r="C53" s="45" t="s">
        <v>453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</row>
    <row r="54" spans="1:9" ht="12.75">
      <c r="A54" s="48">
        <v>50</v>
      </c>
      <c r="B54" s="45" t="s">
        <v>450</v>
      </c>
      <c r="C54" s="45" t="s">
        <v>454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</row>
    <row r="55" spans="1:9" ht="12.75">
      <c r="A55" s="48">
        <v>51</v>
      </c>
      <c r="B55" s="45" t="s">
        <v>450</v>
      </c>
      <c r="C55" s="45" t="s">
        <v>455</v>
      </c>
      <c r="D55" s="45">
        <v>3</v>
      </c>
      <c r="E55" s="45">
        <v>2</v>
      </c>
      <c r="F55" s="45">
        <v>1</v>
      </c>
      <c r="G55" s="45">
        <v>0</v>
      </c>
      <c r="H55" s="45">
        <v>0</v>
      </c>
      <c r="I55" s="45">
        <v>3</v>
      </c>
    </row>
    <row r="56" spans="1:9" ht="12.75">
      <c r="A56" s="48">
        <v>52</v>
      </c>
      <c r="B56" s="45" t="s">
        <v>450</v>
      </c>
      <c r="C56" s="45" t="s">
        <v>456</v>
      </c>
      <c r="D56" s="45">
        <v>4</v>
      </c>
      <c r="E56" s="45">
        <v>1</v>
      </c>
      <c r="F56" s="45">
        <v>2</v>
      </c>
      <c r="G56" s="45">
        <v>1</v>
      </c>
      <c r="H56" s="45">
        <v>0</v>
      </c>
      <c r="I56" s="45">
        <v>4</v>
      </c>
    </row>
    <row r="57" spans="1:9" ht="12.75">
      <c r="A57" s="48">
        <v>53</v>
      </c>
      <c r="B57" s="45" t="s">
        <v>450</v>
      </c>
      <c r="C57" s="45" t="s">
        <v>457</v>
      </c>
      <c r="D57" s="45">
        <v>1</v>
      </c>
      <c r="E57" s="45">
        <v>0</v>
      </c>
      <c r="F57" s="45">
        <v>1</v>
      </c>
      <c r="G57" s="45">
        <v>0</v>
      </c>
      <c r="H57" s="45">
        <v>0</v>
      </c>
      <c r="I57" s="45">
        <v>1</v>
      </c>
    </row>
    <row r="58" spans="1:9" ht="12.75">
      <c r="A58" s="48">
        <v>54</v>
      </c>
      <c r="B58" s="45" t="s">
        <v>458</v>
      </c>
      <c r="C58" s="45" t="s">
        <v>459</v>
      </c>
      <c r="D58" s="45">
        <v>16</v>
      </c>
      <c r="E58" s="45">
        <v>8</v>
      </c>
      <c r="F58" s="45">
        <v>6</v>
      </c>
      <c r="G58" s="45">
        <v>2</v>
      </c>
      <c r="H58" s="45">
        <v>8</v>
      </c>
      <c r="I58" s="45">
        <v>8</v>
      </c>
    </row>
    <row r="59" spans="1:9" ht="12.75">
      <c r="A59" s="48">
        <v>55</v>
      </c>
      <c r="B59" s="45" t="s">
        <v>460</v>
      </c>
      <c r="C59" s="45" t="s">
        <v>461</v>
      </c>
      <c r="D59" s="45">
        <v>5</v>
      </c>
      <c r="E59" s="45">
        <v>2</v>
      </c>
      <c r="F59" s="45">
        <v>3</v>
      </c>
      <c r="G59" s="45">
        <v>0</v>
      </c>
      <c r="H59" s="45">
        <v>2</v>
      </c>
      <c r="I59" s="45">
        <v>3</v>
      </c>
    </row>
    <row r="60" spans="1:9" ht="12.75">
      <c r="A60" s="48">
        <v>56</v>
      </c>
      <c r="B60" s="45" t="s">
        <v>460</v>
      </c>
      <c r="C60" s="45" t="s">
        <v>462</v>
      </c>
      <c r="D60" s="45">
        <v>4</v>
      </c>
      <c r="E60" s="45">
        <v>1</v>
      </c>
      <c r="F60" s="45">
        <v>3</v>
      </c>
      <c r="G60" s="45">
        <v>0</v>
      </c>
      <c r="H60" s="45">
        <v>2</v>
      </c>
      <c r="I60" s="45">
        <v>2</v>
      </c>
    </row>
    <row r="61" spans="1:9" ht="12.75">
      <c r="A61" s="48">
        <v>57</v>
      </c>
      <c r="B61" s="45" t="s">
        <v>460</v>
      </c>
      <c r="C61" s="45" t="s">
        <v>463</v>
      </c>
      <c r="D61" s="45">
        <v>1</v>
      </c>
      <c r="E61" s="45">
        <v>0</v>
      </c>
      <c r="F61" s="45">
        <v>1</v>
      </c>
      <c r="G61" s="45">
        <v>0</v>
      </c>
      <c r="H61" s="45">
        <v>0</v>
      </c>
      <c r="I61" s="45">
        <v>1</v>
      </c>
    </row>
    <row r="62" spans="1:9" ht="12.75">
      <c r="A62" s="48">
        <v>58</v>
      </c>
      <c r="B62" s="45" t="s">
        <v>460</v>
      </c>
      <c r="C62" s="45" t="s">
        <v>464</v>
      </c>
      <c r="D62" s="45">
        <v>3</v>
      </c>
      <c r="E62" s="45">
        <v>0</v>
      </c>
      <c r="F62" s="45">
        <v>3</v>
      </c>
      <c r="G62" s="45">
        <v>0</v>
      </c>
      <c r="H62" s="45">
        <v>1</v>
      </c>
      <c r="I62" s="45">
        <v>2</v>
      </c>
    </row>
    <row r="63" spans="1:9" ht="12.75">
      <c r="A63" s="48">
        <v>59</v>
      </c>
      <c r="B63" s="45" t="s">
        <v>460</v>
      </c>
      <c r="C63" s="45" t="s">
        <v>465</v>
      </c>
      <c r="D63" s="45">
        <v>6</v>
      </c>
      <c r="E63" s="45">
        <v>3</v>
      </c>
      <c r="F63" s="45">
        <v>3</v>
      </c>
      <c r="G63" s="45">
        <v>0</v>
      </c>
      <c r="H63" s="45">
        <v>2</v>
      </c>
      <c r="I63" s="45">
        <v>4</v>
      </c>
    </row>
    <row r="64" spans="1:9" ht="12.75">
      <c r="A64" s="48">
        <v>60</v>
      </c>
      <c r="B64" s="45" t="s">
        <v>460</v>
      </c>
      <c r="C64" s="45" t="s">
        <v>466</v>
      </c>
      <c r="D64" s="45">
        <v>3</v>
      </c>
      <c r="E64" s="45">
        <v>0</v>
      </c>
      <c r="F64" s="45">
        <v>3</v>
      </c>
      <c r="G64" s="45">
        <v>0</v>
      </c>
      <c r="H64" s="45">
        <v>2</v>
      </c>
      <c r="I64" s="45">
        <v>1</v>
      </c>
    </row>
    <row r="65" spans="1:9" ht="12.75">
      <c r="A65" s="48">
        <v>61</v>
      </c>
      <c r="B65" s="45" t="s">
        <v>460</v>
      </c>
      <c r="C65" s="45" t="s">
        <v>467</v>
      </c>
      <c r="D65" s="45">
        <v>11</v>
      </c>
      <c r="E65" s="45">
        <v>2</v>
      </c>
      <c r="F65" s="45">
        <v>6</v>
      </c>
      <c r="G65" s="45">
        <v>3</v>
      </c>
      <c r="H65" s="45">
        <v>6</v>
      </c>
      <c r="I65" s="45">
        <v>5</v>
      </c>
    </row>
    <row r="66" spans="1:9" ht="12.75">
      <c r="A66" s="48">
        <v>62</v>
      </c>
      <c r="B66" s="45" t="s">
        <v>460</v>
      </c>
      <c r="C66" s="45" t="s">
        <v>468</v>
      </c>
      <c r="D66" s="45">
        <v>12</v>
      </c>
      <c r="E66" s="45">
        <v>2</v>
      </c>
      <c r="F66" s="45">
        <v>7</v>
      </c>
      <c r="G66" s="45">
        <v>3</v>
      </c>
      <c r="H66" s="45">
        <v>6</v>
      </c>
      <c r="I66" s="45">
        <v>6</v>
      </c>
    </row>
    <row r="67" spans="1:9" ht="12.75">
      <c r="A67" s="48">
        <v>63</v>
      </c>
      <c r="B67" s="45" t="s">
        <v>460</v>
      </c>
      <c r="C67" s="45" t="s">
        <v>469</v>
      </c>
      <c r="D67" s="45">
        <v>7</v>
      </c>
      <c r="E67" s="45">
        <v>1</v>
      </c>
      <c r="F67" s="45">
        <v>4</v>
      </c>
      <c r="G67" s="45">
        <v>2</v>
      </c>
      <c r="H67" s="45">
        <v>4</v>
      </c>
      <c r="I67" s="45">
        <v>3</v>
      </c>
    </row>
    <row r="68" spans="1:9" ht="12.75">
      <c r="A68" s="48">
        <v>64</v>
      </c>
      <c r="B68" s="45" t="s">
        <v>470</v>
      </c>
      <c r="C68" s="45" t="s">
        <v>471</v>
      </c>
      <c r="D68" s="45">
        <v>25</v>
      </c>
      <c r="E68" s="45">
        <v>12</v>
      </c>
      <c r="F68" s="45">
        <v>11</v>
      </c>
      <c r="G68" s="45">
        <v>2</v>
      </c>
      <c r="H68" s="45">
        <v>8</v>
      </c>
      <c r="I68" s="45">
        <v>17</v>
      </c>
    </row>
    <row r="69" spans="1:9" ht="12.75">
      <c r="A69" s="48">
        <v>65</v>
      </c>
      <c r="B69" s="45" t="s">
        <v>472</v>
      </c>
      <c r="C69" s="45" t="s">
        <v>473</v>
      </c>
      <c r="D69" s="45">
        <v>20</v>
      </c>
      <c r="E69" s="45">
        <v>4</v>
      </c>
      <c r="F69" s="45">
        <v>16</v>
      </c>
      <c r="G69" s="45">
        <v>0</v>
      </c>
      <c r="H69" s="45">
        <v>11</v>
      </c>
      <c r="I69" s="45">
        <v>9</v>
      </c>
    </row>
    <row r="70" spans="1:9" ht="12.75">
      <c r="A70" s="48">
        <v>66</v>
      </c>
      <c r="B70" s="45" t="s">
        <v>472</v>
      </c>
      <c r="C70" s="45" t="s">
        <v>474</v>
      </c>
      <c r="D70" s="45">
        <v>4</v>
      </c>
      <c r="E70" s="45">
        <v>1</v>
      </c>
      <c r="F70" s="45">
        <v>2</v>
      </c>
      <c r="G70" s="45">
        <v>1</v>
      </c>
      <c r="H70" s="45">
        <v>1</v>
      </c>
      <c r="I70" s="45">
        <v>3</v>
      </c>
    </row>
    <row r="71" spans="1:9" ht="12.75">
      <c r="A71" s="48">
        <v>67</v>
      </c>
      <c r="B71" s="45" t="s">
        <v>472</v>
      </c>
      <c r="C71" s="45" t="s">
        <v>475</v>
      </c>
      <c r="D71" s="45">
        <v>10</v>
      </c>
      <c r="E71" s="45">
        <v>5</v>
      </c>
      <c r="F71" s="45">
        <v>4</v>
      </c>
      <c r="G71" s="45">
        <v>1</v>
      </c>
      <c r="H71" s="45">
        <v>6</v>
      </c>
      <c r="I71" s="45">
        <v>4</v>
      </c>
    </row>
    <row r="72" spans="1:9" ht="12.75">
      <c r="A72" s="48">
        <v>68</v>
      </c>
      <c r="B72" s="45" t="s">
        <v>476</v>
      </c>
      <c r="C72" s="45" t="s">
        <v>477</v>
      </c>
      <c r="D72" s="45">
        <v>20</v>
      </c>
      <c r="E72" s="45">
        <v>6</v>
      </c>
      <c r="F72" s="45">
        <v>11</v>
      </c>
      <c r="G72" s="45">
        <v>3</v>
      </c>
      <c r="H72" s="45">
        <v>12</v>
      </c>
      <c r="I72" s="45">
        <v>8</v>
      </c>
    </row>
    <row r="73" spans="1:9" ht="25.5">
      <c r="A73" s="48">
        <v>69</v>
      </c>
      <c r="B73" s="45" t="s">
        <v>478</v>
      </c>
      <c r="C73" s="45" t="s">
        <v>479</v>
      </c>
      <c r="D73" s="45">
        <v>1</v>
      </c>
      <c r="E73" s="45">
        <v>1</v>
      </c>
      <c r="F73" s="45">
        <v>0</v>
      </c>
      <c r="G73" s="45">
        <v>0</v>
      </c>
      <c r="H73" s="45">
        <v>1</v>
      </c>
      <c r="I73" s="45">
        <v>0</v>
      </c>
    </row>
    <row r="74" spans="1:9" ht="12.75">
      <c r="A74" s="48">
        <v>70</v>
      </c>
      <c r="B74" s="45" t="s">
        <v>478</v>
      </c>
      <c r="C74" s="45" t="s">
        <v>480</v>
      </c>
      <c r="D74" s="45">
        <v>4</v>
      </c>
      <c r="E74" s="45">
        <v>3</v>
      </c>
      <c r="F74" s="45">
        <v>1</v>
      </c>
      <c r="G74" s="45">
        <v>0</v>
      </c>
      <c r="H74" s="45">
        <v>2</v>
      </c>
      <c r="I74" s="45">
        <v>2</v>
      </c>
    </row>
    <row r="75" spans="1:9" ht="12.75">
      <c r="A75" s="48">
        <v>71</v>
      </c>
      <c r="B75" s="45" t="s">
        <v>478</v>
      </c>
      <c r="C75" s="45" t="s">
        <v>481</v>
      </c>
      <c r="D75" s="45">
        <v>6</v>
      </c>
      <c r="E75" s="45">
        <v>3</v>
      </c>
      <c r="F75" s="45">
        <v>3</v>
      </c>
      <c r="G75" s="45">
        <v>0</v>
      </c>
      <c r="H75" s="45">
        <v>2</v>
      </c>
      <c r="I75" s="45">
        <v>4</v>
      </c>
    </row>
    <row r="76" spans="1:9" ht="12.75">
      <c r="A76" s="48">
        <v>72</v>
      </c>
      <c r="B76" s="45" t="s">
        <v>478</v>
      </c>
      <c r="C76" s="45" t="s">
        <v>482</v>
      </c>
      <c r="D76" s="45">
        <v>7</v>
      </c>
      <c r="E76" s="45">
        <v>7</v>
      </c>
      <c r="F76" s="45">
        <v>0</v>
      </c>
      <c r="G76" s="45">
        <v>0</v>
      </c>
      <c r="H76" s="45">
        <v>7</v>
      </c>
      <c r="I76" s="45">
        <v>0</v>
      </c>
    </row>
    <row r="77" spans="1:9" ht="12.75">
      <c r="A77" s="48">
        <v>73</v>
      </c>
      <c r="B77" s="45" t="s">
        <v>478</v>
      </c>
      <c r="C77" s="45" t="s">
        <v>483</v>
      </c>
      <c r="D77" s="45">
        <v>5</v>
      </c>
      <c r="E77" s="45">
        <v>0</v>
      </c>
      <c r="F77" s="45">
        <v>4</v>
      </c>
      <c r="G77" s="45">
        <v>1</v>
      </c>
      <c r="H77" s="45">
        <v>2</v>
      </c>
      <c r="I77" s="45">
        <v>3</v>
      </c>
    </row>
    <row r="78" spans="1:9" ht="12.75">
      <c r="A78" s="48">
        <v>74</v>
      </c>
      <c r="B78" s="45" t="s">
        <v>478</v>
      </c>
      <c r="C78" s="45" t="s">
        <v>484</v>
      </c>
      <c r="D78" s="45">
        <v>3</v>
      </c>
      <c r="E78" s="45">
        <v>0</v>
      </c>
      <c r="F78" s="45">
        <v>3</v>
      </c>
      <c r="G78" s="45">
        <v>0</v>
      </c>
      <c r="H78" s="45">
        <v>0</v>
      </c>
      <c r="I78" s="45">
        <v>3</v>
      </c>
    </row>
    <row r="79" spans="1:9" ht="12.75">
      <c r="A79" s="48">
        <v>75</v>
      </c>
      <c r="B79" s="45" t="s">
        <v>485</v>
      </c>
      <c r="C79" s="45" t="s">
        <v>486</v>
      </c>
      <c r="D79" s="45">
        <v>11</v>
      </c>
      <c r="E79" s="45">
        <v>4</v>
      </c>
      <c r="F79" s="45">
        <v>6</v>
      </c>
      <c r="G79" s="45">
        <v>1</v>
      </c>
      <c r="H79" s="45">
        <v>8</v>
      </c>
      <c r="I79" s="45">
        <v>3</v>
      </c>
    </row>
    <row r="80" spans="1:9" ht="12.75">
      <c r="A80" s="48">
        <v>76</v>
      </c>
      <c r="B80" s="45" t="s">
        <v>485</v>
      </c>
      <c r="C80" s="45" t="s">
        <v>487</v>
      </c>
      <c r="D80" s="45">
        <v>14</v>
      </c>
      <c r="E80" s="45">
        <v>0</v>
      </c>
      <c r="F80" s="45">
        <v>13</v>
      </c>
      <c r="G80" s="45">
        <v>1</v>
      </c>
      <c r="H80" s="45">
        <v>1</v>
      </c>
      <c r="I80" s="45">
        <v>13</v>
      </c>
    </row>
    <row r="81" spans="1:9" ht="12.75">
      <c r="A81" s="48">
        <v>77</v>
      </c>
      <c r="B81" s="45" t="s">
        <v>488</v>
      </c>
      <c r="C81" s="45" t="s">
        <v>489</v>
      </c>
      <c r="D81" s="45">
        <v>2</v>
      </c>
      <c r="E81" s="45">
        <v>1</v>
      </c>
      <c r="F81" s="45">
        <v>1</v>
      </c>
      <c r="G81" s="45">
        <v>0</v>
      </c>
      <c r="H81" s="45">
        <v>1</v>
      </c>
      <c r="I81" s="45">
        <v>1</v>
      </c>
    </row>
    <row r="82" spans="1:9" ht="12.75">
      <c r="A82" s="48">
        <v>78</v>
      </c>
      <c r="B82" s="45" t="s">
        <v>488</v>
      </c>
      <c r="C82" s="45" t="s">
        <v>490</v>
      </c>
      <c r="D82" s="45">
        <v>55</v>
      </c>
      <c r="E82" s="45">
        <v>27</v>
      </c>
      <c r="F82" s="45">
        <v>26</v>
      </c>
      <c r="G82" s="45">
        <v>2</v>
      </c>
      <c r="H82" s="45">
        <v>25</v>
      </c>
      <c r="I82" s="45">
        <v>30</v>
      </c>
    </row>
    <row r="83" spans="1:9" ht="12.75">
      <c r="A83" s="48">
        <v>79</v>
      </c>
      <c r="B83" s="45" t="s">
        <v>488</v>
      </c>
      <c r="C83" s="45" t="s">
        <v>491</v>
      </c>
      <c r="D83" s="45">
        <v>2</v>
      </c>
      <c r="E83" s="45">
        <v>2</v>
      </c>
      <c r="F83" s="45">
        <v>0</v>
      </c>
      <c r="G83" s="45">
        <v>0</v>
      </c>
      <c r="H83" s="45">
        <v>1</v>
      </c>
      <c r="I83" s="45">
        <v>1</v>
      </c>
    </row>
    <row r="84" spans="1:9" ht="12.75">
      <c r="A84" s="48">
        <v>80</v>
      </c>
      <c r="B84" s="45" t="s">
        <v>492</v>
      </c>
      <c r="C84" s="45" t="s">
        <v>493</v>
      </c>
      <c r="D84" s="45">
        <v>105</v>
      </c>
      <c r="E84" s="45">
        <v>36</v>
      </c>
      <c r="F84" s="45">
        <v>58</v>
      </c>
      <c r="G84" s="45">
        <v>11</v>
      </c>
      <c r="H84" s="45">
        <v>54</v>
      </c>
      <c r="I84" s="45">
        <v>51</v>
      </c>
    </row>
    <row r="85" spans="1:9" ht="12.75">
      <c r="A85" s="48">
        <v>81</v>
      </c>
      <c r="B85" s="45" t="s">
        <v>494</v>
      </c>
      <c r="C85" s="45" t="s">
        <v>495</v>
      </c>
      <c r="D85" s="45">
        <v>4</v>
      </c>
      <c r="E85" s="45">
        <v>2</v>
      </c>
      <c r="F85" s="45">
        <v>2</v>
      </c>
      <c r="G85" s="45">
        <v>0</v>
      </c>
      <c r="H85" s="45">
        <v>4</v>
      </c>
      <c r="I85" s="45">
        <v>0</v>
      </c>
    </row>
    <row r="86" spans="1:9" ht="12.75">
      <c r="A86" s="48">
        <v>82</v>
      </c>
      <c r="B86" s="45" t="s">
        <v>496</v>
      </c>
      <c r="C86" s="45" t="s">
        <v>497</v>
      </c>
      <c r="D86" s="45">
        <v>27</v>
      </c>
      <c r="E86" s="45">
        <v>11</v>
      </c>
      <c r="F86" s="45">
        <v>16</v>
      </c>
      <c r="G86" s="45">
        <v>0</v>
      </c>
      <c r="H86" s="45">
        <v>2</v>
      </c>
      <c r="I86" s="45">
        <v>25</v>
      </c>
    </row>
    <row r="87" spans="1:9" s="52" customFormat="1" ht="12.75">
      <c r="A87" s="49">
        <v>82</v>
      </c>
      <c r="B87" s="50"/>
      <c r="C87" s="50" t="s">
        <v>498</v>
      </c>
      <c r="D87" s="50">
        <f aca="true" t="shared" si="0" ref="D87:I87">SUM(D5:D86)</f>
        <v>1463</v>
      </c>
      <c r="E87" s="50">
        <f t="shared" si="0"/>
        <v>490</v>
      </c>
      <c r="F87" s="50">
        <f t="shared" si="0"/>
        <v>869</v>
      </c>
      <c r="G87" s="50">
        <f t="shared" si="0"/>
        <v>104</v>
      </c>
      <c r="H87" s="50">
        <f t="shared" si="0"/>
        <v>743</v>
      </c>
      <c r="I87" s="50">
        <f t="shared" si="0"/>
        <v>720</v>
      </c>
    </row>
    <row r="88" spans="1:9" ht="7.5" customHeight="1">
      <c r="A88" s="169"/>
      <c r="B88" s="170"/>
      <c r="C88" s="170"/>
      <c r="D88" s="170"/>
      <c r="E88" s="170"/>
      <c r="F88" s="170"/>
      <c r="G88" s="170"/>
      <c r="H88" s="170"/>
      <c r="I88" s="171"/>
    </row>
    <row r="89" spans="1:9" ht="12.75">
      <c r="A89" s="48">
        <v>1</v>
      </c>
      <c r="B89" s="45" t="s">
        <v>386</v>
      </c>
      <c r="C89" s="45" t="s">
        <v>634</v>
      </c>
      <c r="D89" s="45">
        <v>20</v>
      </c>
      <c r="E89" s="45">
        <v>1</v>
      </c>
      <c r="F89" s="45">
        <v>19</v>
      </c>
      <c r="G89" s="45">
        <v>0</v>
      </c>
      <c r="H89" s="45">
        <v>14</v>
      </c>
      <c r="I89" s="45">
        <v>6</v>
      </c>
    </row>
    <row r="90" spans="1:9" ht="12.75">
      <c r="A90" s="48">
        <v>2</v>
      </c>
      <c r="B90" s="45" t="s">
        <v>499</v>
      </c>
      <c r="C90" s="45" t="s">
        <v>500</v>
      </c>
      <c r="D90" s="45">
        <v>244</v>
      </c>
      <c r="E90" s="45">
        <v>24</v>
      </c>
      <c r="F90" s="45">
        <v>200</v>
      </c>
      <c r="G90" s="45">
        <v>20</v>
      </c>
      <c r="H90" s="45">
        <v>155</v>
      </c>
      <c r="I90" s="45">
        <v>89</v>
      </c>
    </row>
    <row r="91" spans="1:9" ht="12.75">
      <c r="A91" s="48">
        <v>3</v>
      </c>
      <c r="B91" s="45" t="s">
        <v>388</v>
      </c>
      <c r="C91" s="45" t="s">
        <v>501</v>
      </c>
      <c r="D91" s="45">
        <v>46</v>
      </c>
      <c r="E91" s="45">
        <v>3</v>
      </c>
      <c r="F91" s="45">
        <v>43</v>
      </c>
      <c r="G91" s="45">
        <v>0</v>
      </c>
      <c r="H91" s="45">
        <v>34</v>
      </c>
      <c r="I91" s="45">
        <v>12</v>
      </c>
    </row>
    <row r="92" spans="1:9" ht="12.75">
      <c r="A92" s="48">
        <v>4</v>
      </c>
      <c r="B92" s="45" t="s">
        <v>392</v>
      </c>
      <c r="C92" s="45" t="s">
        <v>502</v>
      </c>
      <c r="D92" s="45">
        <v>25</v>
      </c>
      <c r="E92" s="45">
        <v>4</v>
      </c>
      <c r="F92" s="45">
        <v>21</v>
      </c>
      <c r="G92" s="45">
        <v>0</v>
      </c>
      <c r="H92" s="45">
        <v>22</v>
      </c>
      <c r="I92" s="45">
        <v>3</v>
      </c>
    </row>
    <row r="93" spans="1:9" ht="12.75">
      <c r="A93" s="48">
        <v>5</v>
      </c>
      <c r="B93" s="45" t="s">
        <v>394</v>
      </c>
      <c r="C93" s="45" t="s">
        <v>503</v>
      </c>
      <c r="D93" s="45">
        <v>120</v>
      </c>
      <c r="E93" s="45">
        <v>20</v>
      </c>
      <c r="F93" s="45">
        <v>100</v>
      </c>
      <c r="G93" s="45">
        <v>0</v>
      </c>
      <c r="H93" s="45">
        <v>87</v>
      </c>
      <c r="I93" s="45">
        <v>33</v>
      </c>
    </row>
    <row r="94" spans="1:9" ht="12.75">
      <c r="A94" s="48">
        <v>6</v>
      </c>
      <c r="B94" s="45" t="s">
        <v>394</v>
      </c>
      <c r="C94" s="45" t="s">
        <v>504</v>
      </c>
      <c r="D94" s="45">
        <v>230</v>
      </c>
      <c r="E94" s="45">
        <v>146</v>
      </c>
      <c r="F94" s="45">
        <v>84</v>
      </c>
      <c r="G94" s="45">
        <v>0</v>
      </c>
      <c r="H94" s="45">
        <v>75</v>
      </c>
      <c r="I94" s="45">
        <v>155</v>
      </c>
    </row>
    <row r="95" spans="1:9" ht="12.75">
      <c r="A95" s="48">
        <v>7</v>
      </c>
      <c r="B95" s="45" t="s">
        <v>394</v>
      </c>
      <c r="C95" s="45" t="s">
        <v>505</v>
      </c>
      <c r="D95" s="45">
        <v>55</v>
      </c>
      <c r="E95" s="45">
        <v>42</v>
      </c>
      <c r="F95" s="45">
        <v>13</v>
      </c>
      <c r="G95" s="45">
        <v>0</v>
      </c>
      <c r="H95" s="45">
        <v>55</v>
      </c>
      <c r="I95" s="45">
        <v>0</v>
      </c>
    </row>
    <row r="96" spans="1:9" ht="12.75">
      <c r="A96" s="48">
        <v>8</v>
      </c>
      <c r="B96" s="45" t="s">
        <v>394</v>
      </c>
      <c r="C96" s="45" t="s">
        <v>506</v>
      </c>
      <c r="D96" s="45">
        <v>278</v>
      </c>
      <c r="E96" s="45">
        <v>68</v>
      </c>
      <c r="F96" s="45">
        <v>210</v>
      </c>
      <c r="G96" s="45">
        <v>0</v>
      </c>
      <c r="H96" s="45">
        <v>190</v>
      </c>
      <c r="I96" s="45">
        <v>88</v>
      </c>
    </row>
    <row r="97" spans="1:9" ht="12.75">
      <c r="A97" s="48">
        <v>9</v>
      </c>
      <c r="B97" s="45" t="s">
        <v>403</v>
      </c>
      <c r="C97" s="45" t="s">
        <v>507</v>
      </c>
      <c r="D97" s="45">
        <v>206</v>
      </c>
      <c r="E97" s="45">
        <v>30</v>
      </c>
      <c r="F97" s="45">
        <v>176</v>
      </c>
      <c r="G97" s="45">
        <v>0</v>
      </c>
      <c r="H97" s="45">
        <v>197</v>
      </c>
      <c r="I97" s="45">
        <v>9</v>
      </c>
    </row>
    <row r="98" spans="1:9" ht="12.75">
      <c r="A98" s="48">
        <v>10</v>
      </c>
      <c r="B98" s="45" t="s">
        <v>412</v>
      </c>
      <c r="C98" s="45" t="s">
        <v>508</v>
      </c>
      <c r="D98" s="45">
        <v>146</v>
      </c>
      <c r="E98" s="45">
        <v>18</v>
      </c>
      <c r="F98" s="45">
        <v>128</v>
      </c>
      <c r="G98" s="45">
        <v>0</v>
      </c>
      <c r="H98" s="45">
        <v>121</v>
      </c>
      <c r="I98" s="45">
        <v>25</v>
      </c>
    </row>
    <row r="99" spans="1:9" ht="12.75">
      <c r="A99" s="48">
        <v>11</v>
      </c>
      <c r="B99" s="45" t="s">
        <v>416</v>
      </c>
      <c r="C99" s="45" t="s">
        <v>509</v>
      </c>
      <c r="D99" s="45">
        <v>24</v>
      </c>
      <c r="E99" s="45">
        <v>1</v>
      </c>
      <c r="F99" s="45">
        <v>22</v>
      </c>
      <c r="G99" s="45">
        <v>1</v>
      </c>
      <c r="H99" s="45">
        <v>11</v>
      </c>
      <c r="I99" s="45">
        <v>13</v>
      </c>
    </row>
    <row r="100" spans="1:9" ht="12.75">
      <c r="A100" s="48">
        <v>12</v>
      </c>
      <c r="B100" s="45" t="s">
        <v>416</v>
      </c>
      <c r="C100" s="45" t="s">
        <v>510</v>
      </c>
      <c r="D100" s="45">
        <v>59</v>
      </c>
      <c r="E100" s="45">
        <v>5</v>
      </c>
      <c r="F100" s="45">
        <v>53</v>
      </c>
      <c r="G100" s="45">
        <v>1</v>
      </c>
      <c r="H100" s="45">
        <v>30</v>
      </c>
      <c r="I100" s="45">
        <v>29</v>
      </c>
    </row>
    <row r="101" spans="1:9" ht="12.75">
      <c r="A101" s="48">
        <v>13</v>
      </c>
      <c r="B101" s="45" t="s">
        <v>416</v>
      </c>
      <c r="C101" s="45" t="s">
        <v>633</v>
      </c>
      <c r="D101" s="45">
        <v>9</v>
      </c>
      <c r="E101" s="45">
        <v>0</v>
      </c>
      <c r="F101" s="45">
        <v>9</v>
      </c>
      <c r="G101" s="45">
        <v>0</v>
      </c>
      <c r="H101" s="45">
        <v>8</v>
      </c>
      <c r="I101" s="45">
        <v>1</v>
      </c>
    </row>
    <row r="102" spans="1:9" ht="12.75">
      <c r="A102" s="48">
        <v>14</v>
      </c>
      <c r="B102" s="45" t="s">
        <v>420</v>
      </c>
      <c r="C102" s="45" t="s">
        <v>511</v>
      </c>
      <c r="D102" s="45">
        <v>156</v>
      </c>
      <c r="E102" s="45">
        <v>33</v>
      </c>
      <c r="F102" s="45">
        <v>123</v>
      </c>
      <c r="G102" s="45">
        <v>0</v>
      </c>
      <c r="H102" s="45">
        <v>127</v>
      </c>
      <c r="I102" s="45">
        <v>29</v>
      </c>
    </row>
    <row r="103" spans="1:9" ht="12.75">
      <c r="A103" s="48">
        <v>15</v>
      </c>
      <c r="B103" s="45" t="s">
        <v>420</v>
      </c>
      <c r="C103" s="45" t="s">
        <v>512</v>
      </c>
      <c r="D103" s="45">
        <v>103</v>
      </c>
      <c r="E103" s="45">
        <v>23</v>
      </c>
      <c r="F103" s="45">
        <v>80</v>
      </c>
      <c r="G103" s="45">
        <v>0</v>
      </c>
      <c r="H103" s="45">
        <v>79</v>
      </c>
      <c r="I103" s="45">
        <v>24</v>
      </c>
    </row>
    <row r="104" spans="1:9" ht="12.75">
      <c r="A104" s="48">
        <v>16</v>
      </c>
      <c r="B104" s="45" t="s">
        <v>420</v>
      </c>
      <c r="C104" s="45" t="s">
        <v>513</v>
      </c>
      <c r="D104" s="45">
        <v>72</v>
      </c>
      <c r="E104" s="45">
        <v>17</v>
      </c>
      <c r="F104" s="45">
        <v>55</v>
      </c>
      <c r="G104" s="45">
        <v>0</v>
      </c>
      <c r="H104" s="45">
        <v>59</v>
      </c>
      <c r="I104" s="45">
        <v>13</v>
      </c>
    </row>
    <row r="105" spans="1:9" ht="12.75">
      <c r="A105" s="48">
        <v>17</v>
      </c>
      <c r="B105" s="45" t="s">
        <v>423</v>
      </c>
      <c r="C105" s="45" t="s">
        <v>514</v>
      </c>
      <c r="D105" s="45">
        <v>84</v>
      </c>
      <c r="E105" s="45">
        <v>7</v>
      </c>
      <c r="F105" s="45">
        <v>76</v>
      </c>
      <c r="G105" s="45">
        <v>1</v>
      </c>
      <c r="H105" s="45">
        <v>66</v>
      </c>
      <c r="I105" s="45">
        <v>18</v>
      </c>
    </row>
    <row r="106" spans="1:9" ht="12.75">
      <c r="A106" s="48">
        <v>18</v>
      </c>
      <c r="B106" s="45" t="s">
        <v>425</v>
      </c>
      <c r="C106" s="45" t="s">
        <v>515</v>
      </c>
      <c r="D106" s="45">
        <v>304</v>
      </c>
      <c r="E106" s="45">
        <v>80</v>
      </c>
      <c r="F106" s="45">
        <v>224</v>
      </c>
      <c r="G106" s="45">
        <v>0</v>
      </c>
      <c r="H106" s="45">
        <v>229</v>
      </c>
      <c r="I106" s="45">
        <v>75</v>
      </c>
    </row>
    <row r="107" spans="1:9" ht="12.75">
      <c r="A107" s="48">
        <v>19</v>
      </c>
      <c r="B107" s="45" t="s">
        <v>428</v>
      </c>
      <c r="C107" s="45" t="s">
        <v>516</v>
      </c>
      <c r="D107" s="45">
        <v>150</v>
      </c>
      <c r="E107" s="45">
        <v>7</v>
      </c>
      <c r="F107" s="45">
        <v>143</v>
      </c>
      <c r="G107" s="45">
        <v>0</v>
      </c>
      <c r="H107" s="45">
        <v>145</v>
      </c>
      <c r="I107" s="45">
        <v>5</v>
      </c>
    </row>
    <row r="108" spans="1:9" ht="25.5">
      <c r="A108" s="48">
        <v>20</v>
      </c>
      <c r="B108" s="45" t="s">
        <v>438</v>
      </c>
      <c r="C108" s="45" t="s">
        <v>632</v>
      </c>
      <c r="D108" s="45">
        <v>7</v>
      </c>
      <c r="E108" s="45">
        <v>0</v>
      </c>
      <c r="F108" s="45">
        <v>7</v>
      </c>
      <c r="G108" s="45">
        <v>0</v>
      </c>
      <c r="H108" s="45">
        <v>5</v>
      </c>
      <c r="I108" s="45">
        <v>2</v>
      </c>
    </row>
    <row r="109" spans="1:9" ht="12.75">
      <c r="A109" s="48">
        <v>21</v>
      </c>
      <c r="B109" s="45" t="s">
        <v>438</v>
      </c>
      <c r="C109" s="45" t="s">
        <v>517</v>
      </c>
      <c r="D109" s="45">
        <v>147</v>
      </c>
      <c r="E109" s="45">
        <v>27</v>
      </c>
      <c r="F109" s="45">
        <v>120</v>
      </c>
      <c r="G109" s="45">
        <v>0</v>
      </c>
      <c r="H109" s="45">
        <v>97</v>
      </c>
      <c r="I109" s="45">
        <v>50</v>
      </c>
    </row>
    <row r="110" spans="1:9" ht="12.75">
      <c r="A110" s="48">
        <v>22</v>
      </c>
      <c r="B110" s="45" t="s">
        <v>442</v>
      </c>
      <c r="C110" s="45" t="s">
        <v>518</v>
      </c>
      <c r="D110" s="45">
        <v>15</v>
      </c>
      <c r="E110" s="45">
        <v>0</v>
      </c>
      <c r="F110" s="45">
        <v>15</v>
      </c>
      <c r="G110" s="45">
        <v>0</v>
      </c>
      <c r="H110" s="45">
        <v>14</v>
      </c>
      <c r="I110" s="45">
        <v>1</v>
      </c>
    </row>
    <row r="111" spans="1:9" ht="12.75">
      <c r="A111" s="48">
        <v>23</v>
      </c>
      <c r="B111" s="45" t="s">
        <v>446</v>
      </c>
      <c r="C111" s="45" t="s">
        <v>519</v>
      </c>
      <c r="D111" s="45">
        <v>86</v>
      </c>
      <c r="E111" s="45">
        <v>12</v>
      </c>
      <c r="F111" s="45">
        <v>74</v>
      </c>
      <c r="G111" s="45">
        <v>0</v>
      </c>
      <c r="H111" s="45">
        <v>63</v>
      </c>
      <c r="I111" s="45">
        <v>23</v>
      </c>
    </row>
    <row r="112" spans="1:9" ht="12.75">
      <c r="A112" s="48">
        <v>24</v>
      </c>
      <c r="B112" s="45" t="s">
        <v>446</v>
      </c>
      <c r="C112" s="45" t="s">
        <v>520</v>
      </c>
      <c r="D112" s="45">
        <v>216</v>
      </c>
      <c r="E112" s="45">
        <v>30</v>
      </c>
      <c r="F112" s="45">
        <v>186</v>
      </c>
      <c r="G112" s="45">
        <v>0</v>
      </c>
      <c r="H112" s="45">
        <v>153</v>
      </c>
      <c r="I112" s="45">
        <v>63</v>
      </c>
    </row>
    <row r="113" spans="1:9" ht="12.75">
      <c r="A113" s="48">
        <v>25</v>
      </c>
      <c r="B113" s="45" t="s">
        <v>458</v>
      </c>
      <c r="C113" s="45" t="s">
        <v>521</v>
      </c>
      <c r="D113" s="45">
        <v>75</v>
      </c>
      <c r="E113" s="45">
        <v>8</v>
      </c>
      <c r="F113" s="45">
        <v>67</v>
      </c>
      <c r="G113" s="45">
        <v>0</v>
      </c>
      <c r="H113" s="45">
        <v>54</v>
      </c>
      <c r="I113" s="45">
        <v>21</v>
      </c>
    </row>
    <row r="114" spans="1:9" ht="12.75">
      <c r="A114" s="48">
        <v>26</v>
      </c>
      <c r="B114" s="45" t="s">
        <v>460</v>
      </c>
      <c r="C114" s="45" t="s">
        <v>522</v>
      </c>
      <c r="D114" s="45">
        <v>54</v>
      </c>
      <c r="E114" s="45">
        <v>10</v>
      </c>
      <c r="F114" s="45">
        <v>44</v>
      </c>
      <c r="G114" s="45">
        <v>0</v>
      </c>
      <c r="H114" s="45">
        <v>36</v>
      </c>
      <c r="I114" s="45">
        <v>18</v>
      </c>
    </row>
    <row r="115" spans="1:9" ht="12.75">
      <c r="A115" s="48">
        <v>27</v>
      </c>
      <c r="B115" s="45" t="s">
        <v>470</v>
      </c>
      <c r="C115" s="45" t="s">
        <v>523</v>
      </c>
      <c r="D115" s="45">
        <v>102</v>
      </c>
      <c r="E115" s="45">
        <v>6</v>
      </c>
      <c r="F115" s="45">
        <v>89</v>
      </c>
      <c r="G115" s="45">
        <v>7</v>
      </c>
      <c r="H115" s="45">
        <v>70</v>
      </c>
      <c r="I115" s="45">
        <v>32</v>
      </c>
    </row>
    <row r="116" spans="1:9" ht="12.75">
      <c r="A116" s="48">
        <v>28</v>
      </c>
      <c r="B116" s="45" t="s">
        <v>478</v>
      </c>
      <c r="C116" s="45" t="s">
        <v>524</v>
      </c>
      <c r="D116" s="45">
        <v>46</v>
      </c>
      <c r="E116" s="45">
        <v>18</v>
      </c>
      <c r="F116" s="45">
        <v>28</v>
      </c>
      <c r="G116" s="45">
        <v>0</v>
      </c>
      <c r="H116" s="45">
        <v>46</v>
      </c>
      <c r="I116" s="45">
        <v>0</v>
      </c>
    </row>
    <row r="117" spans="1:9" ht="12.75">
      <c r="A117" s="48">
        <v>29</v>
      </c>
      <c r="B117" s="45" t="s">
        <v>478</v>
      </c>
      <c r="C117" s="45" t="s">
        <v>525</v>
      </c>
      <c r="D117" s="45">
        <v>192</v>
      </c>
      <c r="E117" s="45">
        <v>13</v>
      </c>
      <c r="F117" s="45">
        <v>179</v>
      </c>
      <c r="G117" s="45">
        <v>0</v>
      </c>
      <c r="H117" s="45">
        <v>0</v>
      </c>
      <c r="I117" s="45">
        <v>53</v>
      </c>
    </row>
    <row r="118" spans="1:9" ht="12.75">
      <c r="A118" s="48">
        <v>30</v>
      </c>
      <c r="B118" s="45" t="s">
        <v>478</v>
      </c>
      <c r="C118" s="45" t="s">
        <v>526</v>
      </c>
      <c r="D118" s="45">
        <v>262</v>
      </c>
      <c r="E118" s="45">
        <v>22</v>
      </c>
      <c r="F118" s="45">
        <v>240</v>
      </c>
      <c r="G118" s="45">
        <v>0</v>
      </c>
      <c r="H118" s="45">
        <v>205</v>
      </c>
      <c r="I118" s="45">
        <v>57</v>
      </c>
    </row>
    <row r="119" spans="1:9" ht="12.75">
      <c r="A119" s="48">
        <v>31</v>
      </c>
      <c r="B119" s="45" t="s">
        <v>488</v>
      </c>
      <c r="C119" s="45" t="s">
        <v>527</v>
      </c>
      <c r="D119" s="45">
        <v>105</v>
      </c>
      <c r="E119" s="45">
        <v>10</v>
      </c>
      <c r="F119" s="45">
        <v>95</v>
      </c>
      <c r="G119" s="45">
        <v>0</v>
      </c>
      <c r="H119" s="45">
        <v>88</v>
      </c>
      <c r="I119" s="45">
        <v>17</v>
      </c>
    </row>
    <row r="120" spans="1:9" ht="12.75">
      <c r="A120" s="48">
        <v>32</v>
      </c>
      <c r="B120" s="45" t="s">
        <v>488</v>
      </c>
      <c r="C120" s="45" t="s">
        <v>528</v>
      </c>
      <c r="D120" s="45">
        <v>127</v>
      </c>
      <c r="E120" s="45">
        <v>99</v>
      </c>
      <c r="F120" s="45">
        <v>28</v>
      </c>
      <c r="G120" s="45">
        <v>0</v>
      </c>
      <c r="H120" s="45">
        <v>124</v>
      </c>
      <c r="I120" s="45">
        <v>3</v>
      </c>
    </row>
    <row r="121" spans="1:9" ht="12.75">
      <c r="A121" s="48">
        <v>33</v>
      </c>
      <c r="B121" s="45" t="s">
        <v>492</v>
      </c>
      <c r="C121" s="45" t="s">
        <v>529</v>
      </c>
      <c r="D121" s="45">
        <v>151</v>
      </c>
      <c r="E121" s="45">
        <v>20</v>
      </c>
      <c r="F121" s="45">
        <v>123</v>
      </c>
      <c r="G121" s="45">
        <v>8</v>
      </c>
      <c r="H121" s="45">
        <v>143</v>
      </c>
      <c r="I121" s="45">
        <v>8</v>
      </c>
    </row>
    <row r="122" spans="1:9" ht="12.75">
      <c r="A122" s="48">
        <v>34</v>
      </c>
      <c r="B122" s="45" t="s">
        <v>494</v>
      </c>
      <c r="C122" s="45" t="s">
        <v>530</v>
      </c>
      <c r="D122" s="45">
        <v>85</v>
      </c>
      <c r="E122" s="45">
        <v>7</v>
      </c>
      <c r="F122" s="45">
        <v>78</v>
      </c>
      <c r="G122" s="45">
        <v>0</v>
      </c>
      <c r="H122" s="45">
        <v>56</v>
      </c>
      <c r="I122" s="45">
        <v>29</v>
      </c>
    </row>
    <row r="123" spans="1:9" ht="12.75">
      <c r="A123" s="48">
        <v>35</v>
      </c>
      <c r="B123" s="45" t="s">
        <v>496</v>
      </c>
      <c r="C123" s="45" t="s">
        <v>531</v>
      </c>
      <c r="D123" s="45">
        <v>233</v>
      </c>
      <c r="E123" s="45">
        <v>60</v>
      </c>
      <c r="F123" s="45">
        <v>173</v>
      </c>
      <c r="G123" s="45">
        <v>0</v>
      </c>
      <c r="H123" s="45">
        <v>137</v>
      </c>
      <c r="I123" s="45">
        <v>96</v>
      </c>
    </row>
    <row r="124" spans="1:9" ht="12.75">
      <c r="A124" s="48">
        <v>36</v>
      </c>
      <c r="B124" s="45" t="s">
        <v>532</v>
      </c>
      <c r="C124" s="45" t="s">
        <v>533</v>
      </c>
      <c r="D124" s="45">
        <v>74</v>
      </c>
      <c r="E124" s="45">
        <v>14</v>
      </c>
      <c r="F124" s="45">
        <v>56</v>
      </c>
      <c r="G124" s="45">
        <v>4</v>
      </c>
      <c r="H124" s="45">
        <v>43</v>
      </c>
      <c r="I124" s="45">
        <v>31</v>
      </c>
    </row>
    <row r="125" spans="1:9" s="52" customFormat="1" ht="12.75">
      <c r="A125" s="49">
        <v>36</v>
      </c>
      <c r="B125" s="50"/>
      <c r="C125" s="50" t="s">
        <v>534</v>
      </c>
      <c r="D125" s="50">
        <f aca="true" t="shared" si="1" ref="D125:I125">SUM(D89:D124)</f>
        <v>4308</v>
      </c>
      <c r="E125" s="50">
        <f t="shared" si="1"/>
        <v>885</v>
      </c>
      <c r="F125" s="50">
        <f t="shared" si="1"/>
        <v>3381</v>
      </c>
      <c r="G125" s="50">
        <f t="shared" si="1"/>
        <v>42</v>
      </c>
      <c r="H125" s="50">
        <f t="shared" si="1"/>
        <v>3038</v>
      </c>
      <c r="I125" s="50">
        <f t="shared" si="1"/>
        <v>1131</v>
      </c>
    </row>
    <row r="126" spans="1:9" ht="7.5" customHeight="1">
      <c r="A126" s="169"/>
      <c r="B126" s="170"/>
      <c r="C126" s="170"/>
      <c r="D126" s="170"/>
      <c r="E126" s="170"/>
      <c r="F126" s="170"/>
      <c r="G126" s="170"/>
      <c r="H126" s="170"/>
      <c r="I126" s="171"/>
    </row>
    <row r="127" spans="1:9" s="52" customFormat="1" ht="12.75">
      <c r="A127" s="49">
        <f>(A87+A125)</f>
        <v>118</v>
      </c>
      <c r="B127" s="50"/>
      <c r="C127" s="50" t="s">
        <v>535</v>
      </c>
      <c r="D127" s="50">
        <f aca="true" t="shared" si="2" ref="D127:I127">(D87+D125)</f>
        <v>5771</v>
      </c>
      <c r="E127" s="50">
        <f t="shared" si="2"/>
        <v>1375</v>
      </c>
      <c r="F127" s="50">
        <f t="shared" si="2"/>
        <v>4250</v>
      </c>
      <c r="G127" s="50">
        <f t="shared" si="2"/>
        <v>146</v>
      </c>
      <c r="H127" s="50">
        <f t="shared" si="2"/>
        <v>3781</v>
      </c>
      <c r="I127" s="50">
        <f t="shared" si="2"/>
        <v>1851</v>
      </c>
    </row>
  </sheetData>
  <sheetProtection password="CE88" sheet="1" objects="1" scenarios="1"/>
  <mergeCells count="9">
    <mergeCell ref="A126:I126"/>
    <mergeCell ref="I2:I3"/>
    <mergeCell ref="A1:A3"/>
    <mergeCell ref="B1:B3"/>
    <mergeCell ref="A88:I88"/>
    <mergeCell ref="C1:C3"/>
    <mergeCell ref="H2:H3"/>
    <mergeCell ref="E2:G2"/>
    <mergeCell ref="D2:D3"/>
  </mergeCells>
  <printOptions/>
  <pageMargins left="0.5511811023622047" right="0.35433070866141736" top="0.7874015748031497" bottom="0.984251968503937" header="0.5118110236220472" footer="0.5118110236220472"/>
  <pageSetup horizontalDpi="300" verticalDpi="300" orientation="landscape" paperSize="9" r:id="rId1"/>
  <headerFooter alignWithMargins="0">
    <oddHeader>&amp;C&amp;"Arial,Bold"&amp;12 1.2. Invalīdu skaits institūcijā</oddHeader>
    <oddFooter>&amp;L
&amp;8SPP Statistiskās informācijas un anlīzes daļa&amp;R
&amp;P+6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F126"/>
  <sheetViews>
    <sheetView showGridLines="0" workbookViewId="0" topLeftCell="A1">
      <selection activeCell="C100" sqref="C100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12.28125" style="0" customWidth="1"/>
    <col min="5" max="5" width="14.28125" style="0" customWidth="1"/>
    <col min="6" max="6" width="16.8515625" style="0" customWidth="1"/>
  </cols>
  <sheetData>
    <row r="1" spans="1:6" s="3" customFormat="1" ht="12.75">
      <c r="A1" s="189" t="s">
        <v>0</v>
      </c>
      <c r="B1" s="177" t="s">
        <v>1</v>
      </c>
      <c r="C1" s="177" t="s">
        <v>2</v>
      </c>
      <c r="D1" s="2" t="s">
        <v>341</v>
      </c>
      <c r="E1" s="2" t="s">
        <v>340</v>
      </c>
      <c r="F1" s="2" t="s">
        <v>339</v>
      </c>
    </row>
    <row r="2" spans="1:6" s="3" customFormat="1" ht="55.5" customHeight="1">
      <c r="A2" s="190"/>
      <c r="B2" s="178"/>
      <c r="C2" s="178"/>
      <c r="D2" s="2" t="s">
        <v>362</v>
      </c>
      <c r="E2" s="2" t="s">
        <v>363</v>
      </c>
      <c r="F2" s="2" t="s">
        <v>364</v>
      </c>
    </row>
    <row r="3" spans="1:6" s="10" customFormat="1" ht="11.25" thickBot="1">
      <c r="A3" s="6" t="s">
        <v>20</v>
      </c>
      <c r="B3" s="6" t="s">
        <v>21</v>
      </c>
      <c r="C3" s="6" t="s">
        <v>22</v>
      </c>
      <c r="D3" s="6">
        <v>1</v>
      </c>
      <c r="E3" s="6">
        <v>2</v>
      </c>
      <c r="F3" s="6">
        <v>3</v>
      </c>
    </row>
    <row r="4" spans="1:6" ht="12.75">
      <c r="A4" s="53">
        <v>1</v>
      </c>
      <c r="B4" s="54" t="s">
        <v>386</v>
      </c>
      <c r="C4" s="54" t="s">
        <v>387</v>
      </c>
      <c r="D4" s="54">
        <v>250</v>
      </c>
      <c r="E4" s="54">
        <v>275</v>
      </c>
      <c r="F4" s="54">
        <v>86490</v>
      </c>
    </row>
    <row r="5" spans="1:6" ht="12.75">
      <c r="A5" s="55">
        <v>2</v>
      </c>
      <c r="B5" s="56" t="s">
        <v>388</v>
      </c>
      <c r="C5" s="56" t="s">
        <v>389</v>
      </c>
      <c r="D5" s="56">
        <v>25</v>
      </c>
      <c r="E5" s="56">
        <v>25</v>
      </c>
      <c r="F5" s="56">
        <v>8976</v>
      </c>
    </row>
    <row r="6" spans="1:6" ht="12.75">
      <c r="A6" s="55">
        <v>3</v>
      </c>
      <c r="B6" s="56" t="s">
        <v>388</v>
      </c>
      <c r="C6" s="56" t="s">
        <v>390</v>
      </c>
      <c r="D6" s="56">
        <v>119</v>
      </c>
      <c r="E6" s="56">
        <v>119</v>
      </c>
      <c r="F6" s="56">
        <v>52195</v>
      </c>
    </row>
    <row r="7" spans="1:6" ht="12.75">
      <c r="A7" s="55">
        <v>4</v>
      </c>
      <c r="B7" s="56" t="s">
        <v>388</v>
      </c>
      <c r="C7" s="56" t="s">
        <v>391</v>
      </c>
      <c r="D7" s="56">
        <v>116</v>
      </c>
      <c r="E7" s="56">
        <v>116</v>
      </c>
      <c r="F7" s="56">
        <v>41760</v>
      </c>
    </row>
    <row r="8" spans="1:6" ht="12.75">
      <c r="A8" s="55">
        <v>5</v>
      </c>
      <c r="B8" s="56" t="s">
        <v>392</v>
      </c>
      <c r="C8" s="56" t="s">
        <v>393</v>
      </c>
      <c r="D8" s="56">
        <v>200</v>
      </c>
      <c r="E8" s="56">
        <v>200</v>
      </c>
      <c r="F8" s="56">
        <v>69527</v>
      </c>
    </row>
    <row r="9" spans="1:6" ht="12.75">
      <c r="A9" s="55">
        <v>6</v>
      </c>
      <c r="B9" s="56" t="s">
        <v>394</v>
      </c>
      <c r="C9" s="56" t="s">
        <v>395</v>
      </c>
      <c r="D9" s="56">
        <v>68</v>
      </c>
      <c r="E9" s="56">
        <v>68</v>
      </c>
      <c r="F9" s="56">
        <v>24352</v>
      </c>
    </row>
    <row r="10" spans="1:6" ht="12.75">
      <c r="A10" s="55">
        <v>7</v>
      </c>
      <c r="B10" s="56" t="s">
        <v>394</v>
      </c>
      <c r="C10" s="56" t="s">
        <v>396</v>
      </c>
      <c r="D10" s="56">
        <v>191</v>
      </c>
      <c r="E10" s="56">
        <v>191</v>
      </c>
      <c r="F10" s="56">
        <v>69942</v>
      </c>
    </row>
    <row r="11" spans="1:6" ht="12.75">
      <c r="A11" s="55">
        <v>8</v>
      </c>
      <c r="B11" s="56" t="s">
        <v>394</v>
      </c>
      <c r="C11" s="56" t="s">
        <v>397</v>
      </c>
      <c r="D11" s="56">
        <v>285</v>
      </c>
      <c r="E11" s="56">
        <v>285</v>
      </c>
      <c r="F11" s="56">
        <v>103414</v>
      </c>
    </row>
    <row r="12" spans="1:6" ht="12.75">
      <c r="A12" s="55">
        <v>9</v>
      </c>
      <c r="B12" s="56" t="s">
        <v>394</v>
      </c>
      <c r="C12" s="56" t="s">
        <v>398</v>
      </c>
      <c r="D12" s="56">
        <v>101</v>
      </c>
      <c r="E12" s="56">
        <v>101</v>
      </c>
      <c r="F12" s="56">
        <v>36853</v>
      </c>
    </row>
    <row r="13" spans="1:6" ht="12.75">
      <c r="A13" s="55">
        <v>10</v>
      </c>
      <c r="B13" s="56" t="s">
        <v>394</v>
      </c>
      <c r="C13" s="56" t="s">
        <v>399</v>
      </c>
      <c r="D13" s="56">
        <v>340</v>
      </c>
      <c r="E13" s="56">
        <v>340</v>
      </c>
      <c r="F13" s="56">
        <v>120730</v>
      </c>
    </row>
    <row r="14" spans="1:6" ht="12.75">
      <c r="A14" s="55">
        <v>11</v>
      </c>
      <c r="B14" s="56" t="s">
        <v>394</v>
      </c>
      <c r="C14" s="56" t="s">
        <v>400</v>
      </c>
      <c r="D14" s="56">
        <v>14</v>
      </c>
      <c r="E14" s="56">
        <v>14</v>
      </c>
      <c r="F14" s="56">
        <v>5006</v>
      </c>
    </row>
    <row r="15" spans="1:6" ht="12.75">
      <c r="A15" s="55">
        <v>12</v>
      </c>
      <c r="B15" s="56" t="s">
        <v>401</v>
      </c>
      <c r="C15" s="56" t="s">
        <v>402</v>
      </c>
      <c r="D15" s="56">
        <v>136</v>
      </c>
      <c r="E15" s="56">
        <v>128</v>
      </c>
      <c r="F15" s="56">
        <v>46614</v>
      </c>
    </row>
    <row r="16" spans="1:6" ht="12.75">
      <c r="A16" s="55">
        <v>13</v>
      </c>
      <c r="B16" s="56" t="s">
        <v>403</v>
      </c>
      <c r="C16" s="56" t="s">
        <v>404</v>
      </c>
      <c r="D16" s="56">
        <v>95</v>
      </c>
      <c r="E16" s="56">
        <v>101</v>
      </c>
      <c r="F16" s="56">
        <v>34675</v>
      </c>
    </row>
    <row r="17" spans="1:6" ht="12.75">
      <c r="A17" s="55">
        <v>14</v>
      </c>
      <c r="B17" s="56" t="s">
        <v>403</v>
      </c>
      <c r="C17" s="56" t="s">
        <v>405</v>
      </c>
      <c r="D17" s="56">
        <v>45</v>
      </c>
      <c r="E17" s="56">
        <v>45</v>
      </c>
      <c r="F17" s="56">
        <v>16241</v>
      </c>
    </row>
    <row r="18" spans="1:6" ht="12.75">
      <c r="A18" s="55">
        <v>15</v>
      </c>
      <c r="B18" s="56" t="s">
        <v>403</v>
      </c>
      <c r="C18" s="56" t="s">
        <v>406</v>
      </c>
      <c r="D18" s="56">
        <v>12</v>
      </c>
      <c r="E18" s="56">
        <v>12</v>
      </c>
      <c r="F18" s="56">
        <v>4321</v>
      </c>
    </row>
    <row r="19" spans="1:6" ht="12.75">
      <c r="A19" s="55">
        <v>16</v>
      </c>
      <c r="B19" s="56" t="s">
        <v>407</v>
      </c>
      <c r="C19" s="56" t="s">
        <v>408</v>
      </c>
      <c r="D19" s="56">
        <v>50</v>
      </c>
      <c r="E19" s="56">
        <v>50</v>
      </c>
      <c r="F19" s="56">
        <v>16125</v>
      </c>
    </row>
    <row r="20" spans="1:6" ht="12.75">
      <c r="A20" s="55">
        <v>17</v>
      </c>
      <c r="B20" s="56" t="s">
        <v>407</v>
      </c>
      <c r="C20" s="56" t="s">
        <v>409</v>
      </c>
      <c r="D20" s="56">
        <v>90</v>
      </c>
      <c r="E20" s="56">
        <v>90</v>
      </c>
      <c r="F20" s="56">
        <v>31047</v>
      </c>
    </row>
    <row r="21" spans="1:6" ht="12.75">
      <c r="A21" s="55">
        <v>18</v>
      </c>
      <c r="B21" s="56" t="s">
        <v>410</v>
      </c>
      <c r="C21" s="56" t="s">
        <v>411</v>
      </c>
      <c r="D21" s="56">
        <v>280</v>
      </c>
      <c r="E21" s="56">
        <v>250</v>
      </c>
      <c r="F21" s="56">
        <v>90155</v>
      </c>
    </row>
    <row r="22" spans="1:6" ht="12.75">
      <c r="A22" s="55">
        <v>19</v>
      </c>
      <c r="B22" s="56" t="s">
        <v>412</v>
      </c>
      <c r="C22" s="56" t="s">
        <v>413</v>
      </c>
      <c r="D22" s="56">
        <v>52</v>
      </c>
      <c r="E22" s="56">
        <v>52</v>
      </c>
      <c r="F22" s="56">
        <v>18370</v>
      </c>
    </row>
    <row r="23" spans="1:6" ht="12.75">
      <c r="A23" s="55">
        <v>20</v>
      </c>
      <c r="B23" s="56" t="s">
        <v>412</v>
      </c>
      <c r="C23" s="56" t="s">
        <v>414</v>
      </c>
      <c r="D23" s="56">
        <v>50</v>
      </c>
      <c r="E23" s="56">
        <v>50</v>
      </c>
      <c r="F23" s="56">
        <v>17552</v>
      </c>
    </row>
    <row r="24" spans="1:6" ht="12.75">
      <c r="A24" s="55">
        <v>21</v>
      </c>
      <c r="B24" s="56" t="s">
        <v>412</v>
      </c>
      <c r="C24" s="56" t="s">
        <v>415</v>
      </c>
      <c r="D24" s="56">
        <v>20</v>
      </c>
      <c r="E24" s="56">
        <v>20</v>
      </c>
      <c r="F24" s="56">
        <v>6114</v>
      </c>
    </row>
    <row r="25" spans="1:6" ht="12.75">
      <c r="A25" s="55">
        <v>22</v>
      </c>
      <c r="B25" s="56" t="s">
        <v>416</v>
      </c>
      <c r="C25" s="56" t="s">
        <v>417</v>
      </c>
      <c r="D25" s="56">
        <v>67</v>
      </c>
      <c r="E25" s="56">
        <v>67</v>
      </c>
      <c r="F25" s="56">
        <v>23361</v>
      </c>
    </row>
    <row r="26" spans="1:6" ht="12.75">
      <c r="A26" s="55">
        <v>23</v>
      </c>
      <c r="B26" s="56" t="s">
        <v>416</v>
      </c>
      <c r="C26" s="56" t="s">
        <v>418</v>
      </c>
      <c r="D26" s="56">
        <v>100</v>
      </c>
      <c r="E26" s="56">
        <v>100</v>
      </c>
      <c r="F26" s="56">
        <v>35990</v>
      </c>
    </row>
    <row r="27" spans="1:6" ht="12.75">
      <c r="A27" s="55">
        <v>24</v>
      </c>
      <c r="B27" s="56" t="s">
        <v>416</v>
      </c>
      <c r="C27" s="56" t="s">
        <v>419</v>
      </c>
      <c r="D27" s="56">
        <v>23</v>
      </c>
      <c r="E27" s="56">
        <v>23</v>
      </c>
      <c r="F27" s="56">
        <v>8168</v>
      </c>
    </row>
    <row r="28" spans="1:6" ht="12.75">
      <c r="A28" s="55">
        <v>25</v>
      </c>
      <c r="B28" s="56" t="s">
        <v>420</v>
      </c>
      <c r="C28" s="56" t="s">
        <v>421</v>
      </c>
      <c r="D28" s="56">
        <v>37</v>
      </c>
      <c r="E28" s="56">
        <v>37</v>
      </c>
      <c r="F28" s="56">
        <v>13140</v>
      </c>
    </row>
    <row r="29" spans="1:6" ht="12.75">
      <c r="A29" s="55">
        <v>26</v>
      </c>
      <c r="B29" s="56" t="s">
        <v>420</v>
      </c>
      <c r="C29" s="56" t="s">
        <v>422</v>
      </c>
      <c r="D29" s="56">
        <v>74</v>
      </c>
      <c r="E29" s="56">
        <v>74</v>
      </c>
      <c r="F29" s="56">
        <v>24651</v>
      </c>
    </row>
    <row r="30" spans="1:6" ht="12.75">
      <c r="A30" s="55">
        <v>27</v>
      </c>
      <c r="B30" s="56" t="s">
        <v>423</v>
      </c>
      <c r="C30" s="56" t="s">
        <v>424</v>
      </c>
      <c r="D30" s="56">
        <v>105</v>
      </c>
      <c r="E30" s="56">
        <v>119</v>
      </c>
      <c r="F30" s="56">
        <v>34966</v>
      </c>
    </row>
    <row r="31" spans="1:6" ht="12.75">
      <c r="A31" s="55">
        <v>28</v>
      </c>
      <c r="B31" s="56" t="s">
        <v>425</v>
      </c>
      <c r="C31" s="56" t="s">
        <v>426</v>
      </c>
      <c r="D31" s="56">
        <v>10</v>
      </c>
      <c r="E31" s="56">
        <v>10</v>
      </c>
      <c r="F31" s="56">
        <v>4207</v>
      </c>
    </row>
    <row r="32" spans="1:6" ht="12.75">
      <c r="A32" s="55">
        <v>29</v>
      </c>
      <c r="B32" s="56" t="s">
        <v>425</v>
      </c>
      <c r="C32" s="56" t="s">
        <v>427</v>
      </c>
      <c r="D32" s="56">
        <v>27</v>
      </c>
      <c r="E32" s="56">
        <v>25</v>
      </c>
      <c r="F32" s="56">
        <v>9466</v>
      </c>
    </row>
    <row r="33" spans="1:6" ht="12.75">
      <c r="A33" s="55">
        <v>30</v>
      </c>
      <c r="B33" s="56" t="s">
        <v>428</v>
      </c>
      <c r="C33" s="56" t="s">
        <v>429</v>
      </c>
      <c r="D33" s="56">
        <v>5</v>
      </c>
      <c r="E33" s="56">
        <v>10</v>
      </c>
      <c r="F33" s="56">
        <v>2190</v>
      </c>
    </row>
    <row r="34" spans="1:6" ht="12.75">
      <c r="A34" s="55">
        <v>31</v>
      </c>
      <c r="B34" s="56" t="s">
        <v>428</v>
      </c>
      <c r="C34" s="56" t="s">
        <v>430</v>
      </c>
      <c r="D34" s="56">
        <v>20</v>
      </c>
      <c r="E34" s="56">
        <v>22</v>
      </c>
      <c r="F34" s="56">
        <v>7034</v>
      </c>
    </row>
    <row r="35" spans="1:6" ht="12.75">
      <c r="A35" s="55">
        <v>32</v>
      </c>
      <c r="B35" s="56" t="s">
        <v>428</v>
      </c>
      <c r="C35" s="56" t="s">
        <v>431</v>
      </c>
      <c r="D35" s="56">
        <v>240</v>
      </c>
      <c r="E35" s="56">
        <v>250</v>
      </c>
      <c r="F35" s="56">
        <v>89426</v>
      </c>
    </row>
    <row r="36" spans="1:6" ht="12.75">
      <c r="A36" s="55">
        <v>33</v>
      </c>
      <c r="B36" s="56" t="s">
        <v>428</v>
      </c>
      <c r="C36" s="56" t="s">
        <v>432</v>
      </c>
      <c r="D36" s="56">
        <v>30</v>
      </c>
      <c r="E36" s="56">
        <v>40</v>
      </c>
      <c r="F36" s="56">
        <v>11622</v>
      </c>
    </row>
    <row r="37" spans="1:6" ht="12.75">
      <c r="A37" s="55">
        <v>34</v>
      </c>
      <c r="B37" s="56" t="s">
        <v>428</v>
      </c>
      <c r="C37" s="56" t="s">
        <v>433</v>
      </c>
      <c r="D37" s="56">
        <v>10</v>
      </c>
      <c r="E37" s="56">
        <v>10</v>
      </c>
      <c r="F37" s="56">
        <v>2868</v>
      </c>
    </row>
    <row r="38" spans="1:6" ht="12.75">
      <c r="A38" s="55">
        <v>35</v>
      </c>
      <c r="B38" s="56" t="s">
        <v>434</v>
      </c>
      <c r="C38" s="56" t="s">
        <v>435</v>
      </c>
      <c r="D38" s="56">
        <v>270</v>
      </c>
      <c r="E38" s="56">
        <v>270</v>
      </c>
      <c r="F38" s="56">
        <v>85411</v>
      </c>
    </row>
    <row r="39" spans="1:6" ht="12.75">
      <c r="A39" s="55">
        <v>36</v>
      </c>
      <c r="B39" s="56" t="s">
        <v>434</v>
      </c>
      <c r="C39" s="56" t="s">
        <v>436</v>
      </c>
      <c r="D39" s="56">
        <v>30</v>
      </c>
      <c r="E39" s="56">
        <v>30</v>
      </c>
      <c r="F39" s="56">
        <v>9380</v>
      </c>
    </row>
    <row r="40" spans="1:6" ht="12.75">
      <c r="A40" s="55">
        <v>37</v>
      </c>
      <c r="B40" s="56" t="s">
        <v>434</v>
      </c>
      <c r="C40" s="56" t="s">
        <v>437</v>
      </c>
      <c r="D40" s="56">
        <v>20</v>
      </c>
      <c r="E40" s="56">
        <v>25</v>
      </c>
      <c r="F40" s="56">
        <v>7357</v>
      </c>
    </row>
    <row r="41" spans="1:6" ht="12.75">
      <c r="A41" s="55">
        <v>38</v>
      </c>
      <c r="B41" s="56" t="s">
        <v>438</v>
      </c>
      <c r="C41" s="56" t="s">
        <v>439</v>
      </c>
      <c r="D41" s="56">
        <v>30</v>
      </c>
      <c r="E41" s="56">
        <v>30</v>
      </c>
      <c r="F41" s="56">
        <v>10215</v>
      </c>
    </row>
    <row r="42" spans="1:6" ht="12.75">
      <c r="A42" s="55">
        <v>39</v>
      </c>
      <c r="B42" s="56" t="s">
        <v>438</v>
      </c>
      <c r="C42" s="56" t="s">
        <v>440</v>
      </c>
      <c r="D42" s="56">
        <v>60</v>
      </c>
      <c r="E42" s="56">
        <v>60</v>
      </c>
      <c r="F42" s="56">
        <v>21871</v>
      </c>
    </row>
    <row r="43" spans="1:6" ht="12.75">
      <c r="A43" s="55">
        <v>40</v>
      </c>
      <c r="B43" s="56" t="s">
        <v>438</v>
      </c>
      <c r="C43" s="56" t="s">
        <v>441</v>
      </c>
      <c r="D43" s="56">
        <v>21</v>
      </c>
      <c r="E43" s="56">
        <v>21</v>
      </c>
      <c r="F43" s="56">
        <v>8187</v>
      </c>
    </row>
    <row r="44" spans="1:6" ht="12.75">
      <c r="A44" s="55">
        <v>41</v>
      </c>
      <c r="B44" s="56" t="s">
        <v>442</v>
      </c>
      <c r="C44" s="56" t="s">
        <v>443</v>
      </c>
      <c r="D44" s="56">
        <v>45</v>
      </c>
      <c r="E44" s="56">
        <v>45</v>
      </c>
      <c r="F44" s="56">
        <v>15911</v>
      </c>
    </row>
    <row r="45" spans="1:6" ht="12.75">
      <c r="A45" s="55">
        <v>42</v>
      </c>
      <c r="B45" s="56" t="s">
        <v>442</v>
      </c>
      <c r="C45" s="56" t="s">
        <v>444</v>
      </c>
      <c r="D45" s="56">
        <v>35</v>
      </c>
      <c r="E45" s="56">
        <v>35</v>
      </c>
      <c r="F45" s="56">
        <v>12642</v>
      </c>
    </row>
    <row r="46" spans="1:6" ht="12.75">
      <c r="A46" s="55">
        <v>43</v>
      </c>
      <c r="B46" s="56" t="s">
        <v>442</v>
      </c>
      <c r="C46" s="56" t="s">
        <v>445</v>
      </c>
      <c r="D46" s="56">
        <v>57</v>
      </c>
      <c r="E46" s="56">
        <v>57</v>
      </c>
      <c r="F46" s="56">
        <v>18491</v>
      </c>
    </row>
    <row r="47" spans="1:6" ht="12.75">
      <c r="A47" s="55">
        <v>44</v>
      </c>
      <c r="B47" s="56" t="s">
        <v>446</v>
      </c>
      <c r="C47" s="56" t="s">
        <v>447</v>
      </c>
      <c r="D47" s="56">
        <v>8</v>
      </c>
      <c r="E47" s="56">
        <v>8</v>
      </c>
      <c r="F47" s="56">
        <v>2208</v>
      </c>
    </row>
    <row r="48" spans="1:6" ht="12.75">
      <c r="A48" s="55">
        <v>45</v>
      </c>
      <c r="B48" s="56" t="s">
        <v>446</v>
      </c>
      <c r="C48" s="56" t="s">
        <v>448</v>
      </c>
      <c r="D48" s="56">
        <v>45</v>
      </c>
      <c r="E48" s="56">
        <v>40</v>
      </c>
      <c r="F48" s="56">
        <v>14208</v>
      </c>
    </row>
    <row r="49" spans="1:6" ht="12.75">
      <c r="A49" s="55">
        <v>46</v>
      </c>
      <c r="B49" s="56" t="s">
        <v>446</v>
      </c>
      <c r="C49" s="56" t="s">
        <v>449</v>
      </c>
      <c r="D49" s="56">
        <v>115</v>
      </c>
      <c r="E49" s="56">
        <v>120</v>
      </c>
      <c r="F49" s="56">
        <v>36544</v>
      </c>
    </row>
    <row r="50" spans="1:6" ht="12.75">
      <c r="A50" s="55">
        <v>47</v>
      </c>
      <c r="B50" s="56" t="s">
        <v>450</v>
      </c>
      <c r="C50" s="56" t="s">
        <v>451</v>
      </c>
      <c r="D50" s="56">
        <v>58</v>
      </c>
      <c r="E50" s="56">
        <v>57</v>
      </c>
      <c r="F50" s="56">
        <v>19438</v>
      </c>
    </row>
    <row r="51" spans="1:6" ht="12.75">
      <c r="A51" s="55">
        <v>48</v>
      </c>
      <c r="B51" s="56" t="s">
        <v>450</v>
      </c>
      <c r="C51" s="56" t="s">
        <v>452</v>
      </c>
      <c r="D51" s="56">
        <v>16</v>
      </c>
      <c r="E51" s="56">
        <v>20</v>
      </c>
      <c r="F51" s="56">
        <v>6127</v>
      </c>
    </row>
    <row r="52" spans="1:6" ht="12.75">
      <c r="A52" s="55">
        <v>49</v>
      </c>
      <c r="B52" s="56" t="s">
        <v>450</v>
      </c>
      <c r="C52" s="56" t="s">
        <v>453</v>
      </c>
      <c r="D52" s="56">
        <v>18</v>
      </c>
      <c r="E52" s="56">
        <v>18</v>
      </c>
      <c r="F52" s="56">
        <v>5861</v>
      </c>
    </row>
    <row r="53" spans="1:6" ht="12.75">
      <c r="A53" s="55">
        <v>50</v>
      </c>
      <c r="B53" s="56" t="s">
        <v>450</v>
      </c>
      <c r="C53" s="56" t="s">
        <v>454</v>
      </c>
      <c r="D53" s="56">
        <v>25</v>
      </c>
      <c r="E53" s="56">
        <v>30</v>
      </c>
      <c r="F53" s="56">
        <v>9125</v>
      </c>
    </row>
    <row r="54" spans="1:6" ht="12.75">
      <c r="A54" s="55">
        <v>51</v>
      </c>
      <c r="B54" s="56" t="s">
        <v>450</v>
      </c>
      <c r="C54" s="56" t="s">
        <v>455</v>
      </c>
      <c r="D54" s="56">
        <v>20</v>
      </c>
      <c r="E54" s="56">
        <v>24</v>
      </c>
      <c r="F54" s="56">
        <v>7438</v>
      </c>
    </row>
    <row r="55" spans="1:6" ht="12.75">
      <c r="A55" s="55">
        <v>52</v>
      </c>
      <c r="B55" s="56" t="s">
        <v>450</v>
      </c>
      <c r="C55" s="56" t="s">
        <v>456</v>
      </c>
      <c r="D55" s="56">
        <v>25</v>
      </c>
      <c r="E55" s="56">
        <v>25</v>
      </c>
      <c r="F55" s="56">
        <v>9125</v>
      </c>
    </row>
    <row r="56" spans="1:6" ht="12.75">
      <c r="A56" s="55">
        <v>53</v>
      </c>
      <c r="B56" s="56" t="s">
        <v>450</v>
      </c>
      <c r="C56" s="56" t="s">
        <v>457</v>
      </c>
      <c r="D56" s="56">
        <v>18</v>
      </c>
      <c r="E56" s="56">
        <v>18</v>
      </c>
      <c r="F56" s="56">
        <v>6480</v>
      </c>
    </row>
    <row r="57" spans="1:6" ht="12.75">
      <c r="A57" s="55">
        <v>54</v>
      </c>
      <c r="B57" s="56" t="s">
        <v>458</v>
      </c>
      <c r="C57" s="56" t="s">
        <v>459</v>
      </c>
      <c r="D57" s="56">
        <v>45</v>
      </c>
      <c r="E57" s="56">
        <v>45</v>
      </c>
      <c r="F57" s="56">
        <v>17472</v>
      </c>
    </row>
    <row r="58" spans="1:6" ht="12.75">
      <c r="A58" s="55">
        <v>55</v>
      </c>
      <c r="B58" s="56" t="s">
        <v>460</v>
      </c>
      <c r="C58" s="56" t="s">
        <v>461</v>
      </c>
      <c r="D58" s="56">
        <v>31</v>
      </c>
      <c r="E58" s="56">
        <v>31</v>
      </c>
      <c r="F58" s="56">
        <v>10990</v>
      </c>
    </row>
    <row r="59" spans="1:6" ht="12.75">
      <c r="A59" s="55">
        <v>56</v>
      </c>
      <c r="B59" s="56" t="s">
        <v>460</v>
      </c>
      <c r="C59" s="56" t="s">
        <v>462</v>
      </c>
      <c r="D59" s="56">
        <v>20</v>
      </c>
      <c r="E59" s="56">
        <v>20</v>
      </c>
      <c r="F59" s="56">
        <v>7227</v>
      </c>
    </row>
    <row r="60" spans="1:6" ht="12.75">
      <c r="A60" s="55">
        <v>57</v>
      </c>
      <c r="B60" s="56" t="s">
        <v>460</v>
      </c>
      <c r="C60" s="56" t="s">
        <v>463</v>
      </c>
      <c r="D60" s="56">
        <v>15</v>
      </c>
      <c r="E60" s="56">
        <v>15</v>
      </c>
      <c r="F60" s="56">
        <v>5475</v>
      </c>
    </row>
    <row r="61" spans="1:6" ht="12.75">
      <c r="A61" s="55">
        <v>58</v>
      </c>
      <c r="B61" s="56" t="s">
        <v>460</v>
      </c>
      <c r="C61" s="56" t="s">
        <v>464</v>
      </c>
      <c r="D61" s="56">
        <v>30</v>
      </c>
      <c r="E61" s="56">
        <v>30</v>
      </c>
      <c r="F61" s="56">
        <v>9912</v>
      </c>
    </row>
    <row r="62" spans="1:6" ht="12.75">
      <c r="A62" s="55">
        <v>59</v>
      </c>
      <c r="B62" s="56" t="s">
        <v>460</v>
      </c>
      <c r="C62" s="56" t="s">
        <v>465</v>
      </c>
      <c r="D62" s="56">
        <v>31</v>
      </c>
      <c r="E62" s="56">
        <v>31</v>
      </c>
      <c r="F62" s="56">
        <v>10809</v>
      </c>
    </row>
    <row r="63" spans="1:6" ht="12.75">
      <c r="A63" s="55">
        <v>60</v>
      </c>
      <c r="B63" s="56" t="s">
        <v>460</v>
      </c>
      <c r="C63" s="56" t="s">
        <v>466</v>
      </c>
      <c r="D63" s="56">
        <v>19</v>
      </c>
      <c r="E63" s="56">
        <v>19</v>
      </c>
      <c r="F63" s="56">
        <v>5901</v>
      </c>
    </row>
    <row r="64" spans="1:6" ht="12.75">
      <c r="A64" s="55">
        <v>61</v>
      </c>
      <c r="B64" s="56" t="s">
        <v>460</v>
      </c>
      <c r="C64" s="56" t="s">
        <v>467</v>
      </c>
      <c r="D64" s="56">
        <v>55</v>
      </c>
      <c r="E64" s="56">
        <v>55</v>
      </c>
      <c r="F64" s="56">
        <v>19770</v>
      </c>
    </row>
    <row r="65" spans="1:6" ht="12.75">
      <c r="A65" s="55">
        <v>62</v>
      </c>
      <c r="B65" s="56" t="s">
        <v>460</v>
      </c>
      <c r="C65" s="56" t="s">
        <v>468</v>
      </c>
      <c r="D65" s="56">
        <v>40</v>
      </c>
      <c r="E65" s="56">
        <v>42</v>
      </c>
      <c r="F65" s="56">
        <v>10025</v>
      </c>
    </row>
    <row r="66" spans="1:6" ht="12.75">
      <c r="A66" s="55">
        <v>63</v>
      </c>
      <c r="B66" s="56" t="s">
        <v>460</v>
      </c>
      <c r="C66" s="56" t="s">
        <v>469</v>
      </c>
      <c r="D66" s="56">
        <v>37</v>
      </c>
      <c r="E66" s="56">
        <v>31</v>
      </c>
      <c r="F66" s="56">
        <v>11055</v>
      </c>
    </row>
    <row r="67" spans="1:6" ht="12.75">
      <c r="A67" s="55">
        <v>64</v>
      </c>
      <c r="B67" s="56" t="s">
        <v>470</v>
      </c>
      <c r="C67" s="56" t="s">
        <v>471</v>
      </c>
      <c r="D67" s="56">
        <v>80</v>
      </c>
      <c r="E67" s="56">
        <v>80</v>
      </c>
      <c r="F67" s="56">
        <v>30242</v>
      </c>
    </row>
    <row r="68" spans="1:6" ht="12.75">
      <c r="A68" s="55">
        <v>65</v>
      </c>
      <c r="B68" s="56" t="s">
        <v>472</v>
      </c>
      <c r="C68" s="56" t="s">
        <v>473</v>
      </c>
      <c r="D68" s="56">
        <v>60</v>
      </c>
      <c r="E68" s="56">
        <v>60</v>
      </c>
      <c r="F68" s="56">
        <v>21072</v>
      </c>
    </row>
    <row r="69" spans="1:6" ht="12.75">
      <c r="A69" s="55">
        <v>66</v>
      </c>
      <c r="B69" s="56" t="s">
        <v>472</v>
      </c>
      <c r="C69" s="56" t="s">
        <v>474</v>
      </c>
      <c r="D69" s="56">
        <v>25</v>
      </c>
      <c r="E69" s="56">
        <v>24</v>
      </c>
      <c r="F69" s="56">
        <v>8760</v>
      </c>
    </row>
    <row r="70" spans="1:6" ht="12.75">
      <c r="A70" s="55">
        <v>67</v>
      </c>
      <c r="B70" s="56" t="s">
        <v>472</v>
      </c>
      <c r="C70" s="56" t="s">
        <v>475</v>
      </c>
      <c r="D70" s="56">
        <v>28</v>
      </c>
      <c r="E70" s="56">
        <v>28</v>
      </c>
      <c r="F70" s="56">
        <v>10675</v>
      </c>
    </row>
    <row r="71" spans="1:6" ht="12.75">
      <c r="A71" s="55">
        <v>68</v>
      </c>
      <c r="B71" s="56" t="s">
        <v>476</v>
      </c>
      <c r="C71" s="56" t="s">
        <v>477</v>
      </c>
      <c r="D71" s="56">
        <v>50</v>
      </c>
      <c r="E71" s="56">
        <v>50</v>
      </c>
      <c r="F71" s="56">
        <v>19292</v>
      </c>
    </row>
    <row r="72" spans="1:6" ht="25.5">
      <c r="A72" s="55">
        <v>69</v>
      </c>
      <c r="B72" s="56" t="s">
        <v>478</v>
      </c>
      <c r="C72" s="56" t="s">
        <v>479</v>
      </c>
      <c r="D72" s="56">
        <v>25</v>
      </c>
      <c r="E72" s="56">
        <v>26</v>
      </c>
      <c r="F72" s="56">
        <v>6304</v>
      </c>
    </row>
    <row r="73" spans="1:6" ht="12.75">
      <c r="A73" s="55">
        <v>70</v>
      </c>
      <c r="B73" s="56" t="s">
        <v>478</v>
      </c>
      <c r="C73" s="56" t="s">
        <v>480</v>
      </c>
      <c r="D73" s="56">
        <v>33</v>
      </c>
      <c r="E73" s="56">
        <v>33</v>
      </c>
      <c r="F73" s="56">
        <v>10534</v>
      </c>
    </row>
    <row r="74" spans="1:6" ht="12.75">
      <c r="A74" s="55">
        <v>71</v>
      </c>
      <c r="B74" s="56" t="s">
        <v>478</v>
      </c>
      <c r="C74" s="56" t="s">
        <v>481</v>
      </c>
      <c r="D74" s="56">
        <v>29</v>
      </c>
      <c r="E74" s="56">
        <v>29</v>
      </c>
      <c r="F74" s="56">
        <v>10333</v>
      </c>
    </row>
    <row r="75" spans="1:6" ht="12.75">
      <c r="A75" s="55">
        <v>72</v>
      </c>
      <c r="B75" s="56" t="s">
        <v>478</v>
      </c>
      <c r="C75" s="56" t="s">
        <v>482</v>
      </c>
      <c r="D75" s="56">
        <v>58</v>
      </c>
      <c r="E75" s="56">
        <v>58</v>
      </c>
      <c r="F75" s="56">
        <v>21145</v>
      </c>
    </row>
    <row r="76" spans="1:6" ht="12.75">
      <c r="A76" s="55">
        <v>73</v>
      </c>
      <c r="B76" s="56" t="s">
        <v>478</v>
      </c>
      <c r="C76" s="56" t="s">
        <v>483</v>
      </c>
      <c r="D76" s="56">
        <v>24</v>
      </c>
      <c r="E76" s="56">
        <v>24</v>
      </c>
      <c r="F76" s="56">
        <v>5720</v>
      </c>
    </row>
    <row r="77" spans="1:6" ht="12.75">
      <c r="A77" s="55">
        <v>74</v>
      </c>
      <c r="B77" s="56" t="s">
        <v>478</v>
      </c>
      <c r="C77" s="56" t="s">
        <v>484</v>
      </c>
      <c r="D77" s="56">
        <v>33</v>
      </c>
      <c r="E77" s="56">
        <v>34</v>
      </c>
      <c r="F77" s="56">
        <v>12501</v>
      </c>
    </row>
    <row r="78" spans="1:6" ht="12.75">
      <c r="A78" s="55">
        <v>75</v>
      </c>
      <c r="B78" s="56" t="s">
        <v>485</v>
      </c>
      <c r="C78" s="56" t="s">
        <v>486</v>
      </c>
      <c r="D78" s="56">
        <v>45</v>
      </c>
      <c r="E78" s="56">
        <v>44</v>
      </c>
      <c r="F78" s="56">
        <v>15086</v>
      </c>
    </row>
    <row r="79" spans="1:6" ht="12.75">
      <c r="A79" s="55">
        <v>76</v>
      </c>
      <c r="B79" s="56" t="s">
        <v>485</v>
      </c>
      <c r="C79" s="56" t="s">
        <v>487</v>
      </c>
      <c r="D79" s="56">
        <v>53</v>
      </c>
      <c r="E79" s="56">
        <v>53</v>
      </c>
      <c r="F79" s="56">
        <v>19515</v>
      </c>
    </row>
    <row r="80" spans="1:6" ht="12.75">
      <c r="A80" s="55">
        <v>77</v>
      </c>
      <c r="B80" s="56" t="s">
        <v>488</v>
      </c>
      <c r="C80" s="56" t="s">
        <v>489</v>
      </c>
      <c r="D80" s="56">
        <v>15</v>
      </c>
      <c r="E80" s="56">
        <v>15</v>
      </c>
      <c r="F80" s="56">
        <v>5201</v>
      </c>
    </row>
    <row r="81" spans="1:6" ht="12.75">
      <c r="A81" s="55">
        <v>78</v>
      </c>
      <c r="B81" s="56" t="s">
        <v>488</v>
      </c>
      <c r="C81" s="56" t="s">
        <v>490</v>
      </c>
      <c r="D81" s="56">
        <v>152</v>
      </c>
      <c r="E81" s="56">
        <v>152</v>
      </c>
      <c r="F81" s="56">
        <v>60040</v>
      </c>
    </row>
    <row r="82" spans="1:6" ht="12.75">
      <c r="A82" s="55">
        <v>79</v>
      </c>
      <c r="B82" s="56" t="s">
        <v>488</v>
      </c>
      <c r="C82" s="56" t="s">
        <v>491</v>
      </c>
      <c r="D82" s="56">
        <v>22</v>
      </c>
      <c r="E82" s="56">
        <v>23</v>
      </c>
      <c r="F82" s="56">
        <v>365</v>
      </c>
    </row>
    <row r="83" spans="1:6" ht="12.75">
      <c r="A83" s="55">
        <v>80</v>
      </c>
      <c r="B83" s="56" t="s">
        <v>492</v>
      </c>
      <c r="C83" s="56" t="s">
        <v>493</v>
      </c>
      <c r="D83" s="56">
        <v>340</v>
      </c>
      <c r="E83" s="56">
        <v>355</v>
      </c>
      <c r="F83" s="56">
        <v>136684</v>
      </c>
    </row>
    <row r="84" spans="1:6" ht="12.75">
      <c r="A84" s="55">
        <v>81</v>
      </c>
      <c r="B84" s="56" t="s">
        <v>494</v>
      </c>
      <c r="C84" s="56" t="s">
        <v>495</v>
      </c>
      <c r="D84" s="56">
        <v>40</v>
      </c>
      <c r="E84" s="56">
        <v>40</v>
      </c>
      <c r="F84" s="56">
        <v>14760</v>
      </c>
    </row>
    <row r="85" spans="1:6" ht="12.75">
      <c r="A85" s="55">
        <v>82</v>
      </c>
      <c r="B85" s="56" t="s">
        <v>496</v>
      </c>
      <c r="C85" s="56" t="s">
        <v>497</v>
      </c>
      <c r="D85" s="56">
        <v>115</v>
      </c>
      <c r="E85" s="56">
        <v>115</v>
      </c>
      <c r="F85" s="56">
        <v>39957</v>
      </c>
    </row>
    <row r="86" spans="1:6" s="52" customFormat="1" ht="12.75">
      <c r="A86" s="49">
        <v>82</v>
      </c>
      <c r="B86" s="50"/>
      <c r="C86" s="50" t="s">
        <v>498</v>
      </c>
      <c r="D86" s="50">
        <f>SUM(D4:D85)</f>
        <v>5753</v>
      </c>
      <c r="E86" s="50">
        <f>SUM(E4:E85)</f>
        <v>5814</v>
      </c>
      <c r="F86" s="50">
        <f>SUM(F4:F85)</f>
        <v>2030389</v>
      </c>
    </row>
    <row r="87" spans="1:6" ht="7.5" customHeight="1">
      <c r="A87" s="186"/>
      <c r="B87" s="187"/>
      <c r="C87" s="187"/>
      <c r="D87" s="187"/>
      <c r="E87" s="187"/>
      <c r="F87" s="188"/>
    </row>
    <row r="88" spans="1:6" ht="12.75">
      <c r="A88" s="55">
        <v>1</v>
      </c>
      <c r="B88" s="56" t="s">
        <v>386</v>
      </c>
      <c r="C88" s="56" t="s">
        <v>634</v>
      </c>
      <c r="D88" s="56">
        <v>20</v>
      </c>
      <c r="E88" s="56">
        <v>20</v>
      </c>
      <c r="F88" s="56">
        <v>7200</v>
      </c>
    </row>
    <row r="89" spans="1:6" ht="12.75">
      <c r="A89" s="55">
        <v>2</v>
      </c>
      <c r="B89" s="56" t="s">
        <v>499</v>
      </c>
      <c r="C89" s="56" t="s">
        <v>500</v>
      </c>
      <c r="D89" s="56">
        <v>310</v>
      </c>
      <c r="E89" s="56">
        <v>252</v>
      </c>
      <c r="F89" s="56">
        <v>82031</v>
      </c>
    </row>
    <row r="90" spans="1:6" ht="12.75">
      <c r="A90" s="55">
        <v>3</v>
      </c>
      <c r="B90" s="56" t="s">
        <v>388</v>
      </c>
      <c r="C90" s="56" t="s">
        <v>501</v>
      </c>
      <c r="D90" s="56">
        <v>55</v>
      </c>
      <c r="E90" s="56">
        <v>55</v>
      </c>
      <c r="F90" s="56">
        <v>20003</v>
      </c>
    </row>
    <row r="91" spans="1:6" ht="12.75">
      <c r="A91" s="55">
        <v>4</v>
      </c>
      <c r="B91" s="56" t="s">
        <v>392</v>
      </c>
      <c r="C91" s="56" t="s">
        <v>502</v>
      </c>
      <c r="D91" s="56">
        <v>25</v>
      </c>
      <c r="E91" s="56">
        <v>25</v>
      </c>
      <c r="F91" s="56">
        <v>9076</v>
      </c>
    </row>
    <row r="92" spans="1:6" ht="12.75">
      <c r="A92" s="55">
        <v>5</v>
      </c>
      <c r="B92" s="56" t="s">
        <v>394</v>
      </c>
      <c r="C92" s="56" t="s">
        <v>503</v>
      </c>
      <c r="D92" s="56">
        <v>192</v>
      </c>
      <c r="E92" s="56">
        <v>192</v>
      </c>
      <c r="F92" s="56">
        <v>70303</v>
      </c>
    </row>
    <row r="93" spans="1:6" ht="12.75">
      <c r="A93" s="55">
        <v>6</v>
      </c>
      <c r="B93" s="56" t="s">
        <v>394</v>
      </c>
      <c r="C93" s="56" t="s">
        <v>504</v>
      </c>
      <c r="D93" s="56">
        <v>235</v>
      </c>
      <c r="E93" s="56">
        <v>235</v>
      </c>
      <c r="F93" s="56">
        <v>83450</v>
      </c>
    </row>
    <row r="94" spans="1:6" ht="12.75">
      <c r="A94" s="55">
        <v>7</v>
      </c>
      <c r="B94" s="56" t="s">
        <v>394</v>
      </c>
      <c r="C94" s="56" t="s">
        <v>505</v>
      </c>
      <c r="D94" s="56">
        <v>55</v>
      </c>
      <c r="E94" s="56">
        <v>55</v>
      </c>
      <c r="F94" s="56">
        <v>19797</v>
      </c>
    </row>
    <row r="95" spans="1:6" ht="12.75">
      <c r="A95" s="55">
        <v>8</v>
      </c>
      <c r="B95" s="56" t="s">
        <v>394</v>
      </c>
      <c r="C95" s="56" t="s">
        <v>506</v>
      </c>
      <c r="D95" s="56">
        <v>350</v>
      </c>
      <c r="E95" s="56">
        <v>310</v>
      </c>
      <c r="F95" s="56">
        <v>125939</v>
      </c>
    </row>
    <row r="96" spans="1:6" ht="12.75">
      <c r="A96" s="55">
        <v>9</v>
      </c>
      <c r="B96" s="56" t="s">
        <v>403</v>
      </c>
      <c r="C96" s="56" t="s">
        <v>507</v>
      </c>
      <c r="D96" s="56">
        <v>207</v>
      </c>
      <c r="E96" s="56">
        <v>207</v>
      </c>
      <c r="F96" s="56">
        <v>75117</v>
      </c>
    </row>
    <row r="97" spans="1:6" ht="12.75">
      <c r="A97" s="55">
        <v>10</v>
      </c>
      <c r="B97" s="56" t="s">
        <v>412</v>
      </c>
      <c r="C97" s="56" t="s">
        <v>508</v>
      </c>
      <c r="D97" s="56">
        <v>142</v>
      </c>
      <c r="E97" s="56">
        <v>146</v>
      </c>
      <c r="F97" s="56">
        <v>50929</v>
      </c>
    </row>
    <row r="98" spans="1:6" ht="12.75">
      <c r="A98" s="55">
        <v>11</v>
      </c>
      <c r="B98" s="56" t="s">
        <v>416</v>
      </c>
      <c r="C98" s="56" t="s">
        <v>509</v>
      </c>
      <c r="D98" s="56">
        <v>32</v>
      </c>
      <c r="E98" s="56">
        <v>32</v>
      </c>
      <c r="F98" s="56">
        <v>8389</v>
      </c>
    </row>
    <row r="99" spans="1:6" ht="12.75">
      <c r="A99" s="55">
        <v>12</v>
      </c>
      <c r="B99" s="56" t="s">
        <v>416</v>
      </c>
      <c r="C99" s="56" t="s">
        <v>510</v>
      </c>
      <c r="D99" s="56">
        <v>65</v>
      </c>
      <c r="E99" s="56">
        <v>65</v>
      </c>
      <c r="F99" s="56">
        <v>23278</v>
      </c>
    </row>
    <row r="100" spans="1:6" ht="12.75">
      <c r="A100" s="55">
        <v>13</v>
      </c>
      <c r="B100" s="56" t="s">
        <v>416</v>
      </c>
      <c r="C100" s="56" t="s">
        <v>633</v>
      </c>
      <c r="D100" s="56">
        <v>12</v>
      </c>
      <c r="E100" s="56">
        <v>12</v>
      </c>
      <c r="F100" s="56">
        <v>4380</v>
      </c>
    </row>
    <row r="101" spans="1:6" ht="12.75">
      <c r="A101" s="55">
        <v>14</v>
      </c>
      <c r="B101" s="56" t="s">
        <v>420</v>
      </c>
      <c r="C101" s="56" t="s">
        <v>511</v>
      </c>
      <c r="D101" s="56">
        <v>175</v>
      </c>
      <c r="E101" s="56">
        <v>175</v>
      </c>
      <c r="F101" s="56">
        <v>61115</v>
      </c>
    </row>
    <row r="102" spans="1:6" ht="12.75">
      <c r="A102" s="55">
        <v>15</v>
      </c>
      <c r="B102" s="56" t="s">
        <v>420</v>
      </c>
      <c r="C102" s="56" t="s">
        <v>512</v>
      </c>
      <c r="D102" s="56">
        <v>92</v>
      </c>
      <c r="E102" s="56">
        <v>47</v>
      </c>
      <c r="F102" s="56">
        <v>36532</v>
      </c>
    </row>
    <row r="103" spans="1:6" ht="12.75">
      <c r="A103" s="55">
        <v>16</v>
      </c>
      <c r="B103" s="56" t="s">
        <v>420</v>
      </c>
      <c r="C103" s="56" t="s">
        <v>513</v>
      </c>
      <c r="D103" s="56">
        <v>72</v>
      </c>
      <c r="E103" s="56">
        <v>72</v>
      </c>
      <c r="F103" s="56">
        <v>24492</v>
      </c>
    </row>
    <row r="104" spans="1:6" ht="12.75">
      <c r="A104" s="55">
        <v>17</v>
      </c>
      <c r="B104" s="56" t="s">
        <v>423</v>
      </c>
      <c r="C104" s="56" t="s">
        <v>514</v>
      </c>
      <c r="D104" s="56">
        <v>96</v>
      </c>
      <c r="E104" s="56">
        <v>96</v>
      </c>
      <c r="F104" s="56">
        <v>33738</v>
      </c>
    </row>
    <row r="105" spans="1:6" ht="12.75">
      <c r="A105" s="55">
        <v>18</v>
      </c>
      <c r="B105" s="56" t="s">
        <v>425</v>
      </c>
      <c r="C105" s="56" t="s">
        <v>515</v>
      </c>
      <c r="D105" s="56">
        <v>310</v>
      </c>
      <c r="E105" s="56">
        <v>310</v>
      </c>
      <c r="F105" s="56">
        <v>110980</v>
      </c>
    </row>
    <row r="106" spans="1:6" ht="12.75">
      <c r="A106" s="55">
        <v>19</v>
      </c>
      <c r="B106" s="56" t="s">
        <v>428</v>
      </c>
      <c r="C106" s="56" t="s">
        <v>516</v>
      </c>
      <c r="D106" s="56">
        <v>150</v>
      </c>
      <c r="E106" s="56">
        <v>150</v>
      </c>
      <c r="F106" s="56">
        <v>51269</v>
      </c>
    </row>
    <row r="107" spans="1:6" ht="25.5">
      <c r="A107" s="55">
        <v>20</v>
      </c>
      <c r="B107" s="56" t="s">
        <v>438</v>
      </c>
      <c r="C107" s="56" t="s">
        <v>632</v>
      </c>
      <c r="D107" s="56">
        <v>8</v>
      </c>
      <c r="E107" s="56">
        <v>8</v>
      </c>
      <c r="F107" s="56">
        <v>2759</v>
      </c>
    </row>
    <row r="108" spans="1:6" ht="12.75">
      <c r="A108" s="55">
        <v>21</v>
      </c>
      <c r="B108" s="56" t="s">
        <v>438</v>
      </c>
      <c r="C108" s="56" t="s">
        <v>517</v>
      </c>
      <c r="D108" s="56">
        <v>150</v>
      </c>
      <c r="E108" s="56">
        <v>150</v>
      </c>
      <c r="F108" s="56">
        <v>52876</v>
      </c>
    </row>
    <row r="109" spans="1:6" ht="12.75">
      <c r="A109" s="55">
        <v>22</v>
      </c>
      <c r="B109" s="56" t="s">
        <v>442</v>
      </c>
      <c r="C109" s="56" t="s">
        <v>518</v>
      </c>
      <c r="D109" s="56">
        <v>97</v>
      </c>
      <c r="E109" s="56">
        <v>64</v>
      </c>
      <c r="F109" s="56">
        <v>9028</v>
      </c>
    </row>
    <row r="110" spans="1:6" ht="12.75">
      <c r="A110" s="55">
        <v>23</v>
      </c>
      <c r="B110" s="56" t="s">
        <v>446</v>
      </c>
      <c r="C110" s="56" t="s">
        <v>519</v>
      </c>
      <c r="D110" s="56">
        <v>80</v>
      </c>
      <c r="E110" s="56">
        <v>80</v>
      </c>
      <c r="F110" s="56">
        <v>31107</v>
      </c>
    </row>
    <row r="111" spans="1:6" ht="12.75">
      <c r="A111" s="55">
        <v>24</v>
      </c>
      <c r="B111" s="56" t="s">
        <v>446</v>
      </c>
      <c r="C111" s="56" t="s">
        <v>520</v>
      </c>
      <c r="D111" s="56">
        <v>310</v>
      </c>
      <c r="E111" s="56">
        <v>310</v>
      </c>
      <c r="F111" s="56">
        <v>91667</v>
      </c>
    </row>
    <row r="112" spans="1:6" ht="12.75">
      <c r="A112" s="55">
        <v>25</v>
      </c>
      <c r="B112" s="56" t="s">
        <v>458</v>
      </c>
      <c r="C112" s="56" t="s">
        <v>521</v>
      </c>
      <c r="D112" s="56">
        <v>75</v>
      </c>
      <c r="E112" s="56">
        <v>75</v>
      </c>
      <c r="F112" s="56">
        <v>26161</v>
      </c>
    </row>
    <row r="113" spans="1:6" ht="12.75">
      <c r="A113" s="55">
        <v>26</v>
      </c>
      <c r="B113" s="56" t="s">
        <v>460</v>
      </c>
      <c r="C113" s="56" t="s">
        <v>522</v>
      </c>
      <c r="D113" s="56">
        <v>58</v>
      </c>
      <c r="E113" s="56">
        <v>58</v>
      </c>
      <c r="F113" s="56">
        <v>20333</v>
      </c>
    </row>
    <row r="114" spans="1:6" ht="12.75">
      <c r="A114" s="55">
        <v>27</v>
      </c>
      <c r="B114" s="56" t="s">
        <v>470</v>
      </c>
      <c r="C114" s="56" t="s">
        <v>523</v>
      </c>
      <c r="D114" s="56">
        <v>100</v>
      </c>
      <c r="E114" s="56">
        <v>100</v>
      </c>
      <c r="F114" s="56">
        <v>36000</v>
      </c>
    </row>
    <row r="115" spans="1:6" ht="12.75">
      <c r="A115" s="55">
        <v>28</v>
      </c>
      <c r="B115" s="56" t="s">
        <v>478</v>
      </c>
      <c r="C115" s="56" t="s">
        <v>524</v>
      </c>
      <c r="D115" s="56">
        <v>46</v>
      </c>
      <c r="E115" s="56">
        <v>46</v>
      </c>
      <c r="F115" s="56">
        <v>14177</v>
      </c>
    </row>
    <row r="116" spans="1:6" ht="12.75">
      <c r="A116" s="55">
        <v>29</v>
      </c>
      <c r="B116" s="56" t="s">
        <v>478</v>
      </c>
      <c r="C116" s="56" t="s">
        <v>525</v>
      </c>
      <c r="D116" s="56">
        <v>200</v>
      </c>
      <c r="E116" s="56">
        <v>200</v>
      </c>
      <c r="F116" s="56">
        <v>69437</v>
      </c>
    </row>
    <row r="117" spans="1:6" ht="12.75">
      <c r="A117" s="55">
        <v>30</v>
      </c>
      <c r="B117" s="56" t="s">
        <v>478</v>
      </c>
      <c r="C117" s="56" t="s">
        <v>526</v>
      </c>
      <c r="D117" s="56">
        <v>300</v>
      </c>
      <c r="E117" s="56">
        <v>305</v>
      </c>
      <c r="F117" s="56">
        <v>109693</v>
      </c>
    </row>
    <row r="118" spans="1:6" ht="12.75">
      <c r="A118" s="55">
        <v>31</v>
      </c>
      <c r="B118" s="56" t="s">
        <v>488</v>
      </c>
      <c r="C118" s="56" t="s">
        <v>527</v>
      </c>
      <c r="D118" s="56">
        <v>100</v>
      </c>
      <c r="E118" s="56">
        <v>100</v>
      </c>
      <c r="F118" s="56">
        <v>38676</v>
      </c>
    </row>
    <row r="119" spans="1:6" ht="12.75">
      <c r="A119" s="55">
        <v>32</v>
      </c>
      <c r="B119" s="56" t="s">
        <v>488</v>
      </c>
      <c r="C119" s="56" t="s">
        <v>528</v>
      </c>
      <c r="D119" s="56">
        <v>110</v>
      </c>
      <c r="E119" s="56">
        <v>110</v>
      </c>
      <c r="F119" s="56">
        <v>55892</v>
      </c>
    </row>
    <row r="120" spans="1:6" ht="12.75">
      <c r="A120" s="55">
        <v>33</v>
      </c>
      <c r="B120" s="56" t="s">
        <v>492</v>
      </c>
      <c r="C120" s="56" t="s">
        <v>529</v>
      </c>
      <c r="D120" s="56">
        <v>150</v>
      </c>
      <c r="E120" s="56">
        <v>150</v>
      </c>
      <c r="F120" s="56">
        <v>53420</v>
      </c>
    </row>
    <row r="121" spans="1:6" ht="12.75">
      <c r="A121" s="55">
        <v>34</v>
      </c>
      <c r="B121" s="56" t="s">
        <v>494</v>
      </c>
      <c r="C121" s="56" t="s">
        <v>530</v>
      </c>
      <c r="D121" s="56">
        <v>85</v>
      </c>
      <c r="E121" s="56">
        <v>85</v>
      </c>
      <c r="F121" s="56">
        <v>30128</v>
      </c>
    </row>
    <row r="122" spans="1:6" ht="12.75">
      <c r="A122" s="55">
        <v>35</v>
      </c>
      <c r="B122" s="56" t="s">
        <v>496</v>
      </c>
      <c r="C122" s="56" t="s">
        <v>531</v>
      </c>
      <c r="D122" s="56">
        <v>240</v>
      </c>
      <c r="E122" s="56">
        <v>251</v>
      </c>
      <c r="F122" s="56">
        <v>83776</v>
      </c>
    </row>
    <row r="123" spans="1:6" ht="12.75">
      <c r="A123" s="55">
        <v>36</v>
      </c>
      <c r="B123" s="56" t="s">
        <v>532</v>
      </c>
      <c r="C123" s="56" t="s">
        <v>533</v>
      </c>
      <c r="D123" s="56">
        <v>75</v>
      </c>
      <c r="E123" s="56">
        <v>75</v>
      </c>
      <c r="F123" s="56">
        <v>26673</v>
      </c>
    </row>
    <row r="124" spans="1:6" s="52" customFormat="1" ht="12.75">
      <c r="A124" s="49">
        <v>36</v>
      </c>
      <c r="B124" s="50"/>
      <c r="C124" s="50" t="s">
        <v>534</v>
      </c>
      <c r="D124" s="50">
        <f>SUM(D88:D123)</f>
        <v>4779</v>
      </c>
      <c r="E124" s="50">
        <f>SUM(E88:E123)</f>
        <v>4623</v>
      </c>
      <c r="F124" s="50">
        <f>SUM(F88:F123)</f>
        <v>1649821</v>
      </c>
    </row>
    <row r="125" spans="1:6" ht="7.5" customHeight="1">
      <c r="A125" s="186"/>
      <c r="B125" s="187"/>
      <c r="C125" s="187"/>
      <c r="D125" s="187"/>
      <c r="E125" s="187"/>
      <c r="F125" s="188"/>
    </row>
    <row r="126" spans="1:6" s="52" customFormat="1" ht="12.75">
      <c r="A126" s="49">
        <f>(A86+A124)</f>
        <v>118</v>
      </c>
      <c r="B126" s="50"/>
      <c r="C126" s="50" t="s">
        <v>535</v>
      </c>
      <c r="D126" s="50">
        <f>(D86+D124)</f>
        <v>10532</v>
      </c>
      <c r="E126" s="50">
        <f>(E86+E124)</f>
        <v>10437</v>
      </c>
      <c r="F126" s="50">
        <f>(F86+F124)</f>
        <v>3680210</v>
      </c>
    </row>
  </sheetData>
  <sheetProtection password="CE88" sheet="1" objects="1" scenarios="1"/>
  <mergeCells count="5">
    <mergeCell ref="A125:F125"/>
    <mergeCell ref="A1:A2"/>
    <mergeCell ref="B1:B2"/>
    <mergeCell ref="C1:C2"/>
    <mergeCell ref="A87:F87"/>
  </mergeCells>
  <printOptions/>
  <pageMargins left="0.9448818897637796" right="0.7480314960629921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2. Plānotais vietu skaits un faktiskais vietu aizpildījums</oddHeader>
    <oddFooter>&amp;L
&amp;8SPP Statistiskās informācijas un analīzes daļa&amp;R
&amp;P+11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BE128"/>
  <sheetViews>
    <sheetView showGridLines="0" workbookViewId="0" topLeftCell="A1">
      <selection activeCell="C102" sqref="C102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11.140625" style="0" customWidth="1"/>
    <col min="5" max="5" width="11.00390625" style="0" customWidth="1"/>
    <col min="6" max="6" width="10.140625" style="0" customWidth="1"/>
    <col min="7" max="7" width="7.57421875" style="0" customWidth="1"/>
    <col min="8" max="8" width="7.421875" style="0" customWidth="1"/>
    <col min="9" max="9" width="7.57421875" style="0" customWidth="1"/>
    <col min="10" max="10" width="8.00390625" style="0" customWidth="1"/>
    <col min="11" max="11" width="7.00390625" style="0" customWidth="1"/>
    <col min="12" max="12" width="7.57421875" style="0" customWidth="1"/>
    <col min="13" max="13" width="7.421875" style="0" customWidth="1"/>
    <col min="14" max="14" width="7.57421875" style="0" customWidth="1"/>
    <col min="15" max="15" width="7.140625" style="0" customWidth="1"/>
    <col min="16" max="16" width="7.28125" style="0" customWidth="1"/>
    <col min="17" max="17" width="7.00390625" style="0" customWidth="1"/>
    <col min="18" max="19" width="6.8515625" style="0" customWidth="1"/>
    <col min="20" max="20" width="6.421875" style="0" customWidth="1"/>
    <col min="21" max="21" width="6.28125" style="0" customWidth="1"/>
    <col min="22" max="22" width="7.57421875" style="0" customWidth="1"/>
    <col min="23" max="24" width="7.28125" style="0" customWidth="1"/>
    <col min="25" max="25" width="7.140625" style="0" customWidth="1"/>
    <col min="26" max="26" width="6.57421875" style="0" customWidth="1"/>
    <col min="27" max="27" width="7.140625" style="0" customWidth="1"/>
    <col min="28" max="30" width="6.8515625" style="0" customWidth="1"/>
    <col min="31" max="31" width="6.421875" style="0" customWidth="1"/>
    <col min="32" max="32" width="7.140625" style="0" customWidth="1"/>
    <col min="33" max="33" width="7.28125" style="0" customWidth="1"/>
    <col min="34" max="34" width="7.57421875" style="0" customWidth="1"/>
    <col min="35" max="35" width="7.28125" style="0" customWidth="1"/>
    <col min="36" max="36" width="7.421875" style="0" customWidth="1"/>
    <col min="37" max="37" width="7.00390625" style="0" customWidth="1"/>
    <col min="38" max="38" width="7.28125" style="0" customWidth="1"/>
    <col min="39" max="39" width="7.140625" style="0" customWidth="1"/>
    <col min="40" max="40" width="6.57421875" style="0" customWidth="1"/>
    <col min="41" max="41" width="6.140625" style="0" customWidth="1"/>
  </cols>
  <sheetData>
    <row r="1" spans="1:41" s="3" customFormat="1" ht="41.25" customHeight="1">
      <c r="A1" s="174" t="s">
        <v>0</v>
      </c>
      <c r="B1" s="177" t="s">
        <v>1</v>
      </c>
      <c r="C1" s="177" t="s">
        <v>2</v>
      </c>
      <c r="D1" s="4" t="s">
        <v>338</v>
      </c>
      <c r="E1" s="4" t="s">
        <v>337</v>
      </c>
      <c r="F1" s="4" t="s">
        <v>336</v>
      </c>
      <c r="G1" s="4" t="s">
        <v>335</v>
      </c>
      <c r="H1" s="4" t="s">
        <v>334</v>
      </c>
      <c r="I1" s="4" t="s">
        <v>333</v>
      </c>
      <c r="J1" s="4" t="s">
        <v>332</v>
      </c>
      <c r="K1" s="4" t="s">
        <v>331</v>
      </c>
      <c r="L1" s="4" t="s">
        <v>330</v>
      </c>
      <c r="M1" s="4" t="s">
        <v>329</v>
      </c>
      <c r="N1" s="4" t="s">
        <v>328</v>
      </c>
      <c r="O1" s="4" t="s">
        <v>327</v>
      </c>
      <c r="P1" s="4" t="s">
        <v>326</v>
      </c>
      <c r="Q1" s="4" t="s">
        <v>325</v>
      </c>
      <c r="R1" s="4" t="s">
        <v>324</v>
      </c>
      <c r="S1" s="4" t="s">
        <v>323</v>
      </c>
      <c r="T1" s="4" t="s">
        <v>322</v>
      </c>
      <c r="U1" s="4" t="s">
        <v>321</v>
      </c>
      <c r="V1" s="4" t="s">
        <v>320</v>
      </c>
      <c r="W1" s="4" t="s">
        <v>319</v>
      </c>
      <c r="X1" s="4" t="s">
        <v>318</v>
      </c>
      <c r="Y1" s="4" t="s">
        <v>317</v>
      </c>
      <c r="Z1" s="4" t="s">
        <v>316</v>
      </c>
      <c r="AA1" s="4" t="s">
        <v>315</v>
      </c>
      <c r="AB1" s="4" t="s">
        <v>314</v>
      </c>
      <c r="AC1" s="4" t="s">
        <v>313</v>
      </c>
      <c r="AD1" s="4" t="s">
        <v>312</v>
      </c>
      <c r="AE1" s="4" t="s">
        <v>311</v>
      </c>
      <c r="AF1" s="4" t="s">
        <v>310</v>
      </c>
      <c r="AG1" s="4" t="s">
        <v>309</v>
      </c>
      <c r="AH1" s="4" t="s">
        <v>308</v>
      </c>
      <c r="AI1" s="4" t="s">
        <v>307</v>
      </c>
      <c r="AJ1" s="4" t="s">
        <v>306</v>
      </c>
      <c r="AK1" s="4" t="s">
        <v>305</v>
      </c>
      <c r="AL1" s="4" t="s">
        <v>304</v>
      </c>
      <c r="AM1" s="4" t="s">
        <v>303</v>
      </c>
      <c r="AN1" s="4" t="s">
        <v>302</v>
      </c>
      <c r="AO1" s="4" t="s">
        <v>301</v>
      </c>
    </row>
    <row r="2" spans="1:41" s="3" customFormat="1" ht="15.75" customHeight="1">
      <c r="A2" s="175"/>
      <c r="B2" s="177"/>
      <c r="C2" s="177"/>
      <c r="D2" s="158" t="s">
        <v>300</v>
      </c>
      <c r="E2" s="158" t="s">
        <v>299</v>
      </c>
      <c r="F2" s="158" t="s">
        <v>298</v>
      </c>
      <c r="G2" s="160" t="s">
        <v>297</v>
      </c>
      <c r="H2" s="160"/>
      <c r="I2" s="160"/>
      <c r="J2" s="160"/>
      <c r="K2" s="160"/>
      <c r="L2" s="173" t="s">
        <v>296</v>
      </c>
      <c r="M2" s="172"/>
      <c r="N2" s="172"/>
      <c r="O2" s="172"/>
      <c r="P2" s="172"/>
      <c r="Q2" s="173" t="s">
        <v>295</v>
      </c>
      <c r="R2" s="173"/>
      <c r="S2" s="173"/>
      <c r="T2" s="173"/>
      <c r="U2" s="173"/>
      <c r="V2" s="173" t="s">
        <v>294</v>
      </c>
      <c r="W2" s="172"/>
      <c r="X2" s="172"/>
      <c r="Y2" s="172"/>
      <c r="Z2" s="172"/>
      <c r="AA2" s="173" t="s">
        <v>293</v>
      </c>
      <c r="AB2" s="172"/>
      <c r="AC2" s="172"/>
      <c r="AD2" s="172"/>
      <c r="AE2" s="172"/>
      <c r="AF2" s="173" t="s">
        <v>292</v>
      </c>
      <c r="AG2" s="172"/>
      <c r="AH2" s="172"/>
      <c r="AI2" s="172"/>
      <c r="AJ2" s="172"/>
      <c r="AK2" s="173" t="s">
        <v>291</v>
      </c>
      <c r="AL2" s="172"/>
      <c r="AM2" s="172"/>
      <c r="AN2" s="172"/>
      <c r="AO2" s="172"/>
    </row>
    <row r="3" spans="1:41" s="3" customFormat="1" ht="58.5" customHeight="1">
      <c r="A3" s="151"/>
      <c r="B3" s="178"/>
      <c r="C3" s="178"/>
      <c r="D3" s="158"/>
      <c r="E3" s="158"/>
      <c r="F3" s="158"/>
      <c r="G3" s="158" t="s">
        <v>290</v>
      </c>
      <c r="H3" s="159" t="s">
        <v>289</v>
      </c>
      <c r="I3" s="159" t="s">
        <v>288</v>
      </c>
      <c r="J3" s="159" t="s">
        <v>224</v>
      </c>
      <c r="K3" s="159" t="s">
        <v>225</v>
      </c>
      <c r="L3" s="158" t="s">
        <v>290</v>
      </c>
      <c r="M3" s="159" t="s">
        <v>289</v>
      </c>
      <c r="N3" s="159" t="s">
        <v>288</v>
      </c>
      <c r="O3" s="159" t="s">
        <v>224</v>
      </c>
      <c r="P3" s="159" t="s">
        <v>225</v>
      </c>
      <c r="Q3" s="158" t="s">
        <v>290</v>
      </c>
      <c r="R3" s="159" t="s">
        <v>289</v>
      </c>
      <c r="S3" s="159" t="s">
        <v>288</v>
      </c>
      <c r="T3" s="159" t="s">
        <v>224</v>
      </c>
      <c r="U3" s="159" t="s">
        <v>225</v>
      </c>
      <c r="V3" s="158" t="s">
        <v>290</v>
      </c>
      <c r="W3" s="159" t="s">
        <v>289</v>
      </c>
      <c r="X3" s="159" t="s">
        <v>288</v>
      </c>
      <c r="Y3" s="159" t="s">
        <v>224</v>
      </c>
      <c r="Z3" s="159" t="s">
        <v>225</v>
      </c>
      <c r="AA3" s="158" t="s">
        <v>290</v>
      </c>
      <c r="AB3" s="159" t="s">
        <v>289</v>
      </c>
      <c r="AC3" s="159" t="s">
        <v>288</v>
      </c>
      <c r="AD3" s="161" t="s">
        <v>224</v>
      </c>
      <c r="AE3" s="161" t="s">
        <v>225</v>
      </c>
      <c r="AF3" s="158" t="s">
        <v>290</v>
      </c>
      <c r="AG3" s="161" t="s">
        <v>289</v>
      </c>
      <c r="AH3" s="161" t="s">
        <v>288</v>
      </c>
      <c r="AI3" s="161" t="s">
        <v>224</v>
      </c>
      <c r="AJ3" s="161" t="s">
        <v>225</v>
      </c>
      <c r="AK3" s="158" t="s">
        <v>290</v>
      </c>
      <c r="AL3" s="161" t="s">
        <v>289</v>
      </c>
      <c r="AM3" s="161" t="s">
        <v>288</v>
      </c>
      <c r="AN3" s="161" t="s">
        <v>224</v>
      </c>
      <c r="AO3" s="161" t="s">
        <v>225</v>
      </c>
    </row>
    <row r="4" spans="1:41" s="3" customFormat="1" ht="0.75" customHeight="1" hidden="1" thickBot="1">
      <c r="A4" s="176"/>
      <c r="B4" s="178"/>
      <c r="C4" s="178"/>
      <c r="D4" s="41"/>
      <c r="E4" s="41"/>
      <c r="F4" s="41"/>
      <c r="G4" s="158"/>
      <c r="H4" s="159"/>
      <c r="I4" s="159"/>
      <c r="J4" s="159"/>
      <c r="K4" s="159"/>
      <c r="L4" s="158"/>
      <c r="M4" s="159"/>
      <c r="N4" s="159"/>
      <c r="O4" s="159"/>
      <c r="P4" s="159"/>
      <c r="Q4" s="158"/>
      <c r="R4" s="159"/>
      <c r="S4" s="159"/>
      <c r="T4" s="159"/>
      <c r="U4" s="159"/>
      <c r="V4" s="158"/>
      <c r="W4" s="159"/>
      <c r="X4" s="159"/>
      <c r="Y4" s="159"/>
      <c r="Z4" s="159"/>
      <c r="AA4" s="158"/>
      <c r="AB4" s="159"/>
      <c r="AC4" s="159"/>
      <c r="AD4" s="161"/>
      <c r="AE4" s="161"/>
      <c r="AF4" s="158"/>
      <c r="AG4" s="161"/>
      <c r="AH4" s="161"/>
      <c r="AI4" s="161"/>
      <c r="AJ4" s="161"/>
      <c r="AK4" s="158"/>
      <c r="AL4" s="161"/>
      <c r="AM4" s="161"/>
      <c r="AN4" s="161"/>
      <c r="AO4" s="161"/>
    </row>
    <row r="5" spans="1:41" s="10" customFormat="1" ht="15" customHeight="1" thickBot="1">
      <c r="A5" s="6" t="s">
        <v>20</v>
      </c>
      <c r="B5" s="6" t="s">
        <v>21</v>
      </c>
      <c r="C5" s="6" t="s">
        <v>22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>
        <v>31</v>
      </c>
      <c r="AI5" s="6">
        <v>32</v>
      </c>
      <c r="AJ5" s="6">
        <v>33</v>
      </c>
      <c r="AK5" s="6">
        <v>34</v>
      </c>
      <c r="AL5" s="6">
        <v>35</v>
      </c>
      <c r="AM5" s="6">
        <v>36</v>
      </c>
      <c r="AN5" s="6">
        <v>37</v>
      </c>
      <c r="AO5" s="6">
        <v>38</v>
      </c>
    </row>
    <row r="6" spans="1:57" ht="12.75">
      <c r="A6" s="54">
        <v>1</v>
      </c>
      <c r="B6" s="54" t="s">
        <v>386</v>
      </c>
      <c r="C6" s="54" t="s">
        <v>387</v>
      </c>
      <c r="D6" s="54">
        <v>264</v>
      </c>
      <c r="E6" s="54">
        <v>153</v>
      </c>
      <c r="F6" s="54">
        <v>111</v>
      </c>
      <c r="G6" s="54">
        <v>2</v>
      </c>
      <c r="H6" s="54">
        <v>1</v>
      </c>
      <c r="I6" s="54">
        <v>1</v>
      </c>
      <c r="J6" s="54">
        <v>2</v>
      </c>
      <c r="K6" s="54">
        <v>0</v>
      </c>
      <c r="L6" s="54">
        <v>11</v>
      </c>
      <c r="M6" s="54">
        <v>8</v>
      </c>
      <c r="N6" s="54">
        <v>3</v>
      </c>
      <c r="O6" s="54">
        <v>6</v>
      </c>
      <c r="P6" s="54">
        <v>5</v>
      </c>
      <c r="Q6" s="54">
        <v>34</v>
      </c>
      <c r="R6" s="54">
        <v>21</v>
      </c>
      <c r="S6" s="54">
        <v>13</v>
      </c>
      <c r="T6" s="54">
        <v>19</v>
      </c>
      <c r="U6" s="54">
        <v>15</v>
      </c>
      <c r="V6" s="54">
        <v>66</v>
      </c>
      <c r="W6" s="54">
        <v>39</v>
      </c>
      <c r="X6" s="54">
        <v>27</v>
      </c>
      <c r="Y6" s="54">
        <v>38</v>
      </c>
      <c r="Z6" s="54">
        <v>28</v>
      </c>
      <c r="AA6" s="54">
        <v>78</v>
      </c>
      <c r="AB6" s="54">
        <v>46</v>
      </c>
      <c r="AC6" s="54">
        <v>32</v>
      </c>
      <c r="AD6" s="54">
        <v>27</v>
      </c>
      <c r="AE6" s="54">
        <v>51</v>
      </c>
      <c r="AF6" s="54">
        <v>62</v>
      </c>
      <c r="AG6" s="54">
        <v>31</v>
      </c>
      <c r="AH6" s="54">
        <v>31</v>
      </c>
      <c r="AI6" s="54">
        <v>12</v>
      </c>
      <c r="AJ6" s="54">
        <v>50</v>
      </c>
      <c r="AK6" s="54">
        <v>11</v>
      </c>
      <c r="AL6" s="54">
        <v>7</v>
      </c>
      <c r="AM6" s="54">
        <v>4</v>
      </c>
      <c r="AN6" s="54">
        <v>0</v>
      </c>
      <c r="AO6" s="54">
        <v>11</v>
      </c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41" ht="12.75">
      <c r="A7" s="55">
        <v>2</v>
      </c>
      <c r="B7" s="56" t="s">
        <v>388</v>
      </c>
      <c r="C7" s="56" t="s">
        <v>389</v>
      </c>
      <c r="D7" s="56">
        <v>25</v>
      </c>
      <c r="E7" s="56">
        <v>19</v>
      </c>
      <c r="F7" s="56">
        <v>6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1</v>
      </c>
      <c r="R7" s="56">
        <v>1</v>
      </c>
      <c r="S7" s="56">
        <v>0</v>
      </c>
      <c r="T7" s="56">
        <v>1</v>
      </c>
      <c r="U7" s="56">
        <v>0</v>
      </c>
      <c r="V7" s="56">
        <v>6</v>
      </c>
      <c r="W7" s="56">
        <v>2</v>
      </c>
      <c r="X7" s="56">
        <v>4</v>
      </c>
      <c r="Y7" s="56">
        <v>5</v>
      </c>
      <c r="Z7" s="56">
        <v>1</v>
      </c>
      <c r="AA7" s="56">
        <v>8</v>
      </c>
      <c r="AB7" s="56">
        <v>8</v>
      </c>
      <c r="AC7" s="56">
        <v>0</v>
      </c>
      <c r="AD7" s="56">
        <v>2</v>
      </c>
      <c r="AE7" s="56">
        <v>6</v>
      </c>
      <c r="AF7" s="56">
        <v>8</v>
      </c>
      <c r="AG7" s="56">
        <v>6</v>
      </c>
      <c r="AH7" s="56">
        <v>2</v>
      </c>
      <c r="AI7" s="56">
        <v>2</v>
      </c>
      <c r="AJ7" s="56">
        <v>6</v>
      </c>
      <c r="AK7" s="56">
        <v>2</v>
      </c>
      <c r="AL7" s="56">
        <v>2</v>
      </c>
      <c r="AM7" s="56">
        <v>0</v>
      </c>
      <c r="AN7" s="56">
        <v>0</v>
      </c>
      <c r="AO7" s="56">
        <v>2</v>
      </c>
    </row>
    <row r="8" spans="1:41" ht="12.75">
      <c r="A8" s="55">
        <v>3</v>
      </c>
      <c r="B8" s="56" t="s">
        <v>388</v>
      </c>
      <c r="C8" s="56" t="s">
        <v>390</v>
      </c>
      <c r="D8" s="56">
        <v>143</v>
      </c>
      <c r="E8" s="56">
        <v>100</v>
      </c>
      <c r="F8" s="56">
        <v>43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5</v>
      </c>
      <c r="M8" s="56">
        <v>3</v>
      </c>
      <c r="N8" s="56">
        <v>2</v>
      </c>
      <c r="O8" s="56">
        <v>3</v>
      </c>
      <c r="P8" s="56">
        <v>2</v>
      </c>
      <c r="Q8" s="56">
        <v>13</v>
      </c>
      <c r="R8" s="56">
        <v>9</v>
      </c>
      <c r="S8" s="56">
        <v>4</v>
      </c>
      <c r="T8" s="56">
        <v>9</v>
      </c>
      <c r="U8" s="56">
        <v>4</v>
      </c>
      <c r="V8" s="56">
        <v>20</v>
      </c>
      <c r="W8" s="56">
        <v>15</v>
      </c>
      <c r="X8" s="56">
        <v>5</v>
      </c>
      <c r="Y8" s="56">
        <v>15</v>
      </c>
      <c r="Z8" s="56">
        <v>5</v>
      </c>
      <c r="AA8" s="56">
        <v>49</v>
      </c>
      <c r="AB8" s="56">
        <v>36</v>
      </c>
      <c r="AC8" s="56">
        <v>13</v>
      </c>
      <c r="AD8" s="56">
        <v>15</v>
      </c>
      <c r="AE8" s="56">
        <v>34</v>
      </c>
      <c r="AF8" s="56">
        <v>45</v>
      </c>
      <c r="AG8" s="56">
        <v>33</v>
      </c>
      <c r="AH8" s="56">
        <v>12</v>
      </c>
      <c r="AI8" s="56">
        <v>6</v>
      </c>
      <c r="AJ8" s="56">
        <v>39</v>
      </c>
      <c r="AK8" s="56">
        <v>11</v>
      </c>
      <c r="AL8" s="56">
        <v>4</v>
      </c>
      <c r="AM8" s="56">
        <v>7</v>
      </c>
      <c r="AN8" s="56">
        <v>0</v>
      </c>
      <c r="AO8" s="56">
        <v>11</v>
      </c>
    </row>
    <row r="9" spans="1:41" ht="12.75">
      <c r="A9" s="55">
        <v>4</v>
      </c>
      <c r="B9" s="56" t="s">
        <v>388</v>
      </c>
      <c r="C9" s="56" t="s">
        <v>391</v>
      </c>
      <c r="D9" s="56">
        <v>113</v>
      </c>
      <c r="E9" s="56">
        <v>71</v>
      </c>
      <c r="F9" s="56">
        <v>42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18</v>
      </c>
      <c r="M9" s="56">
        <v>12</v>
      </c>
      <c r="N9" s="56">
        <v>6</v>
      </c>
      <c r="O9" s="56">
        <v>17</v>
      </c>
      <c r="P9" s="56">
        <v>1</v>
      </c>
      <c r="Q9" s="56">
        <v>34</v>
      </c>
      <c r="R9" s="56">
        <v>20</v>
      </c>
      <c r="S9" s="56">
        <v>14</v>
      </c>
      <c r="T9" s="56">
        <v>30</v>
      </c>
      <c r="U9" s="56">
        <v>4</v>
      </c>
      <c r="V9" s="56">
        <v>28</v>
      </c>
      <c r="W9" s="56">
        <v>18</v>
      </c>
      <c r="X9" s="56">
        <v>10</v>
      </c>
      <c r="Y9" s="56">
        <v>27</v>
      </c>
      <c r="Z9" s="56">
        <v>1</v>
      </c>
      <c r="AA9" s="56">
        <v>26</v>
      </c>
      <c r="AB9" s="56">
        <v>18</v>
      </c>
      <c r="AC9" s="56">
        <v>8</v>
      </c>
      <c r="AD9" s="56">
        <v>17</v>
      </c>
      <c r="AE9" s="56">
        <v>9</v>
      </c>
      <c r="AF9" s="56">
        <v>6</v>
      </c>
      <c r="AG9" s="56">
        <v>2</v>
      </c>
      <c r="AH9" s="56">
        <v>4</v>
      </c>
      <c r="AI9" s="56">
        <v>3</v>
      </c>
      <c r="AJ9" s="56">
        <v>3</v>
      </c>
      <c r="AK9" s="56">
        <v>1</v>
      </c>
      <c r="AL9" s="56">
        <v>1</v>
      </c>
      <c r="AM9" s="56">
        <v>0</v>
      </c>
      <c r="AN9" s="56">
        <v>0</v>
      </c>
      <c r="AO9" s="56">
        <v>1</v>
      </c>
    </row>
    <row r="10" spans="1:41" ht="12.75">
      <c r="A10" s="55">
        <v>5</v>
      </c>
      <c r="B10" s="56" t="s">
        <v>392</v>
      </c>
      <c r="C10" s="56" t="s">
        <v>393</v>
      </c>
      <c r="D10" s="56">
        <v>196</v>
      </c>
      <c r="E10" s="56">
        <v>160</v>
      </c>
      <c r="F10" s="56">
        <v>36</v>
      </c>
      <c r="G10" s="56">
        <v>1</v>
      </c>
      <c r="H10" s="56">
        <v>1</v>
      </c>
      <c r="I10" s="56">
        <v>0</v>
      </c>
      <c r="J10" s="56">
        <v>0</v>
      </c>
      <c r="K10" s="56">
        <v>1</v>
      </c>
      <c r="L10" s="56">
        <v>13</v>
      </c>
      <c r="M10" s="56">
        <v>13</v>
      </c>
      <c r="N10" s="56">
        <v>0</v>
      </c>
      <c r="O10" s="56">
        <v>12</v>
      </c>
      <c r="P10" s="56">
        <v>1</v>
      </c>
      <c r="Q10" s="56">
        <v>16</v>
      </c>
      <c r="R10" s="56">
        <v>15</v>
      </c>
      <c r="S10" s="56">
        <v>1</v>
      </c>
      <c r="T10" s="56">
        <v>14</v>
      </c>
      <c r="U10" s="56">
        <v>2</v>
      </c>
      <c r="V10" s="56">
        <v>42</v>
      </c>
      <c r="W10" s="56">
        <v>38</v>
      </c>
      <c r="X10" s="56">
        <v>4</v>
      </c>
      <c r="Y10" s="56">
        <v>23</v>
      </c>
      <c r="Z10" s="56">
        <v>19</v>
      </c>
      <c r="AA10" s="56">
        <v>71</v>
      </c>
      <c r="AB10" s="56">
        <v>56</v>
      </c>
      <c r="AC10" s="56">
        <v>15</v>
      </c>
      <c r="AD10" s="56">
        <v>39</v>
      </c>
      <c r="AE10" s="56">
        <v>32</v>
      </c>
      <c r="AF10" s="56">
        <v>42</v>
      </c>
      <c r="AG10" s="56">
        <v>30</v>
      </c>
      <c r="AH10" s="56">
        <v>12</v>
      </c>
      <c r="AI10" s="56">
        <v>5</v>
      </c>
      <c r="AJ10" s="56">
        <v>37</v>
      </c>
      <c r="AK10" s="56">
        <v>11</v>
      </c>
      <c r="AL10" s="56">
        <v>7</v>
      </c>
      <c r="AM10" s="56">
        <v>4</v>
      </c>
      <c r="AN10" s="56">
        <v>1</v>
      </c>
      <c r="AO10" s="56">
        <v>10</v>
      </c>
    </row>
    <row r="11" spans="1:41" ht="12.75">
      <c r="A11" s="55">
        <v>6</v>
      </c>
      <c r="B11" s="56" t="s">
        <v>394</v>
      </c>
      <c r="C11" s="56" t="s">
        <v>395</v>
      </c>
      <c r="D11" s="56">
        <v>68</v>
      </c>
      <c r="E11" s="56">
        <v>46</v>
      </c>
      <c r="F11" s="56">
        <v>22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3</v>
      </c>
      <c r="M11" s="56">
        <v>1</v>
      </c>
      <c r="N11" s="56">
        <v>2</v>
      </c>
      <c r="O11" s="56">
        <v>1</v>
      </c>
      <c r="P11" s="56">
        <v>2</v>
      </c>
      <c r="Q11" s="56">
        <v>7</v>
      </c>
      <c r="R11" s="56">
        <v>3</v>
      </c>
      <c r="S11" s="56">
        <v>4</v>
      </c>
      <c r="T11" s="56">
        <v>1</v>
      </c>
      <c r="U11" s="56">
        <v>6</v>
      </c>
      <c r="V11" s="56">
        <v>17</v>
      </c>
      <c r="W11" s="56">
        <v>12</v>
      </c>
      <c r="X11" s="56">
        <v>5</v>
      </c>
      <c r="Y11" s="56">
        <v>8</v>
      </c>
      <c r="Z11" s="56">
        <v>9</v>
      </c>
      <c r="AA11" s="56">
        <v>21</v>
      </c>
      <c r="AB11" s="56">
        <v>16</v>
      </c>
      <c r="AC11" s="56">
        <v>5</v>
      </c>
      <c r="AD11" s="56">
        <v>6</v>
      </c>
      <c r="AE11" s="56">
        <v>15</v>
      </c>
      <c r="AF11" s="56">
        <v>15</v>
      </c>
      <c r="AG11" s="56">
        <v>10</v>
      </c>
      <c r="AH11" s="56">
        <v>5</v>
      </c>
      <c r="AI11" s="56">
        <v>2</v>
      </c>
      <c r="AJ11" s="56">
        <v>13</v>
      </c>
      <c r="AK11" s="56">
        <v>5</v>
      </c>
      <c r="AL11" s="56">
        <v>4</v>
      </c>
      <c r="AM11" s="56">
        <v>1</v>
      </c>
      <c r="AN11" s="56">
        <v>1</v>
      </c>
      <c r="AO11" s="56">
        <v>4</v>
      </c>
    </row>
    <row r="12" spans="1:41" ht="12.75">
      <c r="A12" s="55">
        <v>7</v>
      </c>
      <c r="B12" s="56" t="s">
        <v>394</v>
      </c>
      <c r="C12" s="56" t="s">
        <v>396</v>
      </c>
      <c r="D12" s="56">
        <v>190</v>
      </c>
      <c r="E12" s="56">
        <v>110</v>
      </c>
      <c r="F12" s="56">
        <v>80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7</v>
      </c>
      <c r="M12" s="56">
        <v>5</v>
      </c>
      <c r="N12" s="56">
        <v>2</v>
      </c>
      <c r="O12" s="56">
        <v>7</v>
      </c>
      <c r="P12" s="56">
        <v>0</v>
      </c>
      <c r="Q12" s="56">
        <v>14</v>
      </c>
      <c r="R12" s="56">
        <v>8</v>
      </c>
      <c r="S12" s="56">
        <v>6</v>
      </c>
      <c r="T12" s="56">
        <v>8</v>
      </c>
      <c r="U12" s="56">
        <v>6</v>
      </c>
      <c r="V12" s="56">
        <v>30</v>
      </c>
      <c r="W12" s="56">
        <v>21</v>
      </c>
      <c r="X12" s="56">
        <v>9</v>
      </c>
      <c r="Y12" s="56">
        <v>20</v>
      </c>
      <c r="Z12" s="56">
        <v>10</v>
      </c>
      <c r="AA12" s="56">
        <v>63</v>
      </c>
      <c r="AB12" s="56">
        <v>37</v>
      </c>
      <c r="AC12" s="56">
        <v>26</v>
      </c>
      <c r="AD12" s="56">
        <v>19</v>
      </c>
      <c r="AE12" s="56">
        <v>44</v>
      </c>
      <c r="AF12" s="56">
        <v>60</v>
      </c>
      <c r="AG12" s="56">
        <v>28</v>
      </c>
      <c r="AH12" s="56">
        <v>32</v>
      </c>
      <c r="AI12" s="56">
        <v>7</v>
      </c>
      <c r="AJ12" s="56">
        <v>53</v>
      </c>
      <c r="AK12" s="56">
        <v>16</v>
      </c>
      <c r="AL12" s="56">
        <v>11</v>
      </c>
      <c r="AM12" s="56">
        <v>5</v>
      </c>
      <c r="AN12" s="56">
        <v>2</v>
      </c>
      <c r="AO12" s="56">
        <v>14</v>
      </c>
    </row>
    <row r="13" spans="1:41" ht="12.75">
      <c r="A13" s="55">
        <v>8</v>
      </c>
      <c r="B13" s="56" t="s">
        <v>394</v>
      </c>
      <c r="C13" s="56" t="s">
        <v>397</v>
      </c>
      <c r="D13" s="56">
        <v>284</v>
      </c>
      <c r="E13" s="56">
        <v>187</v>
      </c>
      <c r="F13" s="56">
        <v>97</v>
      </c>
      <c r="G13" s="56">
        <v>1</v>
      </c>
      <c r="H13" s="56">
        <v>0</v>
      </c>
      <c r="I13" s="56">
        <v>1</v>
      </c>
      <c r="J13" s="56">
        <v>0</v>
      </c>
      <c r="K13" s="56">
        <v>1</v>
      </c>
      <c r="L13" s="56">
        <v>12</v>
      </c>
      <c r="M13" s="56">
        <v>9</v>
      </c>
      <c r="N13" s="56">
        <v>3</v>
      </c>
      <c r="O13" s="56">
        <v>7</v>
      </c>
      <c r="P13" s="56">
        <v>5</v>
      </c>
      <c r="Q13" s="56">
        <v>33</v>
      </c>
      <c r="R13" s="56">
        <v>21</v>
      </c>
      <c r="S13" s="56">
        <v>12</v>
      </c>
      <c r="T13" s="56">
        <v>17</v>
      </c>
      <c r="U13" s="56">
        <v>16</v>
      </c>
      <c r="V13" s="56">
        <v>33</v>
      </c>
      <c r="W13" s="56">
        <v>25</v>
      </c>
      <c r="X13" s="56">
        <v>8</v>
      </c>
      <c r="Y13" s="56">
        <v>10</v>
      </c>
      <c r="Z13" s="56">
        <v>23</v>
      </c>
      <c r="AA13" s="56">
        <v>62</v>
      </c>
      <c r="AB13" s="56">
        <v>42</v>
      </c>
      <c r="AC13" s="56">
        <v>20</v>
      </c>
      <c r="AD13" s="56">
        <v>9</v>
      </c>
      <c r="AE13" s="56">
        <v>53</v>
      </c>
      <c r="AF13" s="56">
        <v>113</v>
      </c>
      <c r="AG13" s="56">
        <v>67</v>
      </c>
      <c r="AH13" s="56">
        <v>46</v>
      </c>
      <c r="AI13" s="56">
        <v>5</v>
      </c>
      <c r="AJ13" s="56">
        <v>108</v>
      </c>
      <c r="AK13" s="56">
        <v>30</v>
      </c>
      <c r="AL13" s="56">
        <v>23</v>
      </c>
      <c r="AM13" s="56">
        <v>7</v>
      </c>
      <c r="AN13" s="56">
        <v>1</v>
      </c>
      <c r="AO13" s="56">
        <v>29</v>
      </c>
    </row>
    <row r="14" spans="1:41" ht="12.75">
      <c r="A14" s="55">
        <v>9</v>
      </c>
      <c r="B14" s="56" t="s">
        <v>394</v>
      </c>
      <c r="C14" s="56" t="s">
        <v>398</v>
      </c>
      <c r="D14" s="56">
        <v>101</v>
      </c>
      <c r="E14" s="56">
        <v>56</v>
      </c>
      <c r="F14" s="56">
        <v>45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3</v>
      </c>
      <c r="M14" s="56">
        <v>2</v>
      </c>
      <c r="N14" s="56">
        <v>1</v>
      </c>
      <c r="O14" s="56">
        <v>2</v>
      </c>
      <c r="P14" s="56">
        <v>1</v>
      </c>
      <c r="Q14" s="56">
        <v>11</v>
      </c>
      <c r="R14" s="56">
        <v>6</v>
      </c>
      <c r="S14" s="56">
        <v>5</v>
      </c>
      <c r="T14" s="56">
        <v>2</v>
      </c>
      <c r="U14" s="56">
        <v>9</v>
      </c>
      <c r="V14" s="56">
        <v>19</v>
      </c>
      <c r="W14" s="56">
        <v>11</v>
      </c>
      <c r="X14" s="56">
        <v>8</v>
      </c>
      <c r="Y14" s="56">
        <v>2</v>
      </c>
      <c r="Z14" s="56">
        <v>17</v>
      </c>
      <c r="AA14" s="56">
        <v>36</v>
      </c>
      <c r="AB14" s="56">
        <v>18</v>
      </c>
      <c r="AC14" s="56">
        <v>18</v>
      </c>
      <c r="AD14" s="56">
        <v>8</v>
      </c>
      <c r="AE14" s="56">
        <v>28</v>
      </c>
      <c r="AF14" s="56">
        <v>27</v>
      </c>
      <c r="AG14" s="56">
        <v>15</v>
      </c>
      <c r="AH14" s="56">
        <v>12</v>
      </c>
      <c r="AI14" s="56">
        <v>2</v>
      </c>
      <c r="AJ14" s="56">
        <v>25</v>
      </c>
      <c r="AK14" s="56">
        <v>5</v>
      </c>
      <c r="AL14" s="56">
        <v>4</v>
      </c>
      <c r="AM14" s="56">
        <v>1</v>
      </c>
      <c r="AN14" s="56">
        <v>0</v>
      </c>
      <c r="AO14" s="56">
        <v>5</v>
      </c>
    </row>
    <row r="15" spans="1:41" ht="12.75">
      <c r="A15" s="55">
        <v>10</v>
      </c>
      <c r="B15" s="56" t="s">
        <v>394</v>
      </c>
      <c r="C15" s="56" t="s">
        <v>399</v>
      </c>
      <c r="D15" s="56">
        <v>338</v>
      </c>
      <c r="E15" s="56">
        <v>211</v>
      </c>
      <c r="F15" s="56">
        <v>127</v>
      </c>
      <c r="G15" s="56">
        <v>1</v>
      </c>
      <c r="H15" s="56">
        <v>1</v>
      </c>
      <c r="I15" s="56">
        <v>0</v>
      </c>
      <c r="J15" s="56">
        <v>1</v>
      </c>
      <c r="K15" s="56">
        <v>0</v>
      </c>
      <c r="L15" s="56">
        <v>25</v>
      </c>
      <c r="M15" s="56">
        <v>17</v>
      </c>
      <c r="N15" s="56">
        <v>8</v>
      </c>
      <c r="O15" s="56">
        <v>20</v>
      </c>
      <c r="P15" s="56">
        <v>5</v>
      </c>
      <c r="Q15" s="56">
        <v>44</v>
      </c>
      <c r="R15" s="56">
        <v>23</v>
      </c>
      <c r="S15" s="56">
        <v>21</v>
      </c>
      <c r="T15" s="56">
        <v>31</v>
      </c>
      <c r="U15" s="56">
        <v>13</v>
      </c>
      <c r="V15" s="56">
        <v>48</v>
      </c>
      <c r="W15" s="56">
        <v>26</v>
      </c>
      <c r="X15" s="56">
        <v>22</v>
      </c>
      <c r="Y15" s="56">
        <v>25</v>
      </c>
      <c r="Z15" s="56">
        <v>23</v>
      </c>
      <c r="AA15" s="56">
        <v>79</v>
      </c>
      <c r="AB15" s="56">
        <v>51</v>
      </c>
      <c r="AC15" s="56">
        <v>28</v>
      </c>
      <c r="AD15" s="56">
        <v>28</v>
      </c>
      <c r="AE15" s="56">
        <v>51</v>
      </c>
      <c r="AF15" s="56">
        <v>100</v>
      </c>
      <c r="AG15" s="56">
        <v>62</v>
      </c>
      <c r="AH15" s="56">
        <v>38</v>
      </c>
      <c r="AI15" s="56">
        <v>11</v>
      </c>
      <c r="AJ15" s="56">
        <v>89</v>
      </c>
      <c r="AK15" s="56">
        <v>41</v>
      </c>
      <c r="AL15" s="56">
        <v>31</v>
      </c>
      <c r="AM15" s="56">
        <v>10</v>
      </c>
      <c r="AN15" s="56">
        <v>5</v>
      </c>
      <c r="AO15" s="56">
        <v>36</v>
      </c>
    </row>
    <row r="16" spans="1:41" ht="12.75">
      <c r="A16" s="55">
        <v>11</v>
      </c>
      <c r="B16" s="56" t="s">
        <v>394</v>
      </c>
      <c r="C16" s="56" t="s">
        <v>400</v>
      </c>
      <c r="D16" s="56">
        <v>14</v>
      </c>
      <c r="E16" s="56">
        <v>13</v>
      </c>
      <c r="F16" s="56">
        <v>1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1</v>
      </c>
      <c r="W16" s="56">
        <v>1</v>
      </c>
      <c r="X16" s="56">
        <v>0</v>
      </c>
      <c r="Y16" s="56">
        <v>1</v>
      </c>
      <c r="Z16" s="56">
        <v>0</v>
      </c>
      <c r="AA16" s="56">
        <v>2</v>
      </c>
      <c r="AB16" s="56">
        <v>2</v>
      </c>
      <c r="AC16" s="56">
        <v>0</v>
      </c>
      <c r="AD16" s="56">
        <v>0</v>
      </c>
      <c r="AE16" s="56">
        <v>2</v>
      </c>
      <c r="AF16" s="56">
        <v>6</v>
      </c>
      <c r="AG16" s="56">
        <v>5</v>
      </c>
      <c r="AH16" s="56">
        <v>1</v>
      </c>
      <c r="AI16" s="56">
        <v>1</v>
      </c>
      <c r="AJ16" s="56">
        <v>5</v>
      </c>
      <c r="AK16" s="56">
        <v>5</v>
      </c>
      <c r="AL16" s="56">
        <v>5</v>
      </c>
      <c r="AM16" s="56">
        <v>0</v>
      </c>
      <c r="AN16" s="56">
        <v>0</v>
      </c>
      <c r="AO16" s="56">
        <v>5</v>
      </c>
    </row>
    <row r="17" spans="1:41" ht="12.75">
      <c r="A17" s="55">
        <v>12</v>
      </c>
      <c r="B17" s="56" t="s">
        <v>401</v>
      </c>
      <c r="C17" s="56" t="s">
        <v>402</v>
      </c>
      <c r="D17" s="56">
        <v>122</v>
      </c>
      <c r="E17" s="56">
        <v>78</v>
      </c>
      <c r="F17" s="56">
        <v>44</v>
      </c>
      <c r="G17" s="56">
        <v>1</v>
      </c>
      <c r="H17" s="56">
        <v>1</v>
      </c>
      <c r="I17" s="56">
        <v>0</v>
      </c>
      <c r="J17" s="56">
        <v>0</v>
      </c>
      <c r="K17" s="56">
        <v>1</v>
      </c>
      <c r="L17" s="56">
        <v>12</v>
      </c>
      <c r="M17" s="56">
        <v>8</v>
      </c>
      <c r="N17" s="56">
        <v>4</v>
      </c>
      <c r="O17" s="56">
        <v>5</v>
      </c>
      <c r="P17" s="56">
        <v>7</v>
      </c>
      <c r="Q17" s="56">
        <v>11</v>
      </c>
      <c r="R17" s="56">
        <v>8</v>
      </c>
      <c r="S17" s="56">
        <v>3</v>
      </c>
      <c r="T17" s="56">
        <v>9</v>
      </c>
      <c r="U17" s="56">
        <v>2</v>
      </c>
      <c r="V17" s="56">
        <v>41</v>
      </c>
      <c r="W17" s="56">
        <v>25</v>
      </c>
      <c r="X17" s="56">
        <v>16</v>
      </c>
      <c r="Y17" s="56">
        <v>22</v>
      </c>
      <c r="Z17" s="56">
        <v>19</v>
      </c>
      <c r="AA17" s="56">
        <v>32</v>
      </c>
      <c r="AB17" s="56">
        <v>20</v>
      </c>
      <c r="AC17" s="56">
        <v>12</v>
      </c>
      <c r="AD17" s="56">
        <v>13</v>
      </c>
      <c r="AE17" s="56">
        <v>19</v>
      </c>
      <c r="AF17" s="56">
        <v>23</v>
      </c>
      <c r="AG17" s="56">
        <v>14</v>
      </c>
      <c r="AH17" s="56">
        <v>9</v>
      </c>
      <c r="AI17" s="56">
        <v>2</v>
      </c>
      <c r="AJ17" s="56">
        <v>21</v>
      </c>
      <c r="AK17" s="56">
        <v>2</v>
      </c>
      <c r="AL17" s="56">
        <v>2</v>
      </c>
      <c r="AM17" s="56">
        <v>0</v>
      </c>
      <c r="AN17" s="56">
        <v>0</v>
      </c>
      <c r="AO17" s="56">
        <v>2</v>
      </c>
    </row>
    <row r="18" spans="1:41" ht="12.75">
      <c r="A18" s="55">
        <v>13</v>
      </c>
      <c r="B18" s="56" t="s">
        <v>403</v>
      </c>
      <c r="C18" s="56" t="s">
        <v>404</v>
      </c>
      <c r="D18" s="56">
        <v>101</v>
      </c>
      <c r="E18" s="56">
        <v>92</v>
      </c>
      <c r="F18" s="56">
        <v>9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4</v>
      </c>
      <c r="M18" s="56">
        <v>3</v>
      </c>
      <c r="N18" s="56">
        <v>1</v>
      </c>
      <c r="O18" s="56">
        <v>4</v>
      </c>
      <c r="P18" s="56">
        <v>0</v>
      </c>
      <c r="Q18" s="56">
        <v>6</v>
      </c>
      <c r="R18" s="56">
        <v>5</v>
      </c>
      <c r="S18" s="56">
        <v>1</v>
      </c>
      <c r="T18" s="56">
        <v>3</v>
      </c>
      <c r="U18" s="56">
        <v>3</v>
      </c>
      <c r="V18" s="56">
        <v>22</v>
      </c>
      <c r="W18" s="56">
        <v>21</v>
      </c>
      <c r="X18" s="56">
        <v>1</v>
      </c>
      <c r="Y18" s="56">
        <v>14</v>
      </c>
      <c r="Z18" s="56">
        <v>8</v>
      </c>
      <c r="AA18" s="56">
        <v>35</v>
      </c>
      <c r="AB18" s="56">
        <v>33</v>
      </c>
      <c r="AC18" s="56">
        <v>2</v>
      </c>
      <c r="AD18" s="56">
        <v>16</v>
      </c>
      <c r="AE18" s="56">
        <v>19</v>
      </c>
      <c r="AF18" s="56">
        <v>31</v>
      </c>
      <c r="AG18" s="56">
        <v>27</v>
      </c>
      <c r="AH18" s="56">
        <v>4</v>
      </c>
      <c r="AI18" s="56">
        <v>7</v>
      </c>
      <c r="AJ18" s="56">
        <v>24</v>
      </c>
      <c r="AK18" s="56">
        <v>3</v>
      </c>
      <c r="AL18" s="56">
        <v>3</v>
      </c>
      <c r="AM18" s="56">
        <v>0</v>
      </c>
      <c r="AN18" s="56">
        <v>0</v>
      </c>
      <c r="AO18" s="56">
        <v>3</v>
      </c>
    </row>
    <row r="19" spans="1:41" ht="12.75">
      <c r="A19" s="55">
        <v>14</v>
      </c>
      <c r="B19" s="56" t="s">
        <v>403</v>
      </c>
      <c r="C19" s="56" t="s">
        <v>405</v>
      </c>
      <c r="D19" s="56">
        <v>44</v>
      </c>
      <c r="E19" s="56">
        <v>37</v>
      </c>
      <c r="F19" s="56">
        <v>7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2</v>
      </c>
      <c r="R19" s="56">
        <v>1</v>
      </c>
      <c r="S19" s="56">
        <v>1</v>
      </c>
      <c r="T19" s="56">
        <v>1</v>
      </c>
      <c r="U19" s="56">
        <v>1</v>
      </c>
      <c r="V19" s="56">
        <v>6</v>
      </c>
      <c r="W19" s="56">
        <v>6</v>
      </c>
      <c r="X19" s="56">
        <v>0</v>
      </c>
      <c r="Y19" s="56">
        <v>2</v>
      </c>
      <c r="Z19" s="56">
        <v>4</v>
      </c>
      <c r="AA19" s="56">
        <v>16</v>
      </c>
      <c r="AB19" s="56">
        <v>15</v>
      </c>
      <c r="AC19" s="56">
        <v>1</v>
      </c>
      <c r="AD19" s="56">
        <v>9</v>
      </c>
      <c r="AE19" s="56">
        <v>7</v>
      </c>
      <c r="AF19" s="56">
        <v>14</v>
      </c>
      <c r="AG19" s="56">
        <v>13</v>
      </c>
      <c r="AH19" s="56">
        <v>1</v>
      </c>
      <c r="AI19" s="56">
        <v>3</v>
      </c>
      <c r="AJ19" s="56">
        <v>11</v>
      </c>
      <c r="AK19" s="56">
        <v>6</v>
      </c>
      <c r="AL19" s="56">
        <v>2</v>
      </c>
      <c r="AM19" s="56">
        <v>4</v>
      </c>
      <c r="AN19" s="56">
        <v>1</v>
      </c>
      <c r="AO19" s="56">
        <v>5</v>
      </c>
    </row>
    <row r="20" spans="1:41" ht="12.75">
      <c r="A20" s="55">
        <v>15</v>
      </c>
      <c r="B20" s="56" t="s">
        <v>403</v>
      </c>
      <c r="C20" s="56" t="s">
        <v>406</v>
      </c>
      <c r="D20" s="56">
        <v>11</v>
      </c>
      <c r="E20" s="56">
        <v>8</v>
      </c>
      <c r="F20" s="56">
        <v>3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1</v>
      </c>
      <c r="W20" s="56">
        <v>1</v>
      </c>
      <c r="X20" s="56">
        <v>0</v>
      </c>
      <c r="Y20" s="56">
        <v>1</v>
      </c>
      <c r="Z20" s="56">
        <v>0</v>
      </c>
      <c r="AA20" s="56">
        <v>4</v>
      </c>
      <c r="AB20" s="56">
        <v>3</v>
      </c>
      <c r="AC20" s="56">
        <v>1</v>
      </c>
      <c r="AD20" s="56">
        <v>2</v>
      </c>
      <c r="AE20" s="56">
        <v>2</v>
      </c>
      <c r="AF20" s="56">
        <v>4</v>
      </c>
      <c r="AG20" s="56">
        <v>2</v>
      </c>
      <c r="AH20" s="56">
        <v>2</v>
      </c>
      <c r="AI20" s="56">
        <v>0</v>
      </c>
      <c r="AJ20" s="56">
        <v>4</v>
      </c>
      <c r="AK20" s="56">
        <v>2</v>
      </c>
      <c r="AL20" s="56">
        <v>2</v>
      </c>
      <c r="AM20" s="56">
        <v>0</v>
      </c>
      <c r="AN20" s="56">
        <v>0</v>
      </c>
      <c r="AO20" s="56">
        <v>2</v>
      </c>
    </row>
    <row r="21" spans="1:41" ht="12.75">
      <c r="A21" s="55">
        <v>16</v>
      </c>
      <c r="B21" s="56" t="s">
        <v>407</v>
      </c>
      <c r="C21" s="56" t="s">
        <v>408</v>
      </c>
      <c r="D21" s="56">
        <v>51</v>
      </c>
      <c r="E21" s="56">
        <v>48</v>
      </c>
      <c r="F21" s="56">
        <v>3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3</v>
      </c>
      <c r="M21" s="56">
        <v>3</v>
      </c>
      <c r="N21" s="56">
        <v>0</v>
      </c>
      <c r="O21" s="56">
        <v>2</v>
      </c>
      <c r="P21" s="56">
        <v>1</v>
      </c>
      <c r="Q21" s="56">
        <v>5</v>
      </c>
      <c r="R21" s="56">
        <v>4</v>
      </c>
      <c r="S21" s="56">
        <v>1</v>
      </c>
      <c r="T21" s="56">
        <v>3</v>
      </c>
      <c r="U21" s="56">
        <v>2</v>
      </c>
      <c r="V21" s="56">
        <v>9</v>
      </c>
      <c r="W21" s="56">
        <v>9</v>
      </c>
      <c r="X21" s="56">
        <v>0</v>
      </c>
      <c r="Y21" s="56">
        <v>6</v>
      </c>
      <c r="Z21" s="56">
        <v>3</v>
      </c>
      <c r="AA21" s="56">
        <v>22</v>
      </c>
      <c r="AB21" s="56">
        <v>20</v>
      </c>
      <c r="AC21" s="56">
        <v>2</v>
      </c>
      <c r="AD21" s="56">
        <v>11</v>
      </c>
      <c r="AE21" s="56">
        <v>11</v>
      </c>
      <c r="AF21" s="56">
        <v>11</v>
      </c>
      <c r="AG21" s="56">
        <v>11</v>
      </c>
      <c r="AH21" s="56">
        <v>0</v>
      </c>
      <c r="AI21" s="56">
        <v>1</v>
      </c>
      <c r="AJ21" s="56">
        <v>10</v>
      </c>
      <c r="AK21" s="56">
        <v>1</v>
      </c>
      <c r="AL21" s="56">
        <v>1</v>
      </c>
      <c r="AM21" s="56">
        <v>0</v>
      </c>
      <c r="AN21" s="56">
        <v>1</v>
      </c>
      <c r="AO21" s="56">
        <v>0</v>
      </c>
    </row>
    <row r="22" spans="1:41" ht="12.75">
      <c r="A22" s="55">
        <v>17</v>
      </c>
      <c r="B22" s="56" t="s">
        <v>407</v>
      </c>
      <c r="C22" s="56" t="s">
        <v>409</v>
      </c>
      <c r="D22" s="56">
        <v>86</v>
      </c>
      <c r="E22" s="56">
        <v>78</v>
      </c>
      <c r="F22" s="56">
        <v>8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3</v>
      </c>
      <c r="M22" s="56">
        <v>3</v>
      </c>
      <c r="N22" s="56">
        <v>0</v>
      </c>
      <c r="O22" s="56">
        <v>3</v>
      </c>
      <c r="P22" s="56">
        <v>0</v>
      </c>
      <c r="Q22" s="56">
        <v>7</v>
      </c>
      <c r="R22" s="56">
        <v>7</v>
      </c>
      <c r="S22" s="56">
        <v>0</v>
      </c>
      <c r="T22" s="56">
        <v>5</v>
      </c>
      <c r="U22" s="56">
        <v>2</v>
      </c>
      <c r="V22" s="56">
        <v>23</v>
      </c>
      <c r="W22" s="56">
        <v>22</v>
      </c>
      <c r="X22" s="56">
        <v>1</v>
      </c>
      <c r="Y22" s="56">
        <v>14</v>
      </c>
      <c r="Z22" s="56">
        <v>9</v>
      </c>
      <c r="AA22" s="56">
        <v>22</v>
      </c>
      <c r="AB22" s="56">
        <v>19</v>
      </c>
      <c r="AC22" s="56">
        <v>3</v>
      </c>
      <c r="AD22" s="56">
        <v>12</v>
      </c>
      <c r="AE22" s="56">
        <v>10</v>
      </c>
      <c r="AF22" s="56">
        <v>23</v>
      </c>
      <c r="AG22" s="56">
        <v>19</v>
      </c>
      <c r="AH22" s="56">
        <v>4</v>
      </c>
      <c r="AI22" s="56">
        <v>1</v>
      </c>
      <c r="AJ22" s="56">
        <v>22</v>
      </c>
      <c r="AK22" s="56">
        <v>8</v>
      </c>
      <c r="AL22" s="56">
        <v>8</v>
      </c>
      <c r="AM22" s="56">
        <v>0</v>
      </c>
      <c r="AN22" s="56">
        <v>0</v>
      </c>
      <c r="AO22" s="56">
        <v>8</v>
      </c>
    </row>
    <row r="23" spans="1:41" ht="12.75">
      <c r="A23" s="55">
        <v>18</v>
      </c>
      <c r="B23" s="56" t="s">
        <v>410</v>
      </c>
      <c r="C23" s="56" t="s">
        <v>411</v>
      </c>
      <c r="D23" s="56">
        <v>238</v>
      </c>
      <c r="E23" s="56">
        <v>215</v>
      </c>
      <c r="F23" s="56">
        <v>23</v>
      </c>
      <c r="G23" s="56">
        <v>2</v>
      </c>
      <c r="H23" s="56">
        <v>2</v>
      </c>
      <c r="I23" s="56">
        <v>0</v>
      </c>
      <c r="J23" s="56">
        <v>2</v>
      </c>
      <c r="K23" s="56">
        <v>0</v>
      </c>
      <c r="L23" s="56">
        <v>12</v>
      </c>
      <c r="M23" s="56">
        <v>11</v>
      </c>
      <c r="N23" s="56">
        <v>1</v>
      </c>
      <c r="O23" s="56">
        <v>9</v>
      </c>
      <c r="P23" s="56">
        <v>3</v>
      </c>
      <c r="Q23" s="56">
        <v>31</v>
      </c>
      <c r="R23" s="56">
        <v>27</v>
      </c>
      <c r="S23" s="56">
        <v>4</v>
      </c>
      <c r="T23" s="56">
        <v>24</v>
      </c>
      <c r="U23" s="56">
        <v>7</v>
      </c>
      <c r="V23" s="56">
        <v>53</v>
      </c>
      <c r="W23" s="56">
        <v>50</v>
      </c>
      <c r="X23" s="56">
        <v>3</v>
      </c>
      <c r="Y23" s="56">
        <v>36</v>
      </c>
      <c r="Z23" s="56">
        <v>17</v>
      </c>
      <c r="AA23" s="56">
        <v>68</v>
      </c>
      <c r="AB23" s="56">
        <v>60</v>
      </c>
      <c r="AC23" s="56">
        <v>8</v>
      </c>
      <c r="AD23" s="56">
        <v>37</v>
      </c>
      <c r="AE23" s="56">
        <v>31</v>
      </c>
      <c r="AF23" s="56">
        <v>60</v>
      </c>
      <c r="AG23" s="56">
        <v>53</v>
      </c>
      <c r="AH23" s="56">
        <v>7</v>
      </c>
      <c r="AI23" s="56">
        <v>16</v>
      </c>
      <c r="AJ23" s="56">
        <v>44</v>
      </c>
      <c r="AK23" s="56">
        <v>12</v>
      </c>
      <c r="AL23" s="56">
        <v>12</v>
      </c>
      <c r="AM23" s="56">
        <v>0</v>
      </c>
      <c r="AN23" s="56">
        <v>2</v>
      </c>
      <c r="AO23" s="56">
        <v>10</v>
      </c>
    </row>
    <row r="24" spans="1:41" ht="12.75">
      <c r="A24" s="55">
        <v>19</v>
      </c>
      <c r="B24" s="56" t="s">
        <v>412</v>
      </c>
      <c r="C24" s="56" t="s">
        <v>413</v>
      </c>
      <c r="D24" s="56">
        <v>51</v>
      </c>
      <c r="E24" s="56">
        <v>44</v>
      </c>
      <c r="F24" s="56">
        <v>7</v>
      </c>
      <c r="G24" s="56">
        <v>1</v>
      </c>
      <c r="H24" s="56">
        <v>1</v>
      </c>
      <c r="I24" s="56">
        <v>0</v>
      </c>
      <c r="J24" s="56">
        <v>0</v>
      </c>
      <c r="K24" s="56">
        <v>1</v>
      </c>
      <c r="L24" s="56">
        <v>3</v>
      </c>
      <c r="M24" s="56">
        <v>3</v>
      </c>
      <c r="N24" s="56">
        <v>0</v>
      </c>
      <c r="O24" s="56">
        <v>2</v>
      </c>
      <c r="P24" s="56">
        <v>1</v>
      </c>
      <c r="Q24" s="56">
        <v>4</v>
      </c>
      <c r="R24" s="56">
        <v>4</v>
      </c>
      <c r="S24" s="56">
        <v>0</v>
      </c>
      <c r="T24" s="56">
        <v>3</v>
      </c>
      <c r="U24" s="56">
        <v>1</v>
      </c>
      <c r="V24" s="56">
        <v>11</v>
      </c>
      <c r="W24" s="56">
        <v>11</v>
      </c>
      <c r="X24" s="56">
        <v>0</v>
      </c>
      <c r="Y24" s="56">
        <v>9</v>
      </c>
      <c r="Z24" s="56">
        <v>2</v>
      </c>
      <c r="AA24" s="56">
        <v>19</v>
      </c>
      <c r="AB24" s="56">
        <v>14</v>
      </c>
      <c r="AC24" s="56">
        <v>5</v>
      </c>
      <c r="AD24" s="56">
        <v>9</v>
      </c>
      <c r="AE24" s="56">
        <v>10</v>
      </c>
      <c r="AF24" s="56">
        <v>9</v>
      </c>
      <c r="AG24" s="56">
        <v>7</v>
      </c>
      <c r="AH24" s="56">
        <v>2</v>
      </c>
      <c r="AI24" s="56">
        <v>1</v>
      </c>
      <c r="AJ24" s="56">
        <v>8</v>
      </c>
      <c r="AK24" s="56">
        <v>4</v>
      </c>
      <c r="AL24" s="56">
        <v>4</v>
      </c>
      <c r="AM24" s="56">
        <v>0</v>
      </c>
      <c r="AN24" s="56">
        <v>0</v>
      </c>
      <c r="AO24" s="56">
        <v>4</v>
      </c>
    </row>
    <row r="25" spans="1:41" ht="12.75">
      <c r="A25" s="55">
        <v>20</v>
      </c>
      <c r="B25" s="56" t="s">
        <v>412</v>
      </c>
      <c r="C25" s="56" t="s">
        <v>414</v>
      </c>
      <c r="D25" s="56">
        <v>49</v>
      </c>
      <c r="E25" s="56">
        <v>31</v>
      </c>
      <c r="F25" s="56">
        <v>18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2</v>
      </c>
      <c r="M25" s="56">
        <v>2</v>
      </c>
      <c r="N25" s="56">
        <v>0</v>
      </c>
      <c r="O25" s="56">
        <v>1</v>
      </c>
      <c r="P25" s="56">
        <v>1</v>
      </c>
      <c r="Q25" s="56">
        <v>9</v>
      </c>
      <c r="R25" s="56">
        <v>3</v>
      </c>
      <c r="S25" s="56">
        <v>6</v>
      </c>
      <c r="T25" s="56">
        <v>7</v>
      </c>
      <c r="U25" s="56">
        <v>2</v>
      </c>
      <c r="V25" s="56">
        <v>9</v>
      </c>
      <c r="W25" s="56">
        <v>8</v>
      </c>
      <c r="X25" s="56">
        <v>1</v>
      </c>
      <c r="Y25" s="56">
        <v>6</v>
      </c>
      <c r="Z25" s="56">
        <v>3</v>
      </c>
      <c r="AA25" s="56">
        <v>19</v>
      </c>
      <c r="AB25" s="56">
        <v>13</v>
      </c>
      <c r="AC25" s="56">
        <v>6</v>
      </c>
      <c r="AD25" s="56">
        <v>11</v>
      </c>
      <c r="AE25" s="56">
        <v>8</v>
      </c>
      <c r="AF25" s="56">
        <v>7</v>
      </c>
      <c r="AG25" s="56">
        <v>2</v>
      </c>
      <c r="AH25" s="56">
        <v>5</v>
      </c>
      <c r="AI25" s="56">
        <v>0</v>
      </c>
      <c r="AJ25" s="56">
        <v>7</v>
      </c>
      <c r="AK25" s="56">
        <v>3</v>
      </c>
      <c r="AL25" s="56">
        <v>3</v>
      </c>
      <c r="AM25" s="56">
        <v>0</v>
      </c>
      <c r="AN25" s="56">
        <v>0</v>
      </c>
      <c r="AO25" s="56">
        <v>3</v>
      </c>
    </row>
    <row r="26" spans="1:41" ht="12.75">
      <c r="A26" s="55">
        <v>21</v>
      </c>
      <c r="B26" s="56" t="s">
        <v>412</v>
      </c>
      <c r="C26" s="56" t="s">
        <v>415</v>
      </c>
      <c r="D26" s="56">
        <v>18</v>
      </c>
      <c r="E26" s="56">
        <v>14</v>
      </c>
      <c r="F26" s="56">
        <v>4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1</v>
      </c>
      <c r="M26" s="56">
        <v>1</v>
      </c>
      <c r="N26" s="56">
        <v>0</v>
      </c>
      <c r="O26" s="56">
        <v>1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1</v>
      </c>
      <c r="W26" s="56">
        <v>0</v>
      </c>
      <c r="X26" s="56">
        <v>1</v>
      </c>
      <c r="Y26" s="56">
        <v>1</v>
      </c>
      <c r="Z26" s="56">
        <v>0</v>
      </c>
      <c r="AA26" s="56">
        <v>9</v>
      </c>
      <c r="AB26" s="56">
        <v>6</v>
      </c>
      <c r="AC26" s="56">
        <v>3</v>
      </c>
      <c r="AD26" s="56">
        <v>6</v>
      </c>
      <c r="AE26" s="56">
        <v>3</v>
      </c>
      <c r="AF26" s="56">
        <v>7</v>
      </c>
      <c r="AG26" s="56">
        <v>7</v>
      </c>
      <c r="AH26" s="56">
        <v>0</v>
      </c>
      <c r="AI26" s="56">
        <v>2</v>
      </c>
      <c r="AJ26" s="56">
        <v>5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</row>
    <row r="27" spans="1:41" ht="12.75">
      <c r="A27" s="55">
        <v>22</v>
      </c>
      <c r="B27" s="56" t="s">
        <v>416</v>
      </c>
      <c r="C27" s="56" t="s">
        <v>417</v>
      </c>
      <c r="D27" s="56">
        <v>63</v>
      </c>
      <c r="E27" s="56">
        <v>56</v>
      </c>
      <c r="F27" s="56">
        <v>7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3</v>
      </c>
      <c r="M27" s="56">
        <v>3</v>
      </c>
      <c r="N27" s="56">
        <v>0</v>
      </c>
      <c r="O27" s="56">
        <v>2</v>
      </c>
      <c r="P27" s="56">
        <v>1</v>
      </c>
      <c r="Q27" s="56">
        <v>4</v>
      </c>
      <c r="R27" s="56">
        <v>3</v>
      </c>
      <c r="S27" s="56">
        <v>1</v>
      </c>
      <c r="T27" s="56">
        <v>3</v>
      </c>
      <c r="U27" s="56">
        <v>1</v>
      </c>
      <c r="V27" s="56">
        <v>15</v>
      </c>
      <c r="W27" s="56">
        <v>14</v>
      </c>
      <c r="X27" s="56">
        <v>1</v>
      </c>
      <c r="Y27" s="56">
        <v>11</v>
      </c>
      <c r="Z27" s="56">
        <v>4</v>
      </c>
      <c r="AA27" s="56">
        <v>21</v>
      </c>
      <c r="AB27" s="56">
        <v>18</v>
      </c>
      <c r="AC27" s="56">
        <v>3</v>
      </c>
      <c r="AD27" s="56">
        <v>12</v>
      </c>
      <c r="AE27" s="56">
        <v>9</v>
      </c>
      <c r="AF27" s="56">
        <v>14</v>
      </c>
      <c r="AG27" s="56">
        <v>12</v>
      </c>
      <c r="AH27" s="56">
        <v>2</v>
      </c>
      <c r="AI27" s="56">
        <v>2</v>
      </c>
      <c r="AJ27" s="56">
        <v>12</v>
      </c>
      <c r="AK27" s="56">
        <v>6</v>
      </c>
      <c r="AL27" s="56">
        <v>6</v>
      </c>
      <c r="AM27" s="56">
        <v>0</v>
      </c>
      <c r="AN27" s="56">
        <v>1</v>
      </c>
      <c r="AO27" s="56">
        <v>5</v>
      </c>
    </row>
    <row r="28" spans="1:41" ht="12.75">
      <c r="A28" s="55">
        <v>23</v>
      </c>
      <c r="B28" s="56" t="s">
        <v>416</v>
      </c>
      <c r="C28" s="56" t="s">
        <v>418</v>
      </c>
      <c r="D28" s="56">
        <v>100</v>
      </c>
      <c r="E28" s="56">
        <v>93</v>
      </c>
      <c r="F28" s="56">
        <v>7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2</v>
      </c>
      <c r="M28" s="56">
        <v>2</v>
      </c>
      <c r="N28" s="56">
        <v>0</v>
      </c>
      <c r="O28" s="56">
        <v>0</v>
      </c>
      <c r="P28" s="56">
        <v>2</v>
      </c>
      <c r="Q28" s="56">
        <v>5</v>
      </c>
      <c r="R28" s="56">
        <v>4</v>
      </c>
      <c r="S28" s="56">
        <v>1</v>
      </c>
      <c r="T28" s="56">
        <v>4</v>
      </c>
      <c r="U28" s="56">
        <v>1</v>
      </c>
      <c r="V28" s="56">
        <v>11</v>
      </c>
      <c r="W28" s="56">
        <v>10</v>
      </c>
      <c r="X28" s="56">
        <v>1</v>
      </c>
      <c r="Y28" s="56">
        <v>5</v>
      </c>
      <c r="Z28" s="56">
        <v>6</v>
      </c>
      <c r="AA28" s="56">
        <v>29</v>
      </c>
      <c r="AB28" s="56">
        <v>28</v>
      </c>
      <c r="AC28" s="56">
        <v>1</v>
      </c>
      <c r="AD28" s="56">
        <v>5</v>
      </c>
      <c r="AE28" s="56">
        <v>24</v>
      </c>
      <c r="AF28" s="56">
        <v>36</v>
      </c>
      <c r="AG28" s="56">
        <v>33</v>
      </c>
      <c r="AH28" s="56">
        <v>3</v>
      </c>
      <c r="AI28" s="56">
        <v>10</v>
      </c>
      <c r="AJ28" s="56">
        <v>26</v>
      </c>
      <c r="AK28" s="56">
        <v>17</v>
      </c>
      <c r="AL28" s="56">
        <v>16</v>
      </c>
      <c r="AM28" s="56">
        <v>1</v>
      </c>
      <c r="AN28" s="56">
        <v>1</v>
      </c>
      <c r="AO28" s="56">
        <v>16</v>
      </c>
    </row>
    <row r="29" spans="1:41" ht="12.75">
      <c r="A29" s="55">
        <v>24</v>
      </c>
      <c r="B29" s="56" t="s">
        <v>416</v>
      </c>
      <c r="C29" s="56" t="s">
        <v>419</v>
      </c>
      <c r="D29" s="56">
        <v>23</v>
      </c>
      <c r="E29" s="56">
        <v>22</v>
      </c>
      <c r="F29" s="56">
        <v>1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2</v>
      </c>
      <c r="R29" s="56">
        <v>1</v>
      </c>
      <c r="S29" s="56">
        <v>1</v>
      </c>
      <c r="T29" s="56">
        <v>1</v>
      </c>
      <c r="U29" s="56">
        <v>1</v>
      </c>
      <c r="V29" s="56">
        <v>3</v>
      </c>
      <c r="W29" s="56">
        <v>3</v>
      </c>
      <c r="X29" s="56">
        <v>0</v>
      </c>
      <c r="Y29" s="56">
        <v>1</v>
      </c>
      <c r="Z29" s="56">
        <v>2</v>
      </c>
      <c r="AA29" s="56">
        <v>8</v>
      </c>
      <c r="AB29" s="56">
        <v>8</v>
      </c>
      <c r="AC29" s="56">
        <v>0</v>
      </c>
      <c r="AD29" s="56">
        <v>1</v>
      </c>
      <c r="AE29" s="56">
        <v>7</v>
      </c>
      <c r="AF29" s="56">
        <v>6</v>
      </c>
      <c r="AG29" s="56">
        <v>6</v>
      </c>
      <c r="AH29" s="56">
        <v>0</v>
      </c>
      <c r="AI29" s="56">
        <v>0</v>
      </c>
      <c r="AJ29" s="56">
        <v>6</v>
      </c>
      <c r="AK29" s="56">
        <v>4</v>
      </c>
      <c r="AL29" s="56">
        <v>4</v>
      </c>
      <c r="AM29" s="56">
        <v>0</v>
      </c>
      <c r="AN29" s="56">
        <v>1</v>
      </c>
      <c r="AO29" s="56">
        <v>3</v>
      </c>
    </row>
    <row r="30" spans="1:41" ht="12.75">
      <c r="A30" s="55">
        <v>25</v>
      </c>
      <c r="B30" s="56" t="s">
        <v>420</v>
      </c>
      <c r="C30" s="56" t="s">
        <v>421</v>
      </c>
      <c r="D30" s="56">
        <v>35</v>
      </c>
      <c r="E30" s="56">
        <v>31</v>
      </c>
      <c r="F30" s="56">
        <v>4</v>
      </c>
      <c r="G30" s="56">
        <v>1</v>
      </c>
      <c r="H30" s="56">
        <v>1</v>
      </c>
      <c r="I30" s="56">
        <v>0</v>
      </c>
      <c r="J30" s="56">
        <v>0</v>
      </c>
      <c r="K30" s="56">
        <v>1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2</v>
      </c>
      <c r="R30" s="56">
        <v>2</v>
      </c>
      <c r="S30" s="56">
        <v>0</v>
      </c>
      <c r="T30" s="56">
        <v>1</v>
      </c>
      <c r="U30" s="56">
        <v>1</v>
      </c>
      <c r="V30" s="56">
        <v>4</v>
      </c>
      <c r="W30" s="56">
        <v>3</v>
      </c>
      <c r="X30" s="56">
        <v>1</v>
      </c>
      <c r="Y30" s="56">
        <v>2</v>
      </c>
      <c r="Z30" s="56">
        <v>2</v>
      </c>
      <c r="AA30" s="56">
        <v>10</v>
      </c>
      <c r="AB30" s="56">
        <v>9</v>
      </c>
      <c r="AC30" s="56">
        <v>1</v>
      </c>
      <c r="AD30" s="56">
        <v>3</v>
      </c>
      <c r="AE30" s="56">
        <v>7</v>
      </c>
      <c r="AF30" s="56">
        <v>14</v>
      </c>
      <c r="AG30" s="56">
        <v>13</v>
      </c>
      <c r="AH30" s="56">
        <v>1</v>
      </c>
      <c r="AI30" s="56">
        <v>2</v>
      </c>
      <c r="AJ30" s="56">
        <v>12</v>
      </c>
      <c r="AK30" s="56">
        <v>4</v>
      </c>
      <c r="AL30" s="56">
        <v>3</v>
      </c>
      <c r="AM30" s="56">
        <v>1</v>
      </c>
      <c r="AN30" s="56">
        <v>0</v>
      </c>
      <c r="AO30" s="56">
        <v>4</v>
      </c>
    </row>
    <row r="31" spans="1:41" ht="12.75">
      <c r="A31" s="55">
        <v>26</v>
      </c>
      <c r="B31" s="56" t="s">
        <v>420</v>
      </c>
      <c r="C31" s="56" t="s">
        <v>422</v>
      </c>
      <c r="D31" s="56">
        <v>72</v>
      </c>
      <c r="E31" s="56">
        <v>57</v>
      </c>
      <c r="F31" s="56">
        <v>15</v>
      </c>
      <c r="G31" s="56">
        <v>1</v>
      </c>
      <c r="H31" s="56">
        <v>0</v>
      </c>
      <c r="I31" s="56">
        <v>1</v>
      </c>
      <c r="J31" s="56">
        <v>1</v>
      </c>
      <c r="K31" s="56">
        <v>0</v>
      </c>
      <c r="L31" s="56">
        <v>6</v>
      </c>
      <c r="M31" s="56">
        <v>4</v>
      </c>
      <c r="N31" s="56">
        <v>2</v>
      </c>
      <c r="O31" s="56">
        <v>6</v>
      </c>
      <c r="P31" s="56">
        <v>0</v>
      </c>
      <c r="Q31" s="56">
        <v>5</v>
      </c>
      <c r="R31" s="56">
        <v>4</v>
      </c>
      <c r="S31" s="56">
        <v>1</v>
      </c>
      <c r="T31" s="56">
        <v>3</v>
      </c>
      <c r="U31" s="56">
        <v>2</v>
      </c>
      <c r="V31" s="56">
        <v>13</v>
      </c>
      <c r="W31" s="56">
        <v>11</v>
      </c>
      <c r="X31" s="56">
        <v>2</v>
      </c>
      <c r="Y31" s="56">
        <v>9</v>
      </c>
      <c r="Z31" s="56">
        <v>4</v>
      </c>
      <c r="AA31" s="56">
        <v>25</v>
      </c>
      <c r="AB31" s="56">
        <v>19</v>
      </c>
      <c r="AC31" s="56">
        <v>6</v>
      </c>
      <c r="AD31" s="56">
        <v>15</v>
      </c>
      <c r="AE31" s="56">
        <v>10</v>
      </c>
      <c r="AF31" s="56">
        <v>19</v>
      </c>
      <c r="AG31" s="56">
        <v>16</v>
      </c>
      <c r="AH31" s="56">
        <v>3</v>
      </c>
      <c r="AI31" s="56">
        <v>4</v>
      </c>
      <c r="AJ31" s="56">
        <v>15</v>
      </c>
      <c r="AK31" s="56">
        <v>3</v>
      </c>
      <c r="AL31" s="56">
        <v>3</v>
      </c>
      <c r="AM31" s="56">
        <v>0</v>
      </c>
      <c r="AN31" s="56">
        <v>0</v>
      </c>
      <c r="AO31" s="56">
        <v>3</v>
      </c>
    </row>
    <row r="32" spans="1:41" ht="12.75">
      <c r="A32" s="55">
        <v>27</v>
      </c>
      <c r="B32" s="56" t="s">
        <v>423</v>
      </c>
      <c r="C32" s="56" t="s">
        <v>424</v>
      </c>
      <c r="D32" s="56">
        <v>101</v>
      </c>
      <c r="E32" s="56">
        <v>74</v>
      </c>
      <c r="F32" s="56">
        <v>27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2</v>
      </c>
      <c r="M32" s="56">
        <v>1</v>
      </c>
      <c r="N32" s="56">
        <v>1</v>
      </c>
      <c r="O32" s="56">
        <v>2</v>
      </c>
      <c r="P32" s="56">
        <v>0</v>
      </c>
      <c r="Q32" s="56">
        <v>5</v>
      </c>
      <c r="R32" s="56">
        <v>5</v>
      </c>
      <c r="S32" s="56">
        <v>0</v>
      </c>
      <c r="T32" s="56">
        <v>3</v>
      </c>
      <c r="U32" s="56">
        <v>2</v>
      </c>
      <c r="V32" s="56">
        <v>15</v>
      </c>
      <c r="W32" s="56">
        <v>11</v>
      </c>
      <c r="X32" s="56">
        <v>4</v>
      </c>
      <c r="Y32" s="56">
        <v>12</v>
      </c>
      <c r="Z32" s="56">
        <v>3</v>
      </c>
      <c r="AA32" s="56">
        <v>46</v>
      </c>
      <c r="AB32" s="56">
        <v>29</v>
      </c>
      <c r="AC32" s="56">
        <v>17</v>
      </c>
      <c r="AD32" s="56">
        <v>15</v>
      </c>
      <c r="AE32" s="56">
        <v>31</v>
      </c>
      <c r="AF32" s="56">
        <v>28</v>
      </c>
      <c r="AG32" s="56">
        <v>23</v>
      </c>
      <c r="AH32" s="56">
        <v>5</v>
      </c>
      <c r="AI32" s="56">
        <v>9</v>
      </c>
      <c r="AJ32" s="56">
        <v>19</v>
      </c>
      <c r="AK32" s="56">
        <v>5</v>
      </c>
      <c r="AL32" s="56">
        <v>5</v>
      </c>
      <c r="AM32" s="56">
        <v>0</v>
      </c>
      <c r="AN32" s="56">
        <v>1</v>
      </c>
      <c r="AO32" s="56">
        <v>4</v>
      </c>
    </row>
    <row r="33" spans="1:41" ht="12.75">
      <c r="A33" s="55">
        <v>28</v>
      </c>
      <c r="B33" s="56" t="s">
        <v>425</v>
      </c>
      <c r="C33" s="56" t="s">
        <v>426</v>
      </c>
      <c r="D33" s="56">
        <v>9</v>
      </c>
      <c r="E33" s="56">
        <v>8</v>
      </c>
      <c r="F33" s="56">
        <v>1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1</v>
      </c>
      <c r="R33" s="56">
        <v>1</v>
      </c>
      <c r="S33" s="56">
        <v>0</v>
      </c>
      <c r="T33" s="56">
        <v>0</v>
      </c>
      <c r="U33" s="56">
        <v>1</v>
      </c>
      <c r="V33" s="56">
        <v>2</v>
      </c>
      <c r="W33" s="56">
        <v>1</v>
      </c>
      <c r="X33" s="56">
        <v>1</v>
      </c>
      <c r="Y33" s="56">
        <v>2</v>
      </c>
      <c r="Z33" s="56">
        <v>0</v>
      </c>
      <c r="AA33" s="56">
        <v>3</v>
      </c>
      <c r="AB33" s="56">
        <v>3</v>
      </c>
      <c r="AC33" s="56">
        <v>0</v>
      </c>
      <c r="AD33" s="56">
        <v>1</v>
      </c>
      <c r="AE33" s="56">
        <v>2</v>
      </c>
      <c r="AF33" s="56">
        <v>3</v>
      </c>
      <c r="AG33" s="56">
        <v>3</v>
      </c>
      <c r="AH33" s="56">
        <v>0</v>
      </c>
      <c r="AI33" s="56">
        <v>1</v>
      </c>
      <c r="AJ33" s="56">
        <v>2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</row>
    <row r="34" spans="1:41" ht="12.75">
      <c r="A34" s="55">
        <v>29</v>
      </c>
      <c r="B34" s="56" t="s">
        <v>425</v>
      </c>
      <c r="C34" s="56" t="s">
        <v>427</v>
      </c>
      <c r="D34" s="56">
        <v>25</v>
      </c>
      <c r="E34" s="56">
        <v>25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2</v>
      </c>
      <c r="R34" s="56">
        <v>2</v>
      </c>
      <c r="S34" s="56">
        <v>0</v>
      </c>
      <c r="T34" s="56">
        <v>2</v>
      </c>
      <c r="U34" s="56">
        <v>0</v>
      </c>
      <c r="V34" s="56">
        <v>3</v>
      </c>
      <c r="W34" s="56">
        <v>3</v>
      </c>
      <c r="X34" s="56">
        <v>0</v>
      </c>
      <c r="Y34" s="56">
        <v>3</v>
      </c>
      <c r="Z34" s="56">
        <v>0</v>
      </c>
      <c r="AA34" s="56">
        <v>11</v>
      </c>
      <c r="AB34" s="56">
        <v>11</v>
      </c>
      <c r="AC34" s="56">
        <v>0</v>
      </c>
      <c r="AD34" s="56">
        <v>4</v>
      </c>
      <c r="AE34" s="56">
        <v>7</v>
      </c>
      <c r="AF34" s="56">
        <v>7</v>
      </c>
      <c r="AG34" s="56">
        <v>7</v>
      </c>
      <c r="AH34" s="56">
        <v>0</v>
      </c>
      <c r="AI34" s="56">
        <v>1</v>
      </c>
      <c r="AJ34" s="56">
        <v>6</v>
      </c>
      <c r="AK34" s="56">
        <v>2</v>
      </c>
      <c r="AL34" s="56">
        <v>2</v>
      </c>
      <c r="AM34" s="56">
        <v>0</v>
      </c>
      <c r="AN34" s="56">
        <v>0</v>
      </c>
      <c r="AO34" s="56">
        <v>2</v>
      </c>
    </row>
    <row r="35" spans="1:41" ht="12.75">
      <c r="A35" s="55">
        <v>30</v>
      </c>
      <c r="B35" s="56" t="s">
        <v>428</v>
      </c>
      <c r="C35" s="56" t="s">
        <v>429</v>
      </c>
      <c r="D35" s="56">
        <v>5</v>
      </c>
      <c r="E35" s="56">
        <v>4</v>
      </c>
      <c r="F35" s="56">
        <v>1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1</v>
      </c>
      <c r="W35" s="56">
        <v>1</v>
      </c>
      <c r="X35" s="56">
        <v>0</v>
      </c>
      <c r="Y35" s="56">
        <v>1</v>
      </c>
      <c r="Z35" s="56">
        <v>0</v>
      </c>
      <c r="AA35" s="56">
        <v>3</v>
      </c>
      <c r="AB35" s="56">
        <v>2</v>
      </c>
      <c r="AC35" s="56">
        <v>1</v>
      </c>
      <c r="AD35" s="56">
        <v>2</v>
      </c>
      <c r="AE35" s="56">
        <v>1</v>
      </c>
      <c r="AF35" s="56">
        <v>1</v>
      </c>
      <c r="AG35" s="56">
        <v>1</v>
      </c>
      <c r="AH35" s="56">
        <v>0</v>
      </c>
      <c r="AI35" s="56">
        <v>0</v>
      </c>
      <c r="AJ35" s="56">
        <v>1</v>
      </c>
      <c r="AK35" s="56">
        <v>0</v>
      </c>
      <c r="AL35" s="56">
        <v>0</v>
      </c>
      <c r="AM35" s="56">
        <v>0</v>
      </c>
      <c r="AN35" s="56">
        <v>0</v>
      </c>
      <c r="AO35" s="56">
        <v>0</v>
      </c>
    </row>
    <row r="36" spans="1:41" ht="12.75">
      <c r="A36" s="55">
        <v>31</v>
      </c>
      <c r="B36" s="56" t="s">
        <v>428</v>
      </c>
      <c r="C36" s="56" t="s">
        <v>430</v>
      </c>
      <c r="D36" s="56">
        <v>19</v>
      </c>
      <c r="E36" s="56">
        <v>11</v>
      </c>
      <c r="F36" s="56">
        <v>8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1</v>
      </c>
      <c r="R36" s="56">
        <v>1</v>
      </c>
      <c r="S36" s="56">
        <v>0</v>
      </c>
      <c r="T36" s="56">
        <v>1</v>
      </c>
      <c r="U36" s="56">
        <v>0</v>
      </c>
      <c r="V36" s="56">
        <v>6</v>
      </c>
      <c r="W36" s="56">
        <v>5</v>
      </c>
      <c r="X36" s="56">
        <v>1</v>
      </c>
      <c r="Y36" s="56">
        <v>5</v>
      </c>
      <c r="Z36" s="56">
        <v>1</v>
      </c>
      <c r="AA36" s="56">
        <v>6</v>
      </c>
      <c r="AB36" s="56">
        <v>3</v>
      </c>
      <c r="AC36" s="56">
        <v>3</v>
      </c>
      <c r="AD36" s="56">
        <v>1</v>
      </c>
      <c r="AE36" s="56">
        <v>5</v>
      </c>
      <c r="AF36" s="56">
        <v>5</v>
      </c>
      <c r="AG36" s="56">
        <v>2</v>
      </c>
      <c r="AH36" s="56">
        <v>3</v>
      </c>
      <c r="AI36" s="56">
        <v>2</v>
      </c>
      <c r="AJ36" s="56">
        <v>3</v>
      </c>
      <c r="AK36" s="56">
        <v>1</v>
      </c>
      <c r="AL36" s="56">
        <v>0</v>
      </c>
      <c r="AM36" s="56">
        <v>1</v>
      </c>
      <c r="AN36" s="56">
        <v>0</v>
      </c>
      <c r="AO36" s="56">
        <v>1</v>
      </c>
    </row>
    <row r="37" spans="1:41" ht="12.75">
      <c r="A37" s="55">
        <v>32</v>
      </c>
      <c r="B37" s="56" t="s">
        <v>428</v>
      </c>
      <c r="C37" s="56" t="s">
        <v>431</v>
      </c>
      <c r="D37" s="56">
        <v>250</v>
      </c>
      <c r="E37" s="56">
        <v>171</v>
      </c>
      <c r="F37" s="56">
        <v>79</v>
      </c>
      <c r="G37" s="56">
        <v>1</v>
      </c>
      <c r="H37" s="56">
        <v>1</v>
      </c>
      <c r="I37" s="56">
        <v>0</v>
      </c>
      <c r="J37" s="56">
        <v>1</v>
      </c>
      <c r="K37" s="56">
        <v>0</v>
      </c>
      <c r="L37" s="56">
        <v>13</v>
      </c>
      <c r="M37" s="56">
        <v>8</v>
      </c>
      <c r="N37" s="56">
        <v>5</v>
      </c>
      <c r="O37" s="56">
        <v>8</v>
      </c>
      <c r="P37" s="56">
        <v>5</v>
      </c>
      <c r="Q37" s="56">
        <v>30</v>
      </c>
      <c r="R37" s="56">
        <v>21</v>
      </c>
      <c r="S37" s="56">
        <v>9</v>
      </c>
      <c r="T37" s="56">
        <v>19</v>
      </c>
      <c r="U37" s="56">
        <v>11</v>
      </c>
      <c r="V37" s="56">
        <v>46</v>
      </c>
      <c r="W37" s="56">
        <v>32</v>
      </c>
      <c r="X37" s="56">
        <v>14</v>
      </c>
      <c r="Y37" s="56">
        <v>25</v>
      </c>
      <c r="Z37" s="56">
        <v>21</v>
      </c>
      <c r="AA37" s="56">
        <v>73</v>
      </c>
      <c r="AB37" s="56">
        <v>54</v>
      </c>
      <c r="AC37" s="56">
        <v>19</v>
      </c>
      <c r="AD37" s="56">
        <v>30</v>
      </c>
      <c r="AE37" s="56">
        <v>43</v>
      </c>
      <c r="AF37" s="56">
        <v>76</v>
      </c>
      <c r="AG37" s="56">
        <v>46</v>
      </c>
      <c r="AH37" s="56">
        <v>30</v>
      </c>
      <c r="AI37" s="56">
        <v>16</v>
      </c>
      <c r="AJ37" s="56">
        <v>60</v>
      </c>
      <c r="AK37" s="56">
        <v>11</v>
      </c>
      <c r="AL37" s="56">
        <v>9</v>
      </c>
      <c r="AM37" s="56">
        <v>2</v>
      </c>
      <c r="AN37" s="56">
        <v>1</v>
      </c>
      <c r="AO37" s="56">
        <v>10</v>
      </c>
    </row>
    <row r="38" spans="1:41" ht="12.75">
      <c r="A38" s="55">
        <v>33</v>
      </c>
      <c r="B38" s="56" t="s">
        <v>428</v>
      </c>
      <c r="C38" s="56" t="s">
        <v>432</v>
      </c>
      <c r="D38" s="56">
        <v>33</v>
      </c>
      <c r="E38" s="56">
        <v>24</v>
      </c>
      <c r="F38" s="56">
        <v>9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2</v>
      </c>
      <c r="M38" s="56">
        <v>2</v>
      </c>
      <c r="N38" s="56">
        <v>0</v>
      </c>
      <c r="O38" s="56">
        <v>1</v>
      </c>
      <c r="P38" s="56">
        <v>1</v>
      </c>
      <c r="Q38" s="56">
        <v>3</v>
      </c>
      <c r="R38" s="56">
        <v>2</v>
      </c>
      <c r="S38" s="56">
        <v>1</v>
      </c>
      <c r="T38" s="56">
        <v>2</v>
      </c>
      <c r="U38" s="56">
        <v>1</v>
      </c>
      <c r="V38" s="56">
        <v>5</v>
      </c>
      <c r="W38" s="56">
        <v>5</v>
      </c>
      <c r="X38" s="56">
        <v>0</v>
      </c>
      <c r="Y38" s="56">
        <v>2</v>
      </c>
      <c r="Z38" s="56">
        <v>3</v>
      </c>
      <c r="AA38" s="56">
        <v>9</v>
      </c>
      <c r="AB38" s="56">
        <v>5</v>
      </c>
      <c r="AC38" s="56">
        <v>4</v>
      </c>
      <c r="AD38" s="56">
        <v>4</v>
      </c>
      <c r="AE38" s="56">
        <v>5</v>
      </c>
      <c r="AF38" s="56">
        <v>13</v>
      </c>
      <c r="AG38" s="56">
        <v>9</v>
      </c>
      <c r="AH38" s="56">
        <v>4</v>
      </c>
      <c r="AI38" s="56">
        <v>1</v>
      </c>
      <c r="AJ38" s="56">
        <v>12</v>
      </c>
      <c r="AK38" s="56">
        <v>1</v>
      </c>
      <c r="AL38" s="56">
        <v>1</v>
      </c>
      <c r="AM38" s="56">
        <v>0</v>
      </c>
      <c r="AN38" s="56">
        <v>0</v>
      </c>
      <c r="AO38" s="56">
        <v>1</v>
      </c>
    </row>
    <row r="39" spans="1:41" ht="12.75">
      <c r="A39" s="55">
        <v>34</v>
      </c>
      <c r="B39" s="56" t="s">
        <v>428</v>
      </c>
      <c r="C39" s="56" t="s">
        <v>433</v>
      </c>
      <c r="D39" s="56">
        <v>9</v>
      </c>
      <c r="E39" s="56">
        <v>4</v>
      </c>
      <c r="F39" s="56">
        <v>5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1</v>
      </c>
      <c r="W39" s="56">
        <v>0</v>
      </c>
      <c r="X39" s="56">
        <v>1</v>
      </c>
      <c r="Y39" s="56">
        <v>0</v>
      </c>
      <c r="Z39" s="56">
        <v>1</v>
      </c>
      <c r="AA39" s="56">
        <v>5</v>
      </c>
      <c r="AB39" s="56">
        <v>2</v>
      </c>
      <c r="AC39" s="56">
        <v>3</v>
      </c>
      <c r="AD39" s="56">
        <v>3</v>
      </c>
      <c r="AE39" s="56">
        <v>2</v>
      </c>
      <c r="AF39" s="56">
        <v>2</v>
      </c>
      <c r="AG39" s="56">
        <v>1</v>
      </c>
      <c r="AH39" s="56">
        <v>1</v>
      </c>
      <c r="AI39" s="56">
        <v>0</v>
      </c>
      <c r="AJ39" s="56">
        <v>2</v>
      </c>
      <c r="AK39" s="56">
        <v>1</v>
      </c>
      <c r="AL39" s="56">
        <v>1</v>
      </c>
      <c r="AM39" s="56">
        <v>0</v>
      </c>
      <c r="AN39" s="56">
        <v>0</v>
      </c>
      <c r="AO39" s="56">
        <v>1</v>
      </c>
    </row>
    <row r="40" spans="1:41" ht="12.75">
      <c r="A40" s="55">
        <v>35</v>
      </c>
      <c r="B40" s="56" t="s">
        <v>434</v>
      </c>
      <c r="C40" s="56" t="s">
        <v>435</v>
      </c>
      <c r="D40" s="56">
        <v>255</v>
      </c>
      <c r="E40" s="56">
        <v>195</v>
      </c>
      <c r="F40" s="56">
        <v>60</v>
      </c>
      <c r="G40" s="56">
        <v>4</v>
      </c>
      <c r="H40" s="56">
        <v>3</v>
      </c>
      <c r="I40" s="56">
        <v>1</v>
      </c>
      <c r="J40" s="56">
        <v>2</v>
      </c>
      <c r="K40" s="56">
        <v>2</v>
      </c>
      <c r="L40" s="56">
        <v>24</v>
      </c>
      <c r="M40" s="56">
        <v>19</v>
      </c>
      <c r="N40" s="56">
        <v>5</v>
      </c>
      <c r="O40" s="56">
        <v>16</v>
      </c>
      <c r="P40" s="56">
        <v>8</v>
      </c>
      <c r="Q40" s="56">
        <v>30</v>
      </c>
      <c r="R40" s="56">
        <v>27</v>
      </c>
      <c r="S40" s="56">
        <v>3</v>
      </c>
      <c r="T40" s="56">
        <v>23</v>
      </c>
      <c r="U40" s="56">
        <v>7</v>
      </c>
      <c r="V40" s="56">
        <v>44</v>
      </c>
      <c r="W40" s="56">
        <v>30</v>
      </c>
      <c r="X40" s="56">
        <v>14</v>
      </c>
      <c r="Y40" s="56">
        <v>30</v>
      </c>
      <c r="Z40" s="56">
        <v>14</v>
      </c>
      <c r="AA40" s="56">
        <v>82</v>
      </c>
      <c r="AB40" s="56">
        <v>63</v>
      </c>
      <c r="AC40" s="56">
        <v>19</v>
      </c>
      <c r="AD40" s="56">
        <v>37</v>
      </c>
      <c r="AE40" s="56">
        <v>45</v>
      </c>
      <c r="AF40" s="56">
        <v>55</v>
      </c>
      <c r="AG40" s="56">
        <v>40</v>
      </c>
      <c r="AH40" s="56">
        <v>15</v>
      </c>
      <c r="AI40" s="56">
        <v>8</v>
      </c>
      <c r="AJ40" s="56">
        <v>47</v>
      </c>
      <c r="AK40" s="56">
        <v>16</v>
      </c>
      <c r="AL40" s="56">
        <v>13</v>
      </c>
      <c r="AM40" s="56">
        <v>3</v>
      </c>
      <c r="AN40" s="56">
        <v>3</v>
      </c>
      <c r="AO40" s="56">
        <v>13</v>
      </c>
    </row>
    <row r="41" spans="1:41" ht="12.75">
      <c r="A41" s="55">
        <v>36</v>
      </c>
      <c r="B41" s="56" t="s">
        <v>434</v>
      </c>
      <c r="C41" s="56" t="s">
        <v>436</v>
      </c>
      <c r="D41" s="56">
        <v>26</v>
      </c>
      <c r="E41" s="56">
        <v>24</v>
      </c>
      <c r="F41" s="56">
        <v>2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1</v>
      </c>
      <c r="M41" s="56">
        <v>1</v>
      </c>
      <c r="N41" s="56">
        <v>0</v>
      </c>
      <c r="O41" s="56">
        <v>1</v>
      </c>
      <c r="P41" s="56">
        <v>0</v>
      </c>
      <c r="Q41" s="56">
        <v>2</v>
      </c>
      <c r="R41" s="56">
        <v>2</v>
      </c>
      <c r="S41" s="56">
        <v>0</v>
      </c>
      <c r="T41" s="56">
        <v>1</v>
      </c>
      <c r="U41" s="56">
        <v>1</v>
      </c>
      <c r="V41" s="56">
        <v>3</v>
      </c>
      <c r="W41" s="56">
        <v>2</v>
      </c>
      <c r="X41" s="56">
        <v>1</v>
      </c>
      <c r="Y41" s="56">
        <v>2</v>
      </c>
      <c r="Z41" s="56">
        <v>1</v>
      </c>
      <c r="AA41" s="56">
        <v>9</v>
      </c>
      <c r="AB41" s="56">
        <v>8</v>
      </c>
      <c r="AC41" s="56">
        <v>1</v>
      </c>
      <c r="AD41" s="56">
        <v>4</v>
      </c>
      <c r="AE41" s="56">
        <v>5</v>
      </c>
      <c r="AF41" s="56">
        <v>9</v>
      </c>
      <c r="AG41" s="56">
        <v>9</v>
      </c>
      <c r="AH41" s="56">
        <v>0</v>
      </c>
      <c r="AI41" s="56">
        <v>0</v>
      </c>
      <c r="AJ41" s="56">
        <v>9</v>
      </c>
      <c r="AK41" s="56">
        <v>2</v>
      </c>
      <c r="AL41" s="56">
        <v>2</v>
      </c>
      <c r="AM41" s="56">
        <v>0</v>
      </c>
      <c r="AN41" s="56">
        <v>0</v>
      </c>
      <c r="AO41" s="56">
        <v>2</v>
      </c>
    </row>
    <row r="42" spans="1:41" ht="12.75">
      <c r="A42" s="55">
        <v>37</v>
      </c>
      <c r="B42" s="56" t="s">
        <v>434</v>
      </c>
      <c r="C42" s="56" t="s">
        <v>437</v>
      </c>
      <c r="D42" s="56">
        <v>18</v>
      </c>
      <c r="E42" s="56">
        <v>11</v>
      </c>
      <c r="F42" s="56">
        <v>7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3</v>
      </c>
      <c r="M42" s="56">
        <v>2</v>
      </c>
      <c r="N42" s="56">
        <v>1</v>
      </c>
      <c r="O42" s="56">
        <v>3</v>
      </c>
      <c r="P42" s="56">
        <v>0</v>
      </c>
      <c r="Q42" s="56">
        <v>2</v>
      </c>
      <c r="R42" s="56">
        <v>1</v>
      </c>
      <c r="S42" s="56">
        <v>1</v>
      </c>
      <c r="T42" s="56">
        <v>2</v>
      </c>
      <c r="U42" s="56">
        <v>0</v>
      </c>
      <c r="V42" s="56">
        <v>3</v>
      </c>
      <c r="W42" s="56">
        <v>2</v>
      </c>
      <c r="X42" s="56">
        <v>1</v>
      </c>
      <c r="Y42" s="56">
        <v>3</v>
      </c>
      <c r="Z42" s="56">
        <v>0</v>
      </c>
      <c r="AA42" s="56">
        <v>4</v>
      </c>
      <c r="AB42" s="56">
        <v>2</v>
      </c>
      <c r="AC42" s="56">
        <v>2</v>
      </c>
      <c r="AD42" s="56">
        <v>1</v>
      </c>
      <c r="AE42" s="56">
        <v>3</v>
      </c>
      <c r="AF42" s="56">
        <v>6</v>
      </c>
      <c r="AG42" s="56">
        <v>4</v>
      </c>
      <c r="AH42" s="56">
        <v>2</v>
      </c>
      <c r="AI42" s="56">
        <v>0</v>
      </c>
      <c r="AJ42" s="56">
        <v>6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</row>
    <row r="43" spans="1:41" ht="12.75">
      <c r="A43" s="55">
        <v>38</v>
      </c>
      <c r="B43" s="56" t="s">
        <v>438</v>
      </c>
      <c r="C43" s="56" t="s">
        <v>439</v>
      </c>
      <c r="D43" s="56">
        <v>30</v>
      </c>
      <c r="E43" s="56">
        <v>21</v>
      </c>
      <c r="F43" s="56">
        <v>9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1</v>
      </c>
      <c r="M43" s="56">
        <v>1</v>
      </c>
      <c r="N43" s="56">
        <v>0</v>
      </c>
      <c r="O43" s="56">
        <v>1</v>
      </c>
      <c r="P43" s="56">
        <v>0</v>
      </c>
      <c r="Q43" s="56">
        <v>1</v>
      </c>
      <c r="R43" s="56">
        <v>1</v>
      </c>
      <c r="S43" s="56">
        <v>0</v>
      </c>
      <c r="T43" s="56">
        <v>0</v>
      </c>
      <c r="U43" s="56">
        <v>1</v>
      </c>
      <c r="V43" s="56">
        <v>3</v>
      </c>
      <c r="W43" s="56">
        <v>2</v>
      </c>
      <c r="X43" s="56">
        <v>1</v>
      </c>
      <c r="Y43" s="56">
        <v>2</v>
      </c>
      <c r="Z43" s="56">
        <v>1</v>
      </c>
      <c r="AA43" s="56">
        <v>10</v>
      </c>
      <c r="AB43" s="56">
        <v>6</v>
      </c>
      <c r="AC43" s="56">
        <v>4</v>
      </c>
      <c r="AD43" s="56">
        <v>5</v>
      </c>
      <c r="AE43" s="56">
        <v>5</v>
      </c>
      <c r="AF43" s="56">
        <v>15</v>
      </c>
      <c r="AG43" s="56">
        <v>11</v>
      </c>
      <c r="AH43" s="56">
        <v>4</v>
      </c>
      <c r="AI43" s="56">
        <v>2</v>
      </c>
      <c r="AJ43" s="56">
        <v>13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</row>
    <row r="44" spans="1:41" ht="12.75">
      <c r="A44" s="55">
        <v>39</v>
      </c>
      <c r="B44" s="56" t="s">
        <v>438</v>
      </c>
      <c r="C44" s="56" t="s">
        <v>440</v>
      </c>
      <c r="D44" s="56">
        <v>60</v>
      </c>
      <c r="E44" s="56">
        <v>46</v>
      </c>
      <c r="F44" s="56">
        <v>14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8</v>
      </c>
      <c r="M44" s="56">
        <v>5</v>
      </c>
      <c r="N44" s="56">
        <v>3</v>
      </c>
      <c r="O44" s="56">
        <v>7</v>
      </c>
      <c r="P44" s="56">
        <v>1</v>
      </c>
      <c r="Q44" s="56">
        <v>6</v>
      </c>
      <c r="R44" s="56">
        <v>4</v>
      </c>
      <c r="S44" s="56">
        <v>2</v>
      </c>
      <c r="T44" s="56">
        <v>5</v>
      </c>
      <c r="U44" s="56">
        <v>1</v>
      </c>
      <c r="V44" s="56">
        <v>14</v>
      </c>
      <c r="W44" s="56">
        <v>12</v>
      </c>
      <c r="X44" s="56">
        <v>2</v>
      </c>
      <c r="Y44" s="56">
        <v>9</v>
      </c>
      <c r="Z44" s="56">
        <v>5</v>
      </c>
      <c r="AA44" s="56">
        <v>14</v>
      </c>
      <c r="AB44" s="56">
        <v>12</v>
      </c>
      <c r="AC44" s="56">
        <v>2</v>
      </c>
      <c r="AD44" s="56">
        <v>7</v>
      </c>
      <c r="AE44" s="56">
        <v>7</v>
      </c>
      <c r="AF44" s="56">
        <v>16</v>
      </c>
      <c r="AG44" s="56">
        <v>11</v>
      </c>
      <c r="AH44" s="56">
        <v>5</v>
      </c>
      <c r="AI44" s="56">
        <v>2</v>
      </c>
      <c r="AJ44" s="56">
        <v>14</v>
      </c>
      <c r="AK44" s="56">
        <v>2</v>
      </c>
      <c r="AL44" s="56">
        <v>2</v>
      </c>
      <c r="AM44" s="56">
        <v>0</v>
      </c>
      <c r="AN44" s="56">
        <v>0</v>
      </c>
      <c r="AO44" s="56">
        <v>2</v>
      </c>
    </row>
    <row r="45" spans="1:41" ht="12.75">
      <c r="A45" s="55">
        <v>40</v>
      </c>
      <c r="B45" s="56" t="s">
        <v>438</v>
      </c>
      <c r="C45" s="56" t="s">
        <v>441</v>
      </c>
      <c r="D45" s="56">
        <v>23</v>
      </c>
      <c r="E45" s="56">
        <v>19</v>
      </c>
      <c r="F45" s="56">
        <v>4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3</v>
      </c>
      <c r="M45" s="56">
        <v>3</v>
      </c>
      <c r="N45" s="56">
        <v>0</v>
      </c>
      <c r="O45" s="56">
        <v>2</v>
      </c>
      <c r="P45" s="56">
        <v>1</v>
      </c>
      <c r="Q45" s="56">
        <v>2</v>
      </c>
      <c r="R45" s="56">
        <v>2</v>
      </c>
      <c r="S45" s="56">
        <v>0</v>
      </c>
      <c r="T45" s="56">
        <v>2</v>
      </c>
      <c r="U45" s="56">
        <v>0</v>
      </c>
      <c r="V45" s="56">
        <v>5</v>
      </c>
      <c r="W45" s="56">
        <v>4</v>
      </c>
      <c r="X45" s="56">
        <v>1</v>
      </c>
      <c r="Y45" s="56">
        <v>5</v>
      </c>
      <c r="Z45" s="56">
        <v>0</v>
      </c>
      <c r="AA45" s="56">
        <v>4</v>
      </c>
      <c r="AB45" s="56">
        <v>3</v>
      </c>
      <c r="AC45" s="56">
        <v>1</v>
      </c>
      <c r="AD45" s="56">
        <v>2</v>
      </c>
      <c r="AE45" s="56">
        <v>2</v>
      </c>
      <c r="AF45" s="56">
        <v>8</v>
      </c>
      <c r="AG45" s="56">
        <v>6</v>
      </c>
      <c r="AH45" s="56">
        <v>2</v>
      </c>
      <c r="AI45" s="56">
        <v>1</v>
      </c>
      <c r="AJ45" s="56">
        <v>7</v>
      </c>
      <c r="AK45" s="56">
        <v>1</v>
      </c>
      <c r="AL45" s="56">
        <v>1</v>
      </c>
      <c r="AM45" s="56">
        <v>0</v>
      </c>
      <c r="AN45" s="56">
        <v>0</v>
      </c>
      <c r="AO45" s="56">
        <v>1</v>
      </c>
    </row>
    <row r="46" spans="1:41" ht="12.75">
      <c r="A46" s="55">
        <v>41</v>
      </c>
      <c r="B46" s="56" t="s">
        <v>442</v>
      </c>
      <c r="C46" s="56" t="s">
        <v>443</v>
      </c>
      <c r="D46" s="56">
        <v>46</v>
      </c>
      <c r="E46" s="56">
        <v>43</v>
      </c>
      <c r="F46" s="56">
        <v>3</v>
      </c>
      <c r="G46" s="56">
        <v>1</v>
      </c>
      <c r="H46" s="56">
        <v>0</v>
      </c>
      <c r="I46" s="56">
        <v>1</v>
      </c>
      <c r="J46" s="56">
        <v>1</v>
      </c>
      <c r="K46" s="56">
        <v>0</v>
      </c>
      <c r="L46" s="56">
        <v>4</v>
      </c>
      <c r="M46" s="56">
        <v>4</v>
      </c>
      <c r="N46" s="56">
        <v>0</v>
      </c>
      <c r="O46" s="56">
        <v>2</v>
      </c>
      <c r="P46" s="56">
        <v>2</v>
      </c>
      <c r="Q46" s="56">
        <v>8</v>
      </c>
      <c r="R46" s="56">
        <v>8</v>
      </c>
      <c r="S46" s="56">
        <v>0</v>
      </c>
      <c r="T46" s="56">
        <v>6</v>
      </c>
      <c r="U46" s="56">
        <v>2</v>
      </c>
      <c r="V46" s="56">
        <v>8</v>
      </c>
      <c r="W46" s="56">
        <v>7</v>
      </c>
      <c r="X46" s="56">
        <v>1</v>
      </c>
      <c r="Y46" s="56">
        <v>6</v>
      </c>
      <c r="Z46" s="56">
        <v>2</v>
      </c>
      <c r="AA46" s="56">
        <v>11</v>
      </c>
      <c r="AB46" s="56">
        <v>10</v>
      </c>
      <c r="AC46" s="56">
        <v>1</v>
      </c>
      <c r="AD46" s="56">
        <v>4</v>
      </c>
      <c r="AE46" s="56">
        <v>7</v>
      </c>
      <c r="AF46" s="56">
        <v>13</v>
      </c>
      <c r="AG46" s="56">
        <v>13</v>
      </c>
      <c r="AH46" s="56">
        <v>0</v>
      </c>
      <c r="AI46" s="56">
        <v>1</v>
      </c>
      <c r="AJ46" s="56">
        <v>12</v>
      </c>
      <c r="AK46" s="56">
        <v>1</v>
      </c>
      <c r="AL46" s="56">
        <v>1</v>
      </c>
      <c r="AM46" s="56">
        <v>0</v>
      </c>
      <c r="AN46" s="56">
        <v>0</v>
      </c>
      <c r="AO46" s="56">
        <v>1</v>
      </c>
    </row>
    <row r="47" spans="1:41" ht="12.75">
      <c r="A47" s="55">
        <v>42</v>
      </c>
      <c r="B47" s="56" t="s">
        <v>442</v>
      </c>
      <c r="C47" s="56" t="s">
        <v>444</v>
      </c>
      <c r="D47" s="56">
        <v>27</v>
      </c>
      <c r="E47" s="56">
        <v>25</v>
      </c>
      <c r="F47" s="56">
        <v>2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1</v>
      </c>
      <c r="R47" s="56">
        <v>1</v>
      </c>
      <c r="S47" s="56">
        <v>0</v>
      </c>
      <c r="T47" s="56">
        <v>1</v>
      </c>
      <c r="U47" s="56">
        <v>0</v>
      </c>
      <c r="V47" s="56">
        <v>5</v>
      </c>
      <c r="W47" s="56">
        <v>4</v>
      </c>
      <c r="X47" s="56">
        <v>1</v>
      </c>
      <c r="Y47" s="56">
        <v>4</v>
      </c>
      <c r="Z47" s="56">
        <v>1</v>
      </c>
      <c r="AA47" s="56">
        <v>15</v>
      </c>
      <c r="AB47" s="56">
        <v>14</v>
      </c>
      <c r="AC47" s="56">
        <v>1</v>
      </c>
      <c r="AD47" s="56">
        <v>6</v>
      </c>
      <c r="AE47" s="56">
        <v>8</v>
      </c>
      <c r="AF47" s="56">
        <v>4</v>
      </c>
      <c r="AG47" s="56">
        <v>4</v>
      </c>
      <c r="AH47" s="56">
        <v>0</v>
      </c>
      <c r="AI47" s="56">
        <v>1</v>
      </c>
      <c r="AJ47" s="56">
        <v>4</v>
      </c>
      <c r="AK47" s="56">
        <v>2</v>
      </c>
      <c r="AL47" s="56">
        <v>2</v>
      </c>
      <c r="AM47" s="56">
        <v>0</v>
      </c>
      <c r="AN47" s="56">
        <v>1</v>
      </c>
      <c r="AO47" s="56">
        <v>1</v>
      </c>
    </row>
    <row r="48" spans="1:41" ht="12.75">
      <c r="A48" s="55">
        <v>43</v>
      </c>
      <c r="B48" s="56" t="s">
        <v>442</v>
      </c>
      <c r="C48" s="56" t="s">
        <v>445</v>
      </c>
      <c r="D48" s="56">
        <v>50</v>
      </c>
      <c r="E48" s="56">
        <v>45</v>
      </c>
      <c r="F48" s="56">
        <v>5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1</v>
      </c>
      <c r="M48" s="56">
        <v>0</v>
      </c>
      <c r="N48" s="56">
        <v>1</v>
      </c>
      <c r="O48" s="56">
        <v>1</v>
      </c>
      <c r="P48" s="56">
        <v>0</v>
      </c>
      <c r="Q48" s="56">
        <v>5</v>
      </c>
      <c r="R48" s="56">
        <v>5</v>
      </c>
      <c r="S48" s="56">
        <v>0</v>
      </c>
      <c r="T48" s="56">
        <v>4</v>
      </c>
      <c r="U48" s="56">
        <v>1</v>
      </c>
      <c r="V48" s="56">
        <v>4</v>
      </c>
      <c r="W48" s="56">
        <v>4</v>
      </c>
      <c r="X48" s="56">
        <v>0</v>
      </c>
      <c r="Y48" s="56">
        <v>3</v>
      </c>
      <c r="Z48" s="56">
        <v>1</v>
      </c>
      <c r="AA48" s="56">
        <v>14</v>
      </c>
      <c r="AB48" s="56">
        <v>12</v>
      </c>
      <c r="AC48" s="56">
        <v>2</v>
      </c>
      <c r="AD48" s="56">
        <v>4</v>
      </c>
      <c r="AE48" s="56">
        <v>10</v>
      </c>
      <c r="AF48" s="56">
        <v>19</v>
      </c>
      <c r="AG48" s="56">
        <v>17</v>
      </c>
      <c r="AH48" s="56">
        <v>2</v>
      </c>
      <c r="AI48" s="56">
        <v>2</v>
      </c>
      <c r="AJ48" s="56">
        <v>17</v>
      </c>
      <c r="AK48" s="56">
        <v>7</v>
      </c>
      <c r="AL48" s="56">
        <v>7</v>
      </c>
      <c r="AM48" s="56">
        <v>0</v>
      </c>
      <c r="AN48" s="56">
        <v>1</v>
      </c>
      <c r="AO48" s="56">
        <v>6</v>
      </c>
    </row>
    <row r="49" spans="1:41" ht="12.75">
      <c r="A49" s="55">
        <v>44</v>
      </c>
      <c r="B49" s="56" t="s">
        <v>446</v>
      </c>
      <c r="C49" s="56" t="s">
        <v>447</v>
      </c>
      <c r="D49" s="56">
        <v>6</v>
      </c>
      <c r="E49" s="56">
        <v>5</v>
      </c>
      <c r="F49" s="56">
        <v>1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1</v>
      </c>
      <c r="W49" s="56">
        <v>1</v>
      </c>
      <c r="X49" s="56">
        <v>0</v>
      </c>
      <c r="Y49" s="56">
        <v>1</v>
      </c>
      <c r="Z49" s="56">
        <v>0</v>
      </c>
      <c r="AA49" s="56">
        <v>2</v>
      </c>
      <c r="AB49" s="56">
        <v>1</v>
      </c>
      <c r="AC49" s="56">
        <v>1</v>
      </c>
      <c r="AD49" s="56">
        <v>0</v>
      </c>
      <c r="AE49" s="56">
        <v>2</v>
      </c>
      <c r="AF49" s="56">
        <v>3</v>
      </c>
      <c r="AG49" s="56">
        <v>3</v>
      </c>
      <c r="AH49" s="56">
        <v>0</v>
      </c>
      <c r="AI49" s="56">
        <v>0</v>
      </c>
      <c r="AJ49" s="56">
        <v>3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</row>
    <row r="50" spans="1:41" ht="12.75">
      <c r="A50" s="55">
        <v>45</v>
      </c>
      <c r="B50" s="56" t="s">
        <v>446</v>
      </c>
      <c r="C50" s="56" t="s">
        <v>448</v>
      </c>
      <c r="D50" s="56">
        <v>39</v>
      </c>
      <c r="E50" s="56">
        <v>27</v>
      </c>
      <c r="F50" s="56">
        <v>12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1</v>
      </c>
      <c r="M50" s="56">
        <v>1</v>
      </c>
      <c r="N50" s="56">
        <v>0</v>
      </c>
      <c r="O50" s="56">
        <v>0</v>
      </c>
      <c r="P50" s="56">
        <v>1</v>
      </c>
      <c r="Q50" s="56">
        <v>2</v>
      </c>
      <c r="R50" s="56">
        <v>2</v>
      </c>
      <c r="S50" s="56">
        <v>0</v>
      </c>
      <c r="T50" s="56">
        <v>1</v>
      </c>
      <c r="U50" s="56">
        <v>1</v>
      </c>
      <c r="V50" s="56">
        <v>1</v>
      </c>
      <c r="W50" s="56">
        <v>0</v>
      </c>
      <c r="X50" s="56">
        <v>1</v>
      </c>
      <c r="Y50" s="56">
        <v>0</v>
      </c>
      <c r="Z50" s="56">
        <v>1</v>
      </c>
      <c r="AA50" s="56">
        <v>17</v>
      </c>
      <c r="AB50" s="56">
        <v>10</v>
      </c>
      <c r="AC50" s="56">
        <v>7</v>
      </c>
      <c r="AD50" s="56">
        <v>4</v>
      </c>
      <c r="AE50" s="56">
        <v>13</v>
      </c>
      <c r="AF50" s="56">
        <v>12</v>
      </c>
      <c r="AG50" s="56">
        <v>9</v>
      </c>
      <c r="AH50" s="56">
        <v>3</v>
      </c>
      <c r="AI50" s="56">
        <v>4</v>
      </c>
      <c r="AJ50" s="56">
        <v>8</v>
      </c>
      <c r="AK50" s="56">
        <v>6</v>
      </c>
      <c r="AL50" s="56">
        <v>5</v>
      </c>
      <c r="AM50" s="56">
        <v>1</v>
      </c>
      <c r="AN50" s="56">
        <v>0</v>
      </c>
      <c r="AO50" s="56">
        <v>6</v>
      </c>
    </row>
    <row r="51" spans="1:41" ht="12.75">
      <c r="A51" s="55">
        <v>46</v>
      </c>
      <c r="B51" s="56" t="s">
        <v>446</v>
      </c>
      <c r="C51" s="56" t="s">
        <v>449</v>
      </c>
      <c r="D51" s="56">
        <v>114</v>
      </c>
      <c r="E51" s="56">
        <v>107</v>
      </c>
      <c r="F51" s="56">
        <v>7</v>
      </c>
      <c r="G51" s="56">
        <v>4</v>
      </c>
      <c r="H51" s="56">
        <v>4</v>
      </c>
      <c r="I51" s="56">
        <v>0</v>
      </c>
      <c r="J51" s="56">
        <v>4</v>
      </c>
      <c r="K51" s="56">
        <v>0</v>
      </c>
      <c r="L51" s="56">
        <v>2</v>
      </c>
      <c r="M51" s="56">
        <v>2</v>
      </c>
      <c r="N51" s="56">
        <v>0</v>
      </c>
      <c r="O51" s="56">
        <v>1</v>
      </c>
      <c r="P51" s="56">
        <v>1</v>
      </c>
      <c r="Q51" s="56">
        <v>13</v>
      </c>
      <c r="R51" s="56">
        <v>12</v>
      </c>
      <c r="S51" s="56">
        <v>1</v>
      </c>
      <c r="T51" s="56">
        <v>10</v>
      </c>
      <c r="U51" s="56">
        <v>3</v>
      </c>
      <c r="V51" s="56">
        <v>21</v>
      </c>
      <c r="W51" s="56">
        <v>19</v>
      </c>
      <c r="X51" s="56">
        <v>2</v>
      </c>
      <c r="Y51" s="56">
        <v>12</v>
      </c>
      <c r="Z51" s="56">
        <v>9</v>
      </c>
      <c r="AA51" s="56">
        <v>34</v>
      </c>
      <c r="AB51" s="56">
        <v>31</v>
      </c>
      <c r="AC51" s="56">
        <v>3</v>
      </c>
      <c r="AD51" s="56">
        <v>17</v>
      </c>
      <c r="AE51" s="56">
        <v>17</v>
      </c>
      <c r="AF51" s="56">
        <v>29</v>
      </c>
      <c r="AG51" s="56">
        <v>28</v>
      </c>
      <c r="AH51" s="56">
        <v>1</v>
      </c>
      <c r="AI51" s="56">
        <v>2</v>
      </c>
      <c r="AJ51" s="56">
        <v>27</v>
      </c>
      <c r="AK51" s="56">
        <v>11</v>
      </c>
      <c r="AL51" s="56">
        <v>11</v>
      </c>
      <c r="AM51" s="56">
        <v>0</v>
      </c>
      <c r="AN51" s="56">
        <v>0</v>
      </c>
      <c r="AO51" s="56">
        <v>11</v>
      </c>
    </row>
    <row r="52" spans="1:41" ht="12.75">
      <c r="A52" s="55">
        <v>47</v>
      </c>
      <c r="B52" s="56" t="s">
        <v>450</v>
      </c>
      <c r="C52" s="56" t="s">
        <v>451</v>
      </c>
      <c r="D52" s="56">
        <v>59</v>
      </c>
      <c r="E52" s="56">
        <v>54</v>
      </c>
      <c r="F52" s="56">
        <v>5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3</v>
      </c>
      <c r="M52" s="56">
        <v>3</v>
      </c>
      <c r="N52" s="56">
        <v>0</v>
      </c>
      <c r="O52" s="56">
        <v>2</v>
      </c>
      <c r="P52" s="56">
        <v>1</v>
      </c>
      <c r="Q52" s="56">
        <v>6</v>
      </c>
      <c r="R52" s="56">
        <v>4</v>
      </c>
      <c r="S52" s="56">
        <v>2</v>
      </c>
      <c r="T52" s="56">
        <v>4</v>
      </c>
      <c r="U52" s="56">
        <v>2</v>
      </c>
      <c r="V52" s="56">
        <v>12</v>
      </c>
      <c r="W52" s="56">
        <v>11</v>
      </c>
      <c r="X52" s="56">
        <v>1</v>
      </c>
      <c r="Y52" s="56">
        <v>8</v>
      </c>
      <c r="Z52" s="56">
        <v>4</v>
      </c>
      <c r="AA52" s="56">
        <v>22</v>
      </c>
      <c r="AB52" s="56">
        <v>21</v>
      </c>
      <c r="AC52" s="56">
        <v>1</v>
      </c>
      <c r="AD52" s="56">
        <v>9</v>
      </c>
      <c r="AE52" s="56">
        <v>13</v>
      </c>
      <c r="AF52" s="56">
        <v>12</v>
      </c>
      <c r="AG52" s="56">
        <v>11</v>
      </c>
      <c r="AH52" s="56">
        <v>1</v>
      </c>
      <c r="AI52" s="56">
        <v>1</v>
      </c>
      <c r="AJ52" s="56">
        <v>11</v>
      </c>
      <c r="AK52" s="56">
        <v>4</v>
      </c>
      <c r="AL52" s="56">
        <v>4</v>
      </c>
      <c r="AM52" s="56">
        <v>0</v>
      </c>
      <c r="AN52" s="56">
        <v>0</v>
      </c>
      <c r="AO52" s="56">
        <v>4</v>
      </c>
    </row>
    <row r="53" spans="1:41" ht="12.75">
      <c r="A53" s="55">
        <v>48</v>
      </c>
      <c r="B53" s="56" t="s">
        <v>450</v>
      </c>
      <c r="C53" s="56" t="s">
        <v>452</v>
      </c>
      <c r="D53" s="56">
        <v>17</v>
      </c>
      <c r="E53" s="56">
        <v>15</v>
      </c>
      <c r="F53" s="56">
        <v>2</v>
      </c>
      <c r="G53" s="56">
        <v>1</v>
      </c>
      <c r="H53" s="56">
        <v>1</v>
      </c>
      <c r="I53" s="56">
        <v>0</v>
      </c>
      <c r="J53" s="56">
        <v>1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4</v>
      </c>
      <c r="R53" s="56">
        <v>4</v>
      </c>
      <c r="S53" s="56">
        <v>0</v>
      </c>
      <c r="T53" s="56">
        <v>2</v>
      </c>
      <c r="U53" s="56">
        <v>2</v>
      </c>
      <c r="V53" s="56">
        <v>3</v>
      </c>
      <c r="W53" s="56">
        <v>2</v>
      </c>
      <c r="X53" s="56">
        <v>1</v>
      </c>
      <c r="Y53" s="56">
        <v>2</v>
      </c>
      <c r="Z53" s="56">
        <v>1</v>
      </c>
      <c r="AA53" s="56">
        <v>3</v>
      </c>
      <c r="AB53" s="56">
        <v>3</v>
      </c>
      <c r="AC53" s="56">
        <v>0</v>
      </c>
      <c r="AD53" s="56">
        <v>2</v>
      </c>
      <c r="AE53" s="56">
        <v>1</v>
      </c>
      <c r="AF53" s="56">
        <v>6</v>
      </c>
      <c r="AG53" s="56">
        <v>5</v>
      </c>
      <c r="AH53" s="56">
        <v>1</v>
      </c>
      <c r="AI53" s="56">
        <v>1</v>
      </c>
      <c r="AJ53" s="56">
        <v>5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</row>
    <row r="54" spans="1:41" ht="12.75">
      <c r="A54" s="55">
        <v>49</v>
      </c>
      <c r="B54" s="56" t="s">
        <v>450</v>
      </c>
      <c r="C54" s="56" t="s">
        <v>453</v>
      </c>
      <c r="D54" s="56">
        <v>18</v>
      </c>
      <c r="E54" s="56">
        <v>18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1</v>
      </c>
      <c r="R54" s="56">
        <v>1</v>
      </c>
      <c r="S54" s="56">
        <v>0</v>
      </c>
      <c r="T54" s="56">
        <v>0</v>
      </c>
      <c r="U54" s="56">
        <v>1</v>
      </c>
      <c r="V54" s="56">
        <v>6</v>
      </c>
      <c r="W54" s="56">
        <v>6</v>
      </c>
      <c r="X54" s="56">
        <v>0</v>
      </c>
      <c r="Y54" s="56">
        <v>2</v>
      </c>
      <c r="Z54" s="56">
        <v>4</v>
      </c>
      <c r="AA54" s="56">
        <v>6</v>
      </c>
      <c r="AB54" s="56">
        <v>6</v>
      </c>
      <c r="AC54" s="56">
        <v>0</v>
      </c>
      <c r="AD54" s="56">
        <v>2</v>
      </c>
      <c r="AE54" s="56">
        <v>4</v>
      </c>
      <c r="AF54" s="56">
        <v>4</v>
      </c>
      <c r="AG54" s="56">
        <v>4</v>
      </c>
      <c r="AH54" s="56">
        <v>0</v>
      </c>
      <c r="AI54" s="56">
        <v>0</v>
      </c>
      <c r="AJ54" s="56">
        <v>4</v>
      </c>
      <c r="AK54" s="56">
        <v>1</v>
      </c>
      <c r="AL54" s="56">
        <v>1</v>
      </c>
      <c r="AM54" s="56">
        <v>0</v>
      </c>
      <c r="AN54" s="56">
        <v>0</v>
      </c>
      <c r="AO54" s="56">
        <v>1</v>
      </c>
    </row>
    <row r="55" spans="1:41" ht="12.75">
      <c r="A55" s="55">
        <v>50</v>
      </c>
      <c r="B55" s="56" t="s">
        <v>450</v>
      </c>
      <c r="C55" s="56" t="s">
        <v>454</v>
      </c>
      <c r="D55" s="56">
        <v>25</v>
      </c>
      <c r="E55" s="56">
        <v>24</v>
      </c>
      <c r="F55" s="56">
        <v>1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1</v>
      </c>
      <c r="R55" s="56">
        <v>0</v>
      </c>
      <c r="S55" s="56">
        <v>1</v>
      </c>
      <c r="T55" s="56">
        <v>1</v>
      </c>
      <c r="U55" s="56">
        <v>0</v>
      </c>
      <c r="V55" s="56">
        <v>6</v>
      </c>
      <c r="W55" s="56">
        <v>6</v>
      </c>
      <c r="X55" s="56">
        <v>0</v>
      </c>
      <c r="Y55" s="56">
        <v>2</v>
      </c>
      <c r="Z55" s="56">
        <v>4</v>
      </c>
      <c r="AA55" s="56">
        <v>6</v>
      </c>
      <c r="AB55" s="56">
        <v>6</v>
      </c>
      <c r="AC55" s="56">
        <v>0</v>
      </c>
      <c r="AD55" s="56">
        <v>3</v>
      </c>
      <c r="AE55" s="56">
        <v>3</v>
      </c>
      <c r="AF55" s="56">
        <v>9</v>
      </c>
      <c r="AG55" s="56">
        <v>9</v>
      </c>
      <c r="AH55" s="56">
        <v>0</v>
      </c>
      <c r="AI55" s="56">
        <v>1</v>
      </c>
      <c r="AJ55" s="56">
        <v>8</v>
      </c>
      <c r="AK55" s="56">
        <v>3</v>
      </c>
      <c r="AL55" s="56">
        <v>3</v>
      </c>
      <c r="AM55" s="56">
        <v>0</v>
      </c>
      <c r="AN55" s="56">
        <v>1</v>
      </c>
      <c r="AO55" s="56">
        <v>2</v>
      </c>
    </row>
    <row r="56" spans="1:41" ht="12.75">
      <c r="A56" s="55">
        <v>51</v>
      </c>
      <c r="B56" s="56" t="s">
        <v>450</v>
      </c>
      <c r="C56" s="56" t="s">
        <v>455</v>
      </c>
      <c r="D56" s="56">
        <v>23</v>
      </c>
      <c r="E56" s="56">
        <v>17</v>
      </c>
      <c r="F56" s="56">
        <v>6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4</v>
      </c>
      <c r="W56" s="56">
        <v>3</v>
      </c>
      <c r="X56" s="56">
        <v>1</v>
      </c>
      <c r="Y56" s="56">
        <v>2</v>
      </c>
      <c r="Z56" s="56">
        <v>2</v>
      </c>
      <c r="AA56" s="56">
        <v>10</v>
      </c>
      <c r="AB56" s="56">
        <v>7</v>
      </c>
      <c r="AC56" s="56">
        <v>3</v>
      </c>
      <c r="AD56" s="56">
        <v>1</v>
      </c>
      <c r="AE56" s="56">
        <v>9</v>
      </c>
      <c r="AF56" s="56">
        <v>7</v>
      </c>
      <c r="AG56" s="56">
        <v>5</v>
      </c>
      <c r="AH56" s="56">
        <v>2</v>
      </c>
      <c r="AI56" s="56">
        <v>1</v>
      </c>
      <c r="AJ56" s="56">
        <v>6</v>
      </c>
      <c r="AK56" s="56">
        <v>2</v>
      </c>
      <c r="AL56" s="56">
        <v>2</v>
      </c>
      <c r="AM56" s="56">
        <v>0</v>
      </c>
      <c r="AN56" s="56">
        <v>0</v>
      </c>
      <c r="AO56" s="56">
        <v>2</v>
      </c>
    </row>
    <row r="57" spans="1:41" ht="12.75">
      <c r="A57" s="55">
        <v>52</v>
      </c>
      <c r="B57" s="56" t="s">
        <v>450</v>
      </c>
      <c r="C57" s="56" t="s">
        <v>456</v>
      </c>
      <c r="D57" s="56">
        <v>25</v>
      </c>
      <c r="E57" s="56">
        <v>21</v>
      </c>
      <c r="F57" s="56">
        <v>4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2</v>
      </c>
      <c r="R57" s="56">
        <v>1</v>
      </c>
      <c r="S57" s="56">
        <v>1</v>
      </c>
      <c r="T57" s="56">
        <v>2</v>
      </c>
      <c r="U57" s="56">
        <v>0</v>
      </c>
      <c r="V57" s="56">
        <v>4</v>
      </c>
      <c r="W57" s="56">
        <v>3</v>
      </c>
      <c r="X57" s="56">
        <v>1</v>
      </c>
      <c r="Y57" s="56">
        <v>2</v>
      </c>
      <c r="Z57" s="56">
        <v>2</v>
      </c>
      <c r="AA57" s="56">
        <v>7</v>
      </c>
      <c r="AB57" s="56">
        <v>5</v>
      </c>
      <c r="AC57" s="56">
        <v>2</v>
      </c>
      <c r="AD57" s="56">
        <v>3</v>
      </c>
      <c r="AE57" s="56">
        <v>4</v>
      </c>
      <c r="AF57" s="56">
        <v>10</v>
      </c>
      <c r="AG57" s="56">
        <v>10</v>
      </c>
      <c r="AH57" s="56">
        <v>0</v>
      </c>
      <c r="AI57" s="56">
        <v>2</v>
      </c>
      <c r="AJ57" s="56">
        <v>8</v>
      </c>
      <c r="AK57" s="56">
        <v>2</v>
      </c>
      <c r="AL57" s="56">
        <v>2</v>
      </c>
      <c r="AM57" s="56">
        <v>0</v>
      </c>
      <c r="AN57" s="56">
        <v>0</v>
      </c>
      <c r="AO57" s="56">
        <v>2</v>
      </c>
    </row>
    <row r="58" spans="1:41" ht="12.75">
      <c r="A58" s="55">
        <v>53</v>
      </c>
      <c r="B58" s="56" t="s">
        <v>450</v>
      </c>
      <c r="C58" s="56" t="s">
        <v>457</v>
      </c>
      <c r="D58" s="56">
        <v>18</v>
      </c>
      <c r="E58" s="56">
        <v>17</v>
      </c>
      <c r="F58" s="56">
        <v>1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2</v>
      </c>
      <c r="R58" s="56">
        <v>2</v>
      </c>
      <c r="S58" s="56">
        <v>0</v>
      </c>
      <c r="T58" s="56">
        <v>0</v>
      </c>
      <c r="U58" s="56">
        <v>2</v>
      </c>
      <c r="V58" s="56">
        <v>5</v>
      </c>
      <c r="W58" s="56">
        <v>4</v>
      </c>
      <c r="X58" s="56">
        <v>1</v>
      </c>
      <c r="Y58" s="56">
        <v>3</v>
      </c>
      <c r="Z58" s="56">
        <v>2</v>
      </c>
      <c r="AA58" s="56">
        <v>3</v>
      </c>
      <c r="AB58" s="56">
        <v>3</v>
      </c>
      <c r="AC58" s="56">
        <v>0</v>
      </c>
      <c r="AD58" s="56">
        <v>1</v>
      </c>
      <c r="AE58" s="56">
        <v>2</v>
      </c>
      <c r="AF58" s="56">
        <v>6</v>
      </c>
      <c r="AG58" s="56">
        <v>6</v>
      </c>
      <c r="AH58" s="56">
        <v>0</v>
      </c>
      <c r="AI58" s="56">
        <v>2</v>
      </c>
      <c r="AJ58" s="56">
        <v>4</v>
      </c>
      <c r="AK58" s="56">
        <v>2</v>
      </c>
      <c r="AL58" s="56">
        <v>2</v>
      </c>
      <c r="AM58" s="56">
        <v>0</v>
      </c>
      <c r="AN58" s="56">
        <v>1</v>
      </c>
      <c r="AO58" s="56">
        <v>1</v>
      </c>
    </row>
    <row r="59" spans="1:41" ht="12.75">
      <c r="A59" s="55">
        <v>54</v>
      </c>
      <c r="B59" s="56" t="s">
        <v>458</v>
      </c>
      <c r="C59" s="56" t="s">
        <v>459</v>
      </c>
      <c r="D59" s="56">
        <v>50</v>
      </c>
      <c r="E59" s="56">
        <v>46</v>
      </c>
      <c r="F59" s="56">
        <v>4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3</v>
      </c>
      <c r="M59" s="56">
        <v>3</v>
      </c>
      <c r="N59" s="56">
        <v>0</v>
      </c>
      <c r="O59" s="56">
        <v>2</v>
      </c>
      <c r="P59" s="56">
        <v>1</v>
      </c>
      <c r="Q59" s="56">
        <v>4</v>
      </c>
      <c r="R59" s="56">
        <v>3</v>
      </c>
      <c r="S59" s="56">
        <v>1</v>
      </c>
      <c r="T59" s="56">
        <v>2</v>
      </c>
      <c r="U59" s="56">
        <v>2</v>
      </c>
      <c r="V59" s="56">
        <v>10</v>
      </c>
      <c r="W59" s="56">
        <v>9</v>
      </c>
      <c r="X59" s="56">
        <v>1</v>
      </c>
      <c r="Y59" s="56">
        <v>6</v>
      </c>
      <c r="Z59" s="56">
        <v>4</v>
      </c>
      <c r="AA59" s="56">
        <v>12</v>
      </c>
      <c r="AB59" s="56">
        <v>11</v>
      </c>
      <c r="AC59" s="56">
        <v>1</v>
      </c>
      <c r="AD59" s="56">
        <v>5</v>
      </c>
      <c r="AE59" s="56">
        <v>7</v>
      </c>
      <c r="AF59" s="56">
        <v>17</v>
      </c>
      <c r="AG59" s="56">
        <v>16</v>
      </c>
      <c r="AH59" s="56">
        <v>1</v>
      </c>
      <c r="AI59" s="56">
        <v>1</v>
      </c>
      <c r="AJ59" s="56">
        <v>16</v>
      </c>
      <c r="AK59" s="56">
        <v>4</v>
      </c>
      <c r="AL59" s="56">
        <v>4</v>
      </c>
      <c r="AM59" s="56">
        <v>0</v>
      </c>
      <c r="AN59" s="56">
        <v>0</v>
      </c>
      <c r="AO59" s="56">
        <v>4</v>
      </c>
    </row>
    <row r="60" spans="1:41" ht="12.75">
      <c r="A60" s="55">
        <v>55</v>
      </c>
      <c r="B60" s="56" t="s">
        <v>460</v>
      </c>
      <c r="C60" s="56" t="s">
        <v>461</v>
      </c>
      <c r="D60" s="56">
        <v>31</v>
      </c>
      <c r="E60" s="56">
        <v>31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1</v>
      </c>
      <c r="M60" s="56">
        <v>1</v>
      </c>
      <c r="N60" s="56">
        <v>0</v>
      </c>
      <c r="O60" s="56">
        <v>1</v>
      </c>
      <c r="P60" s="56">
        <v>0</v>
      </c>
      <c r="Q60" s="56">
        <v>1</v>
      </c>
      <c r="R60" s="56">
        <v>1</v>
      </c>
      <c r="S60" s="56">
        <v>0</v>
      </c>
      <c r="T60" s="56">
        <v>0</v>
      </c>
      <c r="U60" s="56">
        <v>1</v>
      </c>
      <c r="V60" s="56">
        <v>7</v>
      </c>
      <c r="W60" s="56">
        <v>7</v>
      </c>
      <c r="X60" s="56">
        <v>0</v>
      </c>
      <c r="Y60" s="56">
        <v>5</v>
      </c>
      <c r="Z60" s="56">
        <v>2</v>
      </c>
      <c r="AA60" s="56">
        <v>11</v>
      </c>
      <c r="AB60" s="56">
        <v>11</v>
      </c>
      <c r="AC60" s="56">
        <v>0</v>
      </c>
      <c r="AD60" s="56">
        <v>3</v>
      </c>
      <c r="AE60" s="56">
        <v>8</v>
      </c>
      <c r="AF60" s="56">
        <v>10</v>
      </c>
      <c r="AG60" s="56">
        <v>10</v>
      </c>
      <c r="AH60" s="56">
        <v>0</v>
      </c>
      <c r="AI60" s="56">
        <v>2</v>
      </c>
      <c r="AJ60" s="56">
        <v>8</v>
      </c>
      <c r="AK60" s="56">
        <v>1</v>
      </c>
      <c r="AL60" s="56">
        <v>1</v>
      </c>
      <c r="AM60" s="56">
        <v>0</v>
      </c>
      <c r="AN60" s="56">
        <v>0</v>
      </c>
      <c r="AO60" s="56">
        <v>1</v>
      </c>
    </row>
    <row r="61" spans="1:41" ht="12.75">
      <c r="A61" s="55">
        <v>56</v>
      </c>
      <c r="B61" s="56" t="s">
        <v>460</v>
      </c>
      <c r="C61" s="56" t="s">
        <v>462</v>
      </c>
      <c r="D61" s="56">
        <v>18</v>
      </c>
      <c r="E61" s="56">
        <v>17</v>
      </c>
      <c r="F61" s="56">
        <v>1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1</v>
      </c>
      <c r="M61" s="56">
        <v>1</v>
      </c>
      <c r="N61" s="56">
        <v>0</v>
      </c>
      <c r="O61" s="56">
        <v>1</v>
      </c>
      <c r="P61" s="56">
        <v>0</v>
      </c>
      <c r="Q61" s="56">
        <v>1</v>
      </c>
      <c r="R61" s="56">
        <v>1</v>
      </c>
      <c r="S61" s="56">
        <v>0</v>
      </c>
      <c r="T61" s="56">
        <v>1</v>
      </c>
      <c r="U61" s="56">
        <v>0</v>
      </c>
      <c r="V61" s="56">
        <v>3</v>
      </c>
      <c r="W61" s="56">
        <v>2</v>
      </c>
      <c r="X61" s="56">
        <v>1</v>
      </c>
      <c r="Y61" s="56">
        <v>2</v>
      </c>
      <c r="Z61" s="56">
        <v>1</v>
      </c>
      <c r="AA61" s="56">
        <v>7</v>
      </c>
      <c r="AB61" s="56">
        <v>7</v>
      </c>
      <c r="AC61" s="56">
        <v>0</v>
      </c>
      <c r="AD61" s="56">
        <v>4</v>
      </c>
      <c r="AE61" s="56">
        <v>3</v>
      </c>
      <c r="AF61" s="56">
        <v>6</v>
      </c>
      <c r="AG61" s="56">
        <v>6</v>
      </c>
      <c r="AH61" s="56">
        <v>0</v>
      </c>
      <c r="AI61" s="56">
        <v>1</v>
      </c>
      <c r="AJ61" s="56">
        <v>5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</row>
    <row r="62" spans="1:41" ht="12.75">
      <c r="A62" s="55">
        <v>57</v>
      </c>
      <c r="B62" s="56" t="s">
        <v>460</v>
      </c>
      <c r="C62" s="56" t="s">
        <v>463</v>
      </c>
      <c r="D62" s="56">
        <v>12</v>
      </c>
      <c r="E62" s="56">
        <v>11</v>
      </c>
      <c r="F62" s="56">
        <v>1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1</v>
      </c>
      <c r="R62" s="56">
        <v>1</v>
      </c>
      <c r="S62" s="56">
        <v>0</v>
      </c>
      <c r="T62" s="56">
        <v>0</v>
      </c>
      <c r="U62" s="56">
        <v>1</v>
      </c>
      <c r="V62" s="56">
        <v>1</v>
      </c>
      <c r="W62" s="56">
        <v>1</v>
      </c>
      <c r="X62" s="56">
        <v>0</v>
      </c>
      <c r="Y62" s="56">
        <v>1</v>
      </c>
      <c r="Z62" s="56">
        <v>0</v>
      </c>
      <c r="AA62" s="56">
        <v>3</v>
      </c>
      <c r="AB62" s="56">
        <v>3</v>
      </c>
      <c r="AC62" s="56">
        <v>0</v>
      </c>
      <c r="AD62" s="56">
        <v>1</v>
      </c>
      <c r="AE62" s="56">
        <v>2</v>
      </c>
      <c r="AF62" s="56">
        <v>7</v>
      </c>
      <c r="AG62" s="56">
        <v>6</v>
      </c>
      <c r="AH62" s="56">
        <v>1</v>
      </c>
      <c r="AI62" s="56">
        <v>1</v>
      </c>
      <c r="AJ62" s="56">
        <v>6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</row>
    <row r="63" spans="1:41" ht="12.75">
      <c r="A63" s="55">
        <v>58</v>
      </c>
      <c r="B63" s="56" t="s">
        <v>460</v>
      </c>
      <c r="C63" s="56" t="s">
        <v>464</v>
      </c>
      <c r="D63" s="56">
        <v>30</v>
      </c>
      <c r="E63" s="56">
        <v>30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1</v>
      </c>
      <c r="R63" s="56">
        <v>1</v>
      </c>
      <c r="S63" s="56">
        <v>0</v>
      </c>
      <c r="T63" s="56">
        <v>1</v>
      </c>
      <c r="U63" s="56">
        <v>0</v>
      </c>
      <c r="V63" s="56">
        <v>3</v>
      </c>
      <c r="W63" s="56">
        <v>3</v>
      </c>
      <c r="X63" s="56">
        <v>0</v>
      </c>
      <c r="Y63" s="56">
        <v>3</v>
      </c>
      <c r="Z63" s="56">
        <v>0</v>
      </c>
      <c r="AA63" s="56">
        <v>7</v>
      </c>
      <c r="AB63" s="56">
        <v>7</v>
      </c>
      <c r="AC63" s="56">
        <v>0</v>
      </c>
      <c r="AD63" s="56">
        <v>5</v>
      </c>
      <c r="AE63" s="56">
        <v>2</v>
      </c>
      <c r="AF63" s="56">
        <v>17</v>
      </c>
      <c r="AG63" s="56">
        <v>17</v>
      </c>
      <c r="AH63" s="56">
        <v>0</v>
      </c>
      <c r="AI63" s="56">
        <v>5</v>
      </c>
      <c r="AJ63" s="56">
        <v>12</v>
      </c>
      <c r="AK63" s="56">
        <v>2</v>
      </c>
      <c r="AL63" s="56">
        <v>2</v>
      </c>
      <c r="AM63" s="56">
        <v>0</v>
      </c>
      <c r="AN63" s="56">
        <v>0</v>
      </c>
      <c r="AO63" s="56">
        <v>2</v>
      </c>
    </row>
    <row r="64" spans="1:41" ht="12.75">
      <c r="A64" s="55">
        <v>59</v>
      </c>
      <c r="B64" s="56" t="s">
        <v>460</v>
      </c>
      <c r="C64" s="56" t="s">
        <v>465</v>
      </c>
      <c r="D64" s="56">
        <v>31</v>
      </c>
      <c r="E64" s="56">
        <v>23</v>
      </c>
      <c r="F64" s="56">
        <v>8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1</v>
      </c>
      <c r="M64" s="56">
        <v>1</v>
      </c>
      <c r="N64" s="56">
        <v>0</v>
      </c>
      <c r="O64" s="56">
        <v>1</v>
      </c>
      <c r="P64" s="56">
        <v>0</v>
      </c>
      <c r="Q64" s="56">
        <v>1</v>
      </c>
      <c r="R64" s="56">
        <v>0</v>
      </c>
      <c r="S64" s="56">
        <v>1</v>
      </c>
      <c r="T64" s="56">
        <v>1</v>
      </c>
      <c r="U64" s="56">
        <v>0</v>
      </c>
      <c r="V64" s="56">
        <v>3</v>
      </c>
      <c r="W64" s="56">
        <v>3</v>
      </c>
      <c r="X64" s="56">
        <v>0</v>
      </c>
      <c r="Y64" s="56">
        <v>0</v>
      </c>
      <c r="Z64" s="56">
        <v>3</v>
      </c>
      <c r="AA64" s="56">
        <v>9</v>
      </c>
      <c r="AB64" s="56">
        <v>7</v>
      </c>
      <c r="AC64" s="56">
        <v>2</v>
      </c>
      <c r="AD64" s="56">
        <v>0</v>
      </c>
      <c r="AE64" s="56">
        <v>9</v>
      </c>
      <c r="AF64" s="56">
        <v>14</v>
      </c>
      <c r="AG64" s="56">
        <v>9</v>
      </c>
      <c r="AH64" s="56">
        <v>5</v>
      </c>
      <c r="AI64" s="56">
        <v>1</v>
      </c>
      <c r="AJ64" s="56">
        <v>13</v>
      </c>
      <c r="AK64" s="56">
        <v>3</v>
      </c>
      <c r="AL64" s="56">
        <v>3</v>
      </c>
      <c r="AM64" s="56">
        <v>0</v>
      </c>
      <c r="AN64" s="56">
        <v>0</v>
      </c>
      <c r="AO64" s="56">
        <v>3</v>
      </c>
    </row>
    <row r="65" spans="1:41" ht="12.75">
      <c r="A65" s="55">
        <v>60</v>
      </c>
      <c r="B65" s="56" t="s">
        <v>460</v>
      </c>
      <c r="C65" s="56" t="s">
        <v>466</v>
      </c>
      <c r="D65" s="56">
        <v>19</v>
      </c>
      <c r="E65" s="56">
        <v>17</v>
      </c>
      <c r="F65" s="56">
        <v>2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2</v>
      </c>
      <c r="R65" s="56">
        <v>2</v>
      </c>
      <c r="S65" s="56">
        <v>0</v>
      </c>
      <c r="T65" s="56">
        <v>2</v>
      </c>
      <c r="U65" s="56">
        <v>0</v>
      </c>
      <c r="V65" s="56">
        <v>1</v>
      </c>
      <c r="W65" s="56">
        <v>0</v>
      </c>
      <c r="X65" s="56">
        <v>1</v>
      </c>
      <c r="Y65" s="56">
        <v>0</v>
      </c>
      <c r="Z65" s="56">
        <v>1</v>
      </c>
      <c r="AA65" s="56">
        <v>4</v>
      </c>
      <c r="AB65" s="56">
        <v>4</v>
      </c>
      <c r="AC65" s="56">
        <v>0</v>
      </c>
      <c r="AD65" s="56">
        <v>1</v>
      </c>
      <c r="AE65" s="56">
        <v>3</v>
      </c>
      <c r="AF65" s="56">
        <v>11</v>
      </c>
      <c r="AG65" s="56">
        <v>10</v>
      </c>
      <c r="AH65" s="56">
        <v>1</v>
      </c>
      <c r="AI65" s="56">
        <v>0</v>
      </c>
      <c r="AJ65" s="56">
        <v>11</v>
      </c>
      <c r="AK65" s="56">
        <v>1</v>
      </c>
      <c r="AL65" s="56">
        <v>1</v>
      </c>
      <c r="AM65" s="56">
        <v>0</v>
      </c>
      <c r="AN65" s="56">
        <v>0</v>
      </c>
      <c r="AO65" s="56">
        <v>1</v>
      </c>
    </row>
    <row r="66" spans="1:41" ht="12.75">
      <c r="A66" s="55">
        <v>61</v>
      </c>
      <c r="B66" s="56" t="s">
        <v>460</v>
      </c>
      <c r="C66" s="56" t="s">
        <v>467</v>
      </c>
      <c r="D66" s="56">
        <v>53</v>
      </c>
      <c r="E66" s="56">
        <v>49</v>
      </c>
      <c r="F66" s="56">
        <v>4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1</v>
      </c>
      <c r="M66" s="56">
        <v>1</v>
      </c>
      <c r="N66" s="56">
        <v>0</v>
      </c>
      <c r="O66" s="56">
        <v>0</v>
      </c>
      <c r="P66" s="56">
        <v>1</v>
      </c>
      <c r="Q66" s="56">
        <v>5</v>
      </c>
      <c r="R66" s="56">
        <v>5</v>
      </c>
      <c r="S66" s="56">
        <v>0</v>
      </c>
      <c r="T66" s="56">
        <v>3</v>
      </c>
      <c r="U66" s="56">
        <v>2</v>
      </c>
      <c r="V66" s="56">
        <v>8</v>
      </c>
      <c r="W66" s="56">
        <v>5</v>
      </c>
      <c r="X66" s="56">
        <v>3</v>
      </c>
      <c r="Y66" s="56">
        <v>5</v>
      </c>
      <c r="Z66" s="56">
        <v>3</v>
      </c>
      <c r="AA66" s="56">
        <v>14</v>
      </c>
      <c r="AB66" s="56">
        <v>14</v>
      </c>
      <c r="AC66" s="56">
        <v>0</v>
      </c>
      <c r="AD66" s="56">
        <v>5</v>
      </c>
      <c r="AE66" s="56">
        <v>9</v>
      </c>
      <c r="AF66" s="56">
        <v>20</v>
      </c>
      <c r="AG66" s="56">
        <v>19</v>
      </c>
      <c r="AH66" s="56">
        <v>1</v>
      </c>
      <c r="AI66" s="56">
        <v>6</v>
      </c>
      <c r="AJ66" s="56">
        <v>14</v>
      </c>
      <c r="AK66" s="56">
        <v>5</v>
      </c>
      <c r="AL66" s="56">
        <v>5</v>
      </c>
      <c r="AM66" s="56">
        <v>0</v>
      </c>
      <c r="AN66" s="56">
        <v>0</v>
      </c>
      <c r="AO66" s="56">
        <v>5</v>
      </c>
    </row>
    <row r="67" spans="1:41" ht="12.75">
      <c r="A67" s="55">
        <v>62</v>
      </c>
      <c r="B67" s="56" t="s">
        <v>460</v>
      </c>
      <c r="C67" s="56" t="s">
        <v>468</v>
      </c>
      <c r="D67" s="56">
        <v>27</v>
      </c>
      <c r="E67" s="56">
        <v>23</v>
      </c>
      <c r="F67" s="56">
        <v>4</v>
      </c>
      <c r="G67" s="56">
        <v>1</v>
      </c>
      <c r="H67" s="56">
        <v>1</v>
      </c>
      <c r="I67" s="56">
        <v>0</v>
      </c>
      <c r="J67" s="56">
        <v>0</v>
      </c>
      <c r="K67" s="56">
        <v>1</v>
      </c>
      <c r="L67" s="56">
        <v>1</v>
      </c>
      <c r="M67" s="56">
        <v>0</v>
      </c>
      <c r="N67" s="56">
        <v>1</v>
      </c>
      <c r="O67" s="56">
        <v>1</v>
      </c>
      <c r="P67" s="56">
        <v>0</v>
      </c>
      <c r="Q67" s="56">
        <v>5</v>
      </c>
      <c r="R67" s="56">
        <v>4</v>
      </c>
      <c r="S67" s="56">
        <v>1</v>
      </c>
      <c r="T67" s="56">
        <v>4</v>
      </c>
      <c r="U67" s="56">
        <v>1</v>
      </c>
      <c r="V67" s="56">
        <v>5</v>
      </c>
      <c r="W67" s="56">
        <v>4</v>
      </c>
      <c r="X67" s="56">
        <v>1</v>
      </c>
      <c r="Y67" s="56">
        <v>5</v>
      </c>
      <c r="Z67" s="56">
        <v>0</v>
      </c>
      <c r="AA67" s="56">
        <v>8</v>
      </c>
      <c r="AB67" s="56">
        <v>8</v>
      </c>
      <c r="AC67" s="56">
        <v>0</v>
      </c>
      <c r="AD67" s="56">
        <v>4</v>
      </c>
      <c r="AE67" s="56">
        <v>4</v>
      </c>
      <c r="AF67" s="56">
        <v>6</v>
      </c>
      <c r="AG67" s="56">
        <v>5</v>
      </c>
      <c r="AH67" s="56">
        <v>1</v>
      </c>
      <c r="AI67" s="56">
        <v>1</v>
      </c>
      <c r="AJ67" s="56">
        <v>5</v>
      </c>
      <c r="AK67" s="56">
        <v>1</v>
      </c>
      <c r="AL67" s="56">
        <v>1</v>
      </c>
      <c r="AM67" s="56">
        <v>0</v>
      </c>
      <c r="AN67" s="56">
        <v>0</v>
      </c>
      <c r="AO67" s="56">
        <v>1</v>
      </c>
    </row>
    <row r="68" spans="1:41" ht="12.75">
      <c r="A68" s="55">
        <v>63</v>
      </c>
      <c r="B68" s="56" t="s">
        <v>460</v>
      </c>
      <c r="C68" s="56" t="s">
        <v>469</v>
      </c>
      <c r="D68" s="56">
        <v>28</v>
      </c>
      <c r="E68" s="56">
        <v>25</v>
      </c>
      <c r="F68" s="56">
        <v>3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1</v>
      </c>
      <c r="M68" s="56">
        <v>1</v>
      </c>
      <c r="N68" s="56">
        <v>0</v>
      </c>
      <c r="O68" s="56">
        <v>0</v>
      </c>
      <c r="P68" s="56">
        <v>1</v>
      </c>
      <c r="Q68" s="56">
        <v>3</v>
      </c>
      <c r="R68" s="56">
        <v>3</v>
      </c>
      <c r="S68" s="56">
        <v>0</v>
      </c>
      <c r="T68" s="56">
        <v>3</v>
      </c>
      <c r="U68" s="56">
        <v>0</v>
      </c>
      <c r="V68" s="56">
        <v>5</v>
      </c>
      <c r="W68" s="56">
        <v>5</v>
      </c>
      <c r="X68" s="56">
        <v>0</v>
      </c>
      <c r="Y68" s="56">
        <v>1</v>
      </c>
      <c r="Z68" s="56">
        <v>4</v>
      </c>
      <c r="AA68" s="56">
        <v>6</v>
      </c>
      <c r="AB68" s="56">
        <v>5</v>
      </c>
      <c r="AC68" s="56">
        <v>1</v>
      </c>
      <c r="AD68" s="56">
        <v>5</v>
      </c>
      <c r="AE68" s="56">
        <v>1</v>
      </c>
      <c r="AF68" s="56">
        <v>10</v>
      </c>
      <c r="AG68" s="56">
        <v>8</v>
      </c>
      <c r="AH68" s="56">
        <v>2</v>
      </c>
      <c r="AI68" s="56">
        <v>2</v>
      </c>
      <c r="AJ68" s="56">
        <v>8</v>
      </c>
      <c r="AK68" s="56">
        <v>3</v>
      </c>
      <c r="AL68" s="56">
        <v>3</v>
      </c>
      <c r="AM68" s="56">
        <v>0</v>
      </c>
      <c r="AN68" s="56">
        <v>0</v>
      </c>
      <c r="AO68" s="56">
        <v>3</v>
      </c>
    </row>
    <row r="69" spans="1:41" ht="12.75">
      <c r="A69" s="55">
        <v>64</v>
      </c>
      <c r="B69" s="56" t="s">
        <v>470</v>
      </c>
      <c r="C69" s="56" t="s">
        <v>471</v>
      </c>
      <c r="D69" s="56">
        <v>82</v>
      </c>
      <c r="E69" s="56">
        <v>66</v>
      </c>
      <c r="F69" s="56">
        <v>16</v>
      </c>
      <c r="G69" s="56">
        <v>1</v>
      </c>
      <c r="H69" s="56">
        <v>0</v>
      </c>
      <c r="I69" s="56">
        <v>1</v>
      </c>
      <c r="J69" s="56">
        <v>1</v>
      </c>
      <c r="K69" s="56">
        <v>0</v>
      </c>
      <c r="L69" s="56">
        <v>3</v>
      </c>
      <c r="M69" s="56">
        <v>2</v>
      </c>
      <c r="N69" s="56">
        <v>1</v>
      </c>
      <c r="O69" s="56">
        <v>2</v>
      </c>
      <c r="P69" s="56">
        <v>1</v>
      </c>
      <c r="Q69" s="56">
        <v>4</v>
      </c>
      <c r="R69" s="56">
        <v>3</v>
      </c>
      <c r="S69" s="56">
        <v>1</v>
      </c>
      <c r="T69" s="56">
        <v>2</v>
      </c>
      <c r="U69" s="56">
        <v>2</v>
      </c>
      <c r="V69" s="56">
        <v>16</v>
      </c>
      <c r="W69" s="56">
        <v>14</v>
      </c>
      <c r="X69" s="56">
        <v>2</v>
      </c>
      <c r="Y69" s="56">
        <v>10</v>
      </c>
      <c r="Z69" s="56">
        <v>6</v>
      </c>
      <c r="AA69" s="56">
        <v>36</v>
      </c>
      <c r="AB69" s="56">
        <v>28</v>
      </c>
      <c r="AC69" s="56">
        <v>8</v>
      </c>
      <c r="AD69" s="56">
        <v>20</v>
      </c>
      <c r="AE69" s="56">
        <v>16</v>
      </c>
      <c r="AF69" s="56">
        <v>18</v>
      </c>
      <c r="AG69" s="56">
        <v>16</v>
      </c>
      <c r="AH69" s="56">
        <v>2</v>
      </c>
      <c r="AI69" s="56">
        <v>6</v>
      </c>
      <c r="AJ69" s="56">
        <v>12</v>
      </c>
      <c r="AK69" s="56">
        <v>4</v>
      </c>
      <c r="AL69" s="56">
        <v>3</v>
      </c>
      <c r="AM69" s="56">
        <v>1</v>
      </c>
      <c r="AN69" s="56">
        <v>1</v>
      </c>
      <c r="AO69" s="56">
        <v>3</v>
      </c>
    </row>
    <row r="70" spans="1:41" ht="12.75">
      <c r="A70" s="55">
        <v>65</v>
      </c>
      <c r="B70" s="56" t="s">
        <v>472</v>
      </c>
      <c r="C70" s="56" t="s">
        <v>473</v>
      </c>
      <c r="D70" s="56">
        <v>62</v>
      </c>
      <c r="E70" s="56">
        <v>58</v>
      </c>
      <c r="F70" s="56">
        <v>4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4</v>
      </c>
      <c r="M70" s="56">
        <v>3</v>
      </c>
      <c r="N70" s="56">
        <v>1</v>
      </c>
      <c r="O70" s="56">
        <v>3</v>
      </c>
      <c r="P70" s="56">
        <v>1</v>
      </c>
      <c r="Q70" s="56">
        <v>7</v>
      </c>
      <c r="R70" s="56">
        <v>7</v>
      </c>
      <c r="S70" s="56">
        <v>0</v>
      </c>
      <c r="T70" s="56">
        <v>4</v>
      </c>
      <c r="U70" s="56">
        <v>3</v>
      </c>
      <c r="V70" s="56">
        <v>13</v>
      </c>
      <c r="W70" s="56">
        <v>13</v>
      </c>
      <c r="X70" s="56">
        <v>0</v>
      </c>
      <c r="Y70" s="56">
        <v>12</v>
      </c>
      <c r="Z70" s="56">
        <v>1</v>
      </c>
      <c r="AA70" s="56">
        <v>16</v>
      </c>
      <c r="AB70" s="56">
        <v>13</v>
      </c>
      <c r="AC70" s="56">
        <v>3</v>
      </c>
      <c r="AD70" s="56">
        <v>9</v>
      </c>
      <c r="AE70" s="56">
        <v>7</v>
      </c>
      <c r="AF70" s="56">
        <v>20</v>
      </c>
      <c r="AG70" s="56">
        <v>20</v>
      </c>
      <c r="AH70" s="56">
        <v>0</v>
      </c>
      <c r="AI70" s="56">
        <v>2</v>
      </c>
      <c r="AJ70" s="56">
        <v>18</v>
      </c>
      <c r="AK70" s="56">
        <v>2</v>
      </c>
      <c r="AL70" s="56">
        <v>2</v>
      </c>
      <c r="AM70" s="56">
        <v>0</v>
      </c>
      <c r="AN70" s="56">
        <v>0</v>
      </c>
      <c r="AO70" s="56">
        <v>2</v>
      </c>
    </row>
    <row r="71" spans="1:41" ht="12.75">
      <c r="A71" s="55">
        <v>66</v>
      </c>
      <c r="B71" s="56" t="s">
        <v>472</v>
      </c>
      <c r="C71" s="56" t="s">
        <v>474</v>
      </c>
      <c r="D71" s="56">
        <v>24</v>
      </c>
      <c r="E71" s="56">
        <v>24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2</v>
      </c>
      <c r="M71" s="56">
        <v>2</v>
      </c>
      <c r="N71" s="56">
        <v>0</v>
      </c>
      <c r="O71" s="56">
        <v>2</v>
      </c>
      <c r="P71" s="56">
        <v>0</v>
      </c>
      <c r="Q71" s="56">
        <v>1</v>
      </c>
      <c r="R71" s="56">
        <v>1</v>
      </c>
      <c r="S71" s="56">
        <v>0</v>
      </c>
      <c r="T71" s="56">
        <v>0</v>
      </c>
      <c r="U71" s="56">
        <v>1</v>
      </c>
      <c r="V71" s="56">
        <v>3</v>
      </c>
      <c r="W71" s="56">
        <v>3</v>
      </c>
      <c r="X71" s="56">
        <v>0</v>
      </c>
      <c r="Y71" s="56">
        <v>2</v>
      </c>
      <c r="Z71" s="56">
        <v>1</v>
      </c>
      <c r="AA71" s="56">
        <v>4</v>
      </c>
      <c r="AB71" s="56">
        <v>4</v>
      </c>
      <c r="AC71" s="56">
        <v>0</v>
      </c>
      <c r="AD71" s="56">
        <v>1</v>
      </c>
      <c r="AE71" s="56">
        <v>3</v>
      </c>
      <c r="AF71" s="56">
        <v>11</v>
      </c>
      <c r="AG71" s="56">
        <v>11</v>
      </c>
      <c r="AH71" s="56">
        <v>0</v>
      </c>
      <c r="AI71" s="56">
        <v>0</v>
      </c>
      <c r="AJ71" s="56">
        <v>11</v>
      </c>
      <c r="AK71" s="56">
        <v>3</v>
      </c>
      <c r="AL71" s="56">
        <v>3</v>
      </c>
      <c r="AM71" s="56">
        <v>0</v>
      </c>
      <c r="AN71" s="56">
        <v>2</v>
      </c>
      <c r="AO71" s="56">
        <v>1</v>
      </c>
    </row>
    <row r="72" spans="1:41" ht="12.75">
      <c r="A72" s="55">
        <v>67</v>
      </c>
      <c r="B72" s="56" t="s">
        <v>472</v>
      </c>
      <c r="C72" s="56" t="s">
        <v>475</v>
      </c>
      <c r="D72" s="56">
        <v>28</v>
      </c>
      <c r="E72" s="56">
        <v>27</v>
      </c>
      <c r="F72" s="56">
        <v>1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2</v>
      </c>
      <c r="M72" s="56">
        <v>2</v>
      </c>
      <c r="N72" s="56">
        <v>0</v>
      </c>
      <c r="O72" s="56">
        <v>2</v>
      </c>
      <c r="P72" s="56">
        <v>0</v>
      </c>
      <c r="Q72" s="56">
        <v>5</v>
      </c>
      <c r="R72" s="56">
        <v>5</v>
      </c>
      <c r="S72" s="56">
        <v>0</v>
      </c>
      <c r="T72" s="56">
        <v>4</v>
      </c>
      <c r="U72" s="56">
        <v>1</v>
      </c>
      <c r="V72" s="56">
        <v>6</v>
      </c>
      <c r="W72" s="56">
        <v>5</v>
      </c>
      <c r="X72" s="56">
        <v>1</v>
      </c>
      <c r="Y72" s="56">
        <v>4</v>
      </c>
      <c r="Z72" s="56">
        <v>2</v>
      </c>
      <c r="AA72" s="56">
        <v>8</v>
      </c>
      <c r="AB72" s="56">
        <v>8</v>
      </c>
      <c r="AC72" s="56">
        <v>0</v>
      </c>
      <c r="AD72" s="56">
        <v>4</v>
      </c>
      <c r="AE72" s="56">
        <v>4</v>
      </c>
      <c r="AF72" s="56">
        <v>7</v>
      </c>
      <c r="AG72" s="56">
        <v>7</v>
      </c>
      <c r="AH72" s="56">
        <v>0</v>
      </c>
      <c r="AI72" s="56">
        <v>4</v>
      </c>
      <c r="AJ72" s="56">
        <v>3</v>
      </c>
      <c r="AK72" s="56">
        <v>0</v>
      </c>
      <c r="AL72" s="56">
        <v>0</v>
      </c>
      <c r="AM72" s="56">
        <v>0</v>
      </c>
      <c r="AN72" s="56">
        <v>0</v>
      </c>
      <c r="AO72" s="56">
        <v>0</v>
      </c>
    </row>
    <row r="73" spans="1:41" ht="12.75">
      <c r="A73" s="55">
        <v>68</v>
      </c>
      <c r="B73" s="56" t="s">
        <v>476</v>
      </c>
      <c r="C73" s="56" t="s">
        <v>477</v>
      </c>
      <c r="D73" s="56">
        <v>53</v>
      </c>
      <c r="E73" s="56">
        <v>47</v>
      </c>
      <c r="F73" s="56">
        <v>6</v>
      </c>
      <c r="G73" s="56">
        <v>1</v>
      </c>
      <c r="H73" s="56">
        <v>1</v>
      </c>
      <c r="I73" s="56">
        <v>0</v>
      </c>
      <c r="J73" s="56">
        <v>1</v>
      </c>
      <c r="K73" s="56">
        <v>0</v>
      </c>
      <c r="L73" s="56">
        <v>4</v>
      </c>
      <c r="M73" s="56">
        <v>3</v>
      </c>
      <c r="N73" s="56">
        <v>1</v>
      </c>
      <c r="O73" s="56">
        <v>2</v>
      </c>
      <c r="P73" s="56">
        <v>2</v>
      </c>
      <c r="Q73" s="56">
        <v>6</v>
      </c>
      <c r="R73" s="56">
        <v>6</v>
      </c>
      <c r="S73" s="56">
        <v>0</v>
      </c>
      <c r="T73" s="56">
        <v>6</v>
      </c>
      <c r="U73" s="56">
        <v>0</v>
      </c>
      <c r="V73" s="56">
        <v>13</v>
      </c>
      <c r="W73" s="56">
        <v>13</v>
      </c>
      <c r="X73" s="56">
        <v>0</v>
      </c>
      <c r="Y73" s="56">
        <v>8</v>
      </c>
      <c r="Z73" s="56">
        <v>5</v>
      </c>
      <c r="AA73" s="56">
        <v>12</v>
      </c>
      <c r="AB73" s="56">
        <v>10</v>
      </c>
      <c r="AC73" s="56">
        <v>2</v>
      </c>
      <c r="AD73" s="56">
        <v>7</v>
      </c>
      <c r="AE73" s="56">
        <v>5</v>
      </c>
      <c r="AF73" s="56">
        <v>15</v>
      </c>
      <c r="AG73" s="56">
        <v>12</v>
      </c>
      <c r="AH73" s="56">
        <v>3</v>
      </c>
      <c r="AI73" s="56">
        <v>7</v>
      </c>
      <c r="AJ73" s="56">
        <v>8</v>
      </c>
      <c r="AK73" s="56">
        <v>2</v>
      </c>
      <c r="AL73" s="56">
        <v>2</v>
      </c>
      <c r="AM73" s="56">
        <v>0</v>
      </c>
      <c r="AN73" s="56">
        <v>0</v>
      </c>
      <c r="AO73" s="56">
        <v>2</v>
      </c>
    </row>
    <row r="74" spans="1:41" ht="25.5">
      <c r="A74" s="55">
        <v>69</v>
      </c>
      <c r="B74" s="56" t="s">
        <v>478</v>
      </c>
      <c r="C74" s="56" t="s">
        <v>479</v>
      </c>
      <c r="D74" s="56">
        <v>26</v>
      </c>
      <c r="E74" s="56">
        <v>23</v>
      </c>
      <c r="F74" s="56">
        <v>3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1</v>
      </c>
      <c r="R74" s="56">
        <v>1</v>
      </c>
      <c r="S74" s="56">
        <v>0</v>
      </c>
      <c r="T74" s="56">
        <v>1</v>
      </c>
      <c r="U74" s="56">
        <v>0</v>
      </c>
      <c r="V74" s="56">
        <v>1</v>
      </c>
      <c r="W74" s="56">
        <v>1</v>
      </c>
      <c r="X74" s="56">
        <v>0</v>
      </c>
      <c r="Y74" s="56">
        <v>1</v>
      </c>
      <c r="Z74" s="56">
        <v>0</v>
      </c>
      <c r="AA74" s="56">
        <v>6</v>
      </c>
      <c r="AB74" s="56">
        <v>6</v>
      </c>
      <c r="AC74" s="56">
        <v>0</v>
      </c>
      <c r="AD74" s="56">
        <v>1</v>
      </c>
      <c r="AE74" s="56">
        <v>5</v>
      </c>
      <c r="AF74" s="56">
        <v>13</v>
      </c>
      <c r="AG74" s="56">
        <v>10</v>
      </c>
      <c r="AH74" s="56">
        <v>3</v>
      </c>
      <c r="AI74" s="56">
        <v>1</v>
      </c>
      <c r="AJ74" s="56">
        <v>12</v>
      </c>
      <c r="AK74" s="56">
        <v>5</v>
      </c>
      <c r="AL74" s="56">
        <v>5</v>
      </c>
      <c r="AM74" s="56">
        <v>0</v>
      </c>
      <c r="AN74" s="56">
        <v>0</v>
      </c>
      <c r="AO74" s="56">
        <v>5</v>
      </c>
    </row>
    <row r="75" spans="1:41" ht="12.75">
      <c r="A75" s="55">
        <v>70</v>
      </c>
      <c r="B75" s="56" t="s">
        <v>478</v>
      </c>
      <c r="C75" s="56" t="s">
        <v>480</v>
      </c>
      <c r="D75" s="56">
        <v>34</v>
      </c>
      <c r="E75" s="56">
        <v>31</v>
      </c>
      <c r="F75" s="56">
        <v>3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1</v>
      </c>
      <c r="M75" s="56">
        <v>1</v>
      </c>
      <c r="N75" s="56">
        <v>0</v>
      </c>
      <c r="O75" s="56">
        <v>0</v>
      </c>
      <c r="P75" s="56">
        <v>1</v>
      </c>
      <c r="Q75" s="56">
        <v>1</v>
      </c>
      <c r="R75" s="56">
        <v>1</v>
      </c>
      <c r="S75" s="56">
        <v>0</v>
      </c>
      <c r="T75" s="56">
        <v>1</v>
      </c>
      <c r="U75" s="56">
        <v>0</v>
      </c>
      <c r="V75" s="56">
        <v>4</v>
      </c>
      <c r="W75" s="56">
        <v>4</v>
      </c>
      <c r="X75" s="56">
        <v>0</v>
      </c>
      <c r="Y75" s="56">
        <v>1</v>
      </c>
      <c r="Z75" s="56">
        <v>3</v>
      </c>
      <c r="AA75" s="56">
        <v>14</v>
      </c>
      <c r="AB75" s="56">
        <v>13</v>
      </c>
      <c r="AC75" s="56">
        <v>1</v>
      </c>
      <c r="AD75" s="56">
        <v>7</v>
      </c>
      <c r="AE75" s="56">
        <v>7</v>
      </c>
      <c r="AF75" s="56">
        <v>8</v>
      </c>
      <c r="AG75" s="56">
        <v>7</v>
      </c>
      <c r="AH75" s="56">
        <v>1</v>
      </c>
      <c r="AI75" s="56">
        <v>1</v>
      </c>
      <c r="AJ75" s="56">
        <v>7</v>
      </c>
      <c r="AK75" s="56">
        <v>6</v>
      </c>
      <c r="AL75" s="56">
        <v>5</v>
      </c>
      <c r="AM75" s="56">
        <v>1</v>
      </c>
      <c r="AN75" s="56">
        <v>0</v>
      </c>
      <c r="AO75" s="56">
        <v>6</v>
      </c>
    </row>
    <row r="76" spans="1:41" ht="12.75">
      <c r="A76" s="55">
        <v>71</v>
      </c>
      <c r="B76" s="56" t="s">
        <v>478</v>
      </c>
      <c r="C76" s="56" t="s">
        <v>481</v>
      </c>
      <c r="D76" s="56">
        <v>28</v>
      </c>
      <c r="E76" s="56">
        <v>14</v>
      </c>
      <c r="F76" s="56">
        <v>14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3</v>
      </c>
      <c r="R76" s="56">
        <v>2</v>
      </c>
      <c r="S76" s="56">
        <v>1</v>
      </c>
      <c r="T76" s="56">
        <v>1</v>
      </c>
      <c r="U76" s="56">
        <v>2</v>
      </c>
      <c r="V76" s="56">
        <v>7</v>
      </c>
      <c r="W76" s="56">
        <v>2</v>
      </c>
      <c r="X76" s="56">
        <v>5</v>
      </c>
      <c r="Y76" s="56">
        <v>3</v>
      </c>
      <c r="Z76" s="56">
        <v>4</v>
      </c>
      <c r="AA76" s="56">
        <v>5</v>
      </c>
      <c r="AB76" s="56">
        <v>1</v>
      </c>
      <c r="AC76" s="56">
        <v>4</v>
      </c>
      <c r="AD76" s="56">
        <v>2</v>
      </c>
      <c r="AE76" s="56">
        <v>3</v>
      </c>
      <c r="AF76" s="56">
        <v>12</v>
      </c>
      <c r="AG76" s="56">
        <v>9</v>
      </c>
      <c r="AH76" s="56">
        <v>3</v>
      </c>
      <c r="AI76" s="56">
        <v>3</v>
      </c>
      <c r="AJ76" s="56">
        <v>9</v>
      </c>
      <c r="AK76" s="56">
        <v>1</v>
      </c>
      <c r="AL76" s="56">
        <v>0</v>
      </c>
      <c r="AM76" s="56">
        <v>1</v>
      </c>
      <c r="AN76" s="56">
        <v>0</v>
      </c>
      <c r="AO76" s="56">
        <v>1</v>
      </c>
    </row>
    <row r="77" spans="1:41" ht="12.75">
      <c r="A77" s="55">
        <v>72</v>
      </c>
      <c r="B77" s="56" t="s">
        <v>478</v>
      </c>
      <c r="C77" s="56" t="s">
        <v>482</v>
      </c>
      <c r="D77" s="56">
        <v>58</v>
      </c>
      <c r="E77" s="56">
        <v>42</v>
      </c>
      <c r="F77" s="56">
        <v>16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3</v>
      </c>
      <c r="M77" s="56">
        <v>3</v>
      </c>
      <c r="N77" s="56">
        <v>0</v>
      </c>
      <c r="O77" s="56">
        <v>1</v>
      </c>
      <c r="P77" s="56">
        <v>2</v>
      </c>
      <c r="Q77" s="56">
        <v>4</v>
      </c>
      <c r="R77" s="56">
        <v>4</v>
      </c>
      <c r="S77" s="56">
        <v>0</v>
      </c>
      <c r="T77" s="56">
        <v>2</v>
      </c>
      <c r="U77" s="56">
        <v>2</v>
      </c>
      <c r="V77" s="56">
        <v>11</v>
      </c>
      <c r="W77" s="56">
        <v>7</v>
      </c>
      <c r="X77" s="56">
        <v>4</v>
      </c>
      <c r="Y77" s="56">
        <v>8</v>
      </c>
      <c r="Z77" s="56">
        <v>3</v>
      </c>
      <c r="AA77" s="56">
        <v>17</v>
      </c>
      <c r="AB77" s="56">
        <v>11</v>
      </c>
      <c r="AC77" s="56">
        <v>6</v>
      </c>
      <c r="AD77" s="56">
        <v>6</v>
      </c>
      <c r="AE77" s="56">
        <v>11</v>
      </c>
      <c r="AF77" s="56">
        <v>18</v>
      </c>
      <c r="AG77" s="56">
        <v>14</v>
      </c>
      <c r="AH77" s="56">
        <v>4</v>
      </c>
      <c r="AI77" s="56">
        <v>3</v>
      </c>
      <c r="AJ77" s="56">
        <v>15</v>
      </c>
      <c r="AK77" s="56">
        <v>5</v>
      </c>
      <c r="AL77" s="56">
        <v>3</v>
      </c>
      <c r="AM77" s="56">
        <v>2</v>
      </c>
      <c r="AN77" s="56">
        <v>1</v>
      </c>
      <c r="AO77" s="56">
        <v>4</v>
      </c>
    </row>
    <row r="78" spans="1:41" ht="12.75">
      <c r="A78" s="55">
        <v>73</v>
      </c>
      <c r="B78" s="56" t="s">
        <v>478</v>
      </c>
      <c r="C78" s="56" t="s">
        <v>483</v>
      </c>
      <c r="D78" s="56">
        <v>16</v>
      </c>
      <c r="E78" s="56">
        <v>13</v>
      </c>
      <c r="F78" s="56">
        <v>3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2</v>
      </c>
      <c r="M78" s="56">
        <v>1</v>
      </c>
      <c r="N78" s="56">
        <v>1</v>
      </c>
      <c r="O78" s="56">
        <v>2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6</v>
      </c>
      <c r="W78" s="56">
        <v>4</v>
      </c>
      <c r="X78" s="56">
        <v>2</v>
      </c>
      <c r="Y78" s="56">
        <v>3</v>
      </c>
      <c r="Z78" s="56">
        <v>3</v>
      </c>
      <c r="AA78" s="56">
        <v>4</v>
      </c>
      <c r="AB78" s="56">
        <v>4</v>
      </c>
      <c r="AC78" s="56">
        <v>0</v>
      </c>
      <c r="AD78" s="56">
        <v>1</v>
      </c>
      <c r="AE78" s="56">
        <v>3</v>
      </c>
      <c r="AF78" s="56">
        <v>3</v>
      </c>
      <c r="AG78" s="56">
        <v>3</v>
      </c>
      <c r="AH78" s="56">
        <v>0</v>
      </c>
      <c r="AI78" s="56">
        <v>0</v>
      </c>
      <c r="AJ78" s="56">
        <v>3</v>
      </c>
      <c r="AK78" s="56">
        <v>1</v>
      </c>
      <c r="AL78" s="56">
        <v>1</v>
      </c>
      <c r="AM78" s="56">
        <v>0</v>
      </c>
      <c r="AN78" s="56">
        <v>0</v>
      </c>
      <c r="AO78" s="56">
        <v>1</v>
      </c>
    </row>
    <row r="79" spans="1:41" ht="12.75">
      <c r="A79" s="55">
        <v>74</v>
      </c>
      <c r="B79" s="56" t="s">
        <v>478</v>
      </c>
      <c r="C79" s="56" t="s">
        <v>484</v>
      </c>
      <c r="D79" s="56">
        <v>33</v>
      </c>
      <c r="E79" s="56">
        <v>31</v>
      </c>
      <c r="F79" s="56">
        <v>2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1</v>
      </c>
      <c r="M79" s="56">
        <v>1</v>
      </c>
      <c r="N79" s="56">
        <v>0</v>
      </c>
      <c r="O79" s="56">
        <v>1</v>
      </c>
      <c r="P79" s="56">
        <v>0</v>
      </c>
      <c r="Q79" s="56">
        <v>1</v>
      </c>
      <c r="R79" s="56">
        <v>1</v>
      </c>
      <c r="S79" s="56">
        <v>0</v>
      </c>
      <c r="T79" s="56">
        <v>1</v>
      </c>
      <c r="U79" s="56">
        <v>0</v>
      </c>
      <c r="V79" s="56">
        <v>6</v>
      </c>
      <c r="W79" s="56">
        <v>6</v>
      </c>
      <c r="X79" s="56">
        <v>0</v>
      </c>
      <c r="Y79" s="56">
        <v>5</v>
      </c>
      <c r="Z79" s="56">
        <v>1</v>
      </c>
      <c r="AA79" s="56">
        <v>12</v>
      </c>
      <c r="AB79" s="56">
        <v>11</v>
      </c>
      <c r="AC79" s="56">
        <v>1</v>
      </c>
      <c r="AD79" s="56">
        <v>4</v>
      </c>
      <c r="AE79" s="56">
        <v>8</v>
      </c>
      <c r="AF79" s="56">
        <v>10</v>
      </c>
      <c r="AG79" s="56">
        <v>9</v>
      </c>
      <c r="AH79" s="56">
        <v>1</v>
      </c>
      <c r="AI79" s="56">
        <v>1</v>
      </c>
      <c r="AJ79" s="56">
        <v>9</v>
      </c>
      <c r="AK79" s="56">
        <v>3</v>
      </c>
      <c r="AL79" s="56">
        <v>3</v>
      </c>
      <c r="AM79" s="56">
        <v>0</v>
      </c>
      <c r="AN79" s="56">
        <v>0</v>
      </c>
      <c r="AO79" s="56">
        <v>3</v>
      </c>
    </row>
    <row r="80" spans="1:41" ht="12.75">
      <c r="A80" s="55">
        <v>75</v>
      </c>
      <c r="B80" s="56" t="s">
        <v>485</v>
      </c>
      <c r="C80" s="56" t="s">
        <v>486</v>
      </c>
      <c r="D80" s="56">
        <v>42</v>
      </c>
      <c r="E80" s="56">
        <v>33</v>
      </c>
      <c r="F80" s="56">
        <v>9</v>
      </c>
      <c r="G80" s="56">
        <v>1</v>
      </c>
      <c r="H80" s="56">
        <v>1</v>
      </c>
      <c r="I80" s="56">
        <v>0</v>
      </c>
      <c r="J80" s="56">
        <v>0</v>
      </c>
      <c r="K80" s="56">
        <v>1</v>
      </c>
      <c r="L80" s="56">
        <v>5</v>
      </c>
      <c r="M80" s="56">
        <v>3</v>
      </c>
      <c r="N80" s="56">
        <v>2</v>
      </c>
      <c r="O80" s="56">
        <v>4</v>
      </c>
      <c r="P80" s="56">
        <v>1</v>
      </c>
      <c r="Q80" s="56">
        <v>2</v>
      </c>
      <c r="R80" s="56">
        <v>1</v>
      </c>
      <c r="S80" s="56">
        <v>1</v>
      </c>
      <c r="T80" s="56">
        <v>2</v>
      </c>
      <c r="U80" s="56">
        <v>0</v>
      </c>
      <c r="V80" s="56">
        <v>5</v>
      </c>
      <c r="W80" s="56">
        <v>4</v>
      </c>
      <c r="X80" s="56">
        <v>1</v>
      </c>
      <c r="Y80" s="56">
        <v>3</v>
      </c>
      <c r="Z80" s="56">
        <v>2</v>
      </c>
      <c r="AA80" s="56">
        <v>14</v>
      </c>
      <c r="AB80" s="56">
        <v>13</v>
      </c>
      <c r="AC80" s="56">
        <v>1</v>
      </c>
      <c r="AD80" s="56">
        <v>5</v>
      </c>
      <c r="AE80" s="56">
        <v>9</v>
      </c>
      <c r="AF80" s="56">
        <v>14</v>
      </c>
      <c r="AG80" s="56">
        <v>10</v>
      </c>
      <c r="AH80" s="56">
        <v>4</v>
      </c>
      <c r="AI80" s="56">
        <v>0</v>
      </c>
      <c r="AJ80" s="56">
        <v>14</v>
      </c>
      <c r="AK80" s="56">
        <v>1</v>
      </c>
      <c r="AL80" s="56">
        <v>1</v>
      </c>
      <c r="AM80" s="56">
        <v>0</v>
      </c>
      <c r="AN80" s="56">
        <v>0</v>
      </c>
      <c r="AO80" s="56">
        <v>1</v>
      </c>
    </row>
    <row r="81" spans="1:41" ht="12.75">
      <c r="A81" s="55">
        <v>76</v>
      </c>
      <c r="B81" s="56" t="s">
        <v>485</v>
      </c>
      <c r="C81" s="56" t="s">
        <v>487</v>
      </c>
      <c r="D81" s="56">
        <v>53</v>
      </c>
      <c r="E81" s="56">
        <v>42</v>
      </c>
      <c r="F81" s="56">
        <v>11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1</v>
      </c>
      <c r="M81" s="56">
        <v>1</v>
      </c>
      <c r="N81" s="56">
        <v>0</v>
      </c>
      <c r="O81" s="56">
        <v>1</v>
      </c>
      <c r="P81" s="56">
        <v>0</v>
      </c>
      <c r="Q81" s="56">
        <v>3</v>
      </c>
      <c r="R81" s="56">
        <v>1</v>
      </c>
      <c r="S81" s="56">
        <v>2</v>
      </c>
      <c r="T81" s="56">
        <v>2</v>
      </c>
      <c r="U81" s="56">
        <v>1</v>
      </c>
      <c r="V81" s="56">
        <v>16</v>
      </c>
      <c r="W81" s="56">
        <v>14</v>
      </c>
      <c r="X81" s="56">
        <v>2</v>
      </c>
      <c r="Y81" s="56">
        <v>9</v>
      </c>
      <c r="Z81" s="56">
        <v>7</v>
      </c>
      <c r="AA81" s="56">
        <v>17</v>
      </c>
      <c r="AB81" s="56">
        <v>13</v>
      </c>
      <c r="AC81" s="56">
        <v>4</v>
      </c>
      <c r="AD81" s="56">
        <v>9</v>
      </c>
      <c r="AE81" s="56">
        <v>8</v>
      </c>
      <c r="AF81" s="56">
        <v>14</v>
      </c>
      <c r="AG81" s="56">
        <v>11</v>
      </c>
      <c r="AH81" s="56">
        <v>3</v>
      </c>
      <c r="AI81" s="56">
        <v>1</v>
      </c>
      <c r="AJ81" s="56">
        <v>13</v>
      </c>
      <c r="AK81" s="56">
        <v>2</v>
      </c>
      <c r="AL81" s="56">
        <v>2</v>
      </c>
      <c r="AM81" s="56">
        <v>0</v>
      </c>
      <c r="AN81" s="56">
        <v>0</v>
      </c>
      <c r="AO81" s="56">
        <v>2</v>
      </c>
    </row>
    <row r="82" spans="1:41" ht="12.75">
      <c r="A82" s="55">
        <v>77</v>
      </c>
      <c r="B82" s="56" t="s">
        <v>488</v>
      </c>
      <c r="C82" s="56" t="s">
        <v>489</v>
      </c>
      <c r="D82" s="56">
        <v>15</v>
      </c>
      <c r="E82" s="56">
        <v>15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1</v>
      </c>
      <c r="R82" s="56">
        <v>1</v>
      </c>
      <c r="S82" s="56">
        <v>0</v>
      </c>
      <c r="T82" s="56">
        <v>0</v>
      </c>
      <c r="U82" s="56">
        <v>1</v>
      </c>
      <c r="V82" s="56">
        <v>1</v>
      </c>
      <c r="W82" s="56">
        <v>1</v>
      </c>
      <c r="X82" s="56">
        <v>0</v>
      </c>
      <c r="Y82" s="56">
        <v>1</v>
      </c>
      <c r="Z82" s="56">
        <v>0</v>
      </c>
      <c r="AA82" s="56">
        <v>7</v>
      </c>
      <c r="AB82" s="56">
        <v>7</v>
      </c>
      <c r="AC82" s="56">
        <v>0</v>
      </c>
      <c r="AD82" s="56">
        <v>3</v>
      </c>
      <c r="AE82" s="56">
        <v>4</v>
      </c>
      <c r="AF82" s="56">
        <v>6</v>
      </c>
      <c r="AG82" s="56">
        <v>6</v>
      </c>
      <c r="AH82" s="56">
        <v>0</v>
      </c>
      <c r="AI82" s="56">
        <v>0</v>
      </c>
      <c r="AJ82" s="56">
        <v>6</v>
      </c>
      <c r="AK82" s="56">
        <v>0</v>
      </c>
      <c r="AL82" s="56">
        <v>0</v>
      </c>
      <c r="AM82" s="56">
        <v>0</v>
      </c>
      <c r="AN82" s="56">
        <v>0</v>
      </c>
      <c r="AO82" s="56">
        <v>0</v>
      </c>
    </row>
    <row r="83" spans="1:41" ht="12.75">
      <c r="A83" s="55">
        <v>78</v>
      </c>
      <c r="B83" s="56" t="s">
        <v>488</v>
      </c>
      <c r="C83" s="56" t="s">
        <v>490</v>
      </c>
      <c r="D83" s="56">
        <v>168</v>
      </c>
      <c r="E83" s="56">
        <v>162</v>
      </c>
      <c r="F83" s="56">
        <v>6</v>
      </c>
      <c r="G83" s="56">
        <v>1</v>
      </c>
      <c r="H83" s="56">
        <v>1</v>
      </c>
      <c r="I83" s="56">
        <v>0</v>
      </c>
      <c r="J83" s="56">
        <v>0</v>
      </c>
      <c r="K83" s="56">
        <v>1</v>
      </c>
      <c r="L83" s="56">
        <v>14</v>
      </c>
      <c r="M83" s="56">
        <v>14</v>
      </c>
      <c r="N83" s="56">
        <v>0</v>
      </c>
      <c r="O83" s="56">
        <v>9</v>
      </c>
      <c r="P83" s="56">
        <v>5</v>
      </c>
      <c r="Q83" s="56">
        <v>13</v>
      </c>
      <c r="R83" s="56">
        <v>13</v>
      </c>
      <c r="S83" s="56">
        <v>0</v>
      </c>
      <c r="T83" s="56">
        <v>9</v>
      </c>
      <c r="U83" s="56">
        <v>4</v>
      </c>
      <c r="V83" s="56">
        <v>22</v>
      </c>
      <c r="W83" s="56">
        <v>21</v>
      </c>
      <c r="X83" s="56">
        <v>1</v>
      </c>
      <c r="Y83" s="56">
        <v>13</v>
      </c>
      <c r="Z83" s="56">
        <v>9</v>
      </c>
      <c r="AA83" s="56">
        <v>44</v>
      </c>
      <c r="AB83" s="56">
        <v>41</v>
      </c>
      <c r="AC83" s="56">
        <v>3</v>
      </c>
      <c r="AD83" s="56">
        <v>17</v>
      </c>
      <c r="AE83" s="56">
        <v>27</v>
      </c>
      <c r="AF83" s="56">
        <v>56</v>
      </c>
      <c r="AG83" s="56">
        <v>54</v>
      </c>
      <c r="AH83" s="56">
        <v>2</v>
      </c>
      <c r="AI83" s="56">
        <v>9</v>
      </c>
      <c r="AJ83" s="56">
        <v>47</v>
      </c>
      <c r="AK83" s="56">
        <v>18</v>
      </c>
      <c r="AL83" s="56">
        <v>18</v>
      </c>
      <c r="AM83" s="56">
        <v>0</v>
      </c>
      <c r="AN83" s="56">
        <v>1</v>
      </c>
      <c r="AO83" s="56">
        <v>17</v>
      </c>
    </row>
    <row r="84" spans="1:41" ht="12.75">
      <c r="A84" s="55">
        <v>79</v>
      </c>
      <c r="B84" s="56" t="s">
        <v>488</v>
      </c>
      <c r="C84" s="56" t="s">
        <v>491</v>
      </c>
      <c r="D84" s="56">
        <v>20</v>
      </c>
      <c r="E84" s="56">
        <v>19</v>
      </c>
      <c r="F84" s="56">
        <v>1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1</v>
      </c>
      <c r="R84" s="56">
        <v>1</v>
      </c>
      <c r="S84" s="56">
        <v>0</v>
      </c>
      <c r="T84" s="56">
        <v>1</v>
      </c>
      <c r="U84" s="56">
        <v>0</v>
      </c>
      <c r="V84" s="56">
        <v>3</v>
      </c>
      <c r="W84" s="56">
        <v>3</v>
      </c>
      <c r="X84" s="56">
        <v>0</v>
      </c>
      <c r="Y84" s="56">
        <v>1</v>
      </c>
      <c r="Z84" s="56">
        <v>2</v>
      </c>
      <c r="AA84" s="56">
        <v>8</v>
      </c>
      <c r="AB84" s="56">
        <v>7</v>
      </c>
      <c r="AC84" s="56">
        <v>1</v>
      </c>
      <c r="AD84" s="56">
        <v>5</v>
      </c>
      <c r="AE84" s="56">
        <v>3</v>
      </c>
      <c r="AF84" s="56">
        <v>5</v>
      </c>
      <c r="AG84" s="56">
        <v>5</v>
      </c>
      <c r="AH84" s="56">
        <v>0</v>
      </c>
      <c r="AI84" s="56">
        <v>0</v>
      </c>
      <c r="AJ84" s="56">
        <v>5</v>
      </c>
      <c r="AK84" s="56">
        <v>3</v>
      </c>
      <c r="AL84" s="56">
        <v>3</v>
      </c>
      <c r="AM84" s="56">
        <v>0</v>
      </c>
      <c r="AN84" s="56">
        <v>0</v>
      </c>
      <c r="AO84" s="56">
        <v>3</v>
      </c>
    </row>
    <row r="85" spans="1:41" ht="12.75">
      <c r="A85" s="55">
        <v>80</v>
      </c>
      <c r="B85" s="56" t="s">
        <v>492</v>
      </c>
      <c r="C85" s="56" t="s">
        <v>493</v>
      </c>
      <c r="D85" s="56">
        <v>381</v>
      </c>
      <c r="E85" s="56">
        <v>303</v>
      </c>
      <c r="F85" s="56">
        <v>78</v>
      </c>
      <c r="G85" s="56">
        <v>6</v>
      </c>
      <c r="H85" s="56">
        <v>6</v>
      </c>
      <c r="I85" s="56">
        <v>0</v>
      </c>
      <c r="J85" s="56">
        <v>4</v>
      </c>
      <c r="K85" s="56">
        <v>2</v>
      </c>
      <c r="L85" s="56">
        <v>24</v>
      </c>
      <c r="M85" s="56">
        <v>18</v>
      </c>
      <c r="N85" s="56">
        <v>6</v>
      </c>
      <c r="O85" s="56">
        <v>19</v>
      </c>
      <c r="P85" s="56">
        <v>5</v>
      </c>
      <c r="Q85" s="56">
        <v>40</v>
      </c>
      <c r="R85" s="56">
        <v>30</v>
      </c>
      <c r="S85" s="56">
        <v>10</v>
      </c>
      <c r="T85" s="56">
        <v>31</v>
      </c>
      <c r="U85" s="56">
        <v>9</v>
      </c>
      <c r="V85" s="56">
        <v>71</v>
      </c>
      <c r="W85" s="56">
        <v>57</v>
      </c>
      <c r="X85" s="56">
        <v>14</v>
      </c>
      <c r="Y85" s="56">
        <v>41</v>
      </c>
      <c r="Z85" s="56">
        <v>30</v>
      </c>
      <c r="AA85" s="56">
        <v>102</v>
      </c>
      <c r="AB85" s="56">
        <v>85</v>
      </c>
      <c r="AC85" s="56">
        <v>17</v>
      </c>
      <c r="AD85" s="56">
        <v>37</v>
      </c>
      <c r="AE85" s="56">
        <v>65</v>
      </c>
      <c r="AF85" s="56">
        <v>120</v>
      </c>
      <c r="AG85" s="56">
        <v>92</v>
      </c>
      <c r="AH85" s="56">
        <v>28</v>
      </c>
      <c r="AI85" s="56">
        <v>15</v>
      </c>
      <c r="AJ85" s="56">
        <v>105</v>
      </c>
      <c r="AK85" s="56">
        <v>18</v>
      </c>
      <c r="AL85" s="56">
        <v>15</v>
      </c>
      <c r="AM85" s="56">
        <v>3</v>
      </c>
      <c r="AN85" s="56">
        <v>1</v>
      </c>
      <c r="AO85" s="56">
        <v>17</v>
      </c>
    </row>
    <row r="86" spans="1:41" ht="12.75">
      <c r="A86" s="55">
        <v>81</v>
      </c>
      <c r="B86" s="56" t="s">
        <v>494</v>
      </c>
      <c r="C86" s="56" t="s">
        <v>495</v>
      </c>
      <c r="D86" s="56">
        <v>41</v>
      </c>
      <c r="E86" s="56">
        <v>29</v>
      </c>
      <c r="F86" s="56">
        <v>12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1</v>
      </c>
      <c r="M86" s="56">
        <v>1</v>
      </c>
      <c r="N86" s="56">
        <v>0</v>
      </c>
      <c r="O86" s="56">
        <v>1</v>
      </c>
      <c r="P86" s="56">
        <v>0</v>
      </c>
      <c r="Q86" s="56">
        <v>3</v>
      </c>
      <c r="R86" s="56">
        <v>2</v>
      </c>
      <c r="S86" s="56">
        <v>1</v>
      </c>
      <c r="T86" s="56">
        <v>1</v>
      </c>
      <c r="U86" s="56">
        <v>2</v>
      </c>
      <c r="V86" s="56">
        <v>7</v>
      </c>
      <c r="W86" s="56">
        <v>5</v>
      </c>
      <c r="X86" s="56">
        <v>2</v>
      </c>
      <c r="Y86" s="56">
        <v>5</v>
      </c>
      <c r="Z86" s="56">
        <v>2</v>
      </c>
      <c r="AA86" s="56">
        <v>19</v>
      </c>
      <c r="AB86" s="56">
        <v>15</v>
      </c>
      <c r="AC86" s="56">
        <v>4</v>
      </c>
      <c r="AD86" s="56">
        <v>6</v>
      </c>
      <c r="AE86" s="56">
        <v>13</v>
      </c>
      <c r="AF86" s="56">
        <v>9</v>
      </c>
      <c r="AG86" s="56">
        <v>5</v>
      </c>
      <c r="AH86" s="56">
        <v>4</v>
      </c>
      <c r="AI86" s="56">
        <v>1</v>
      </c>
      <c r="AJ86" s="56">
        <v>8</v>
      </c>
      <c r="AK86" s="56">
        <v>2</v>
      </c>
      <c r="AL86" s="56">
        <v>1</v>
      </c>
      <c r="AM86" s="56">
        <v>1</v>
      </c>
      <c r="AN86" s="56">
        <v>0</v>
      </c>
      <c r="AO86" s="56">
        <v>2</v>
      </c>
    </row>
    <row r="87" spans="1:41" ht="12.75">
      <c r="A87" s="55">
        <v>82</v>
      </c>
      <c r="B87" s="56" t="s">
        <v>496</v>
      </c>
      <c r="C87" s="56" t="s">
        <v>497</v>
      </c>
      <c r="D87" s="56">
        <v>130</v>
      </c>
      <c r="E87" s="56">
        <v>103</v>
      </c>
      <c r="F87" s="56">
        <v>27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2</v>
      </c>
      <c r="M87" s="56">
        <v>1</v>
      </c>
      <c r="N87" s="56">
        <v>1</v>
      </c>
      <c r="O87" s="56">
        <v>2</v>
      </c>
      <c r="P87" s="56">
        <v>0</v>
      </c>
      <c r="Q87" s="56">
        <v>13</v>
      </c>
      <c r="R87" s="56">
        <v>8</v>
      </c>
      <c r="S87" s="56">
        <v>5</v>
      </c>
      <c r="T87" s="56">
        <v>7</v>
      </c>
      <c r="U87" s="56">
        <v>6</v>
      </c>
      <c r="V87" s="56">
        <v>18</v>
      </c>
      <c r="W87" s="56">
        <v>13</v>
      </c>
      <c r="X87" s="56">
        <v>5</v>
      </c>
      <c r="Y87" s="56">
        <v>14</v>
      </c>
      <c r="Z87" s="56">
        <v>4</v>
      </c>
      <c r="AA87" s="56">
        <v>51</v>
      </c>
      <c r="AB87" s="56">
        <v>44</v>
      </c>
      <c r="AC87" s="56">
        <v>7</v>
      </c>
      <c r="AD87" s="56">
        <v>23</v>
      </c>
      <c r="AE87" s="56">
        <v>28</v>
      </c>
      <c r="AF87" s="56">
        <v>36</v>
      </c>
      <c r="AG87" s="56">
        <v>31</v>
      </c>
      <c r="AH87" s="56">
        <v>5</v>
      </c>
      <c r="AI87" s="56">
        <v>5</v>
      </c>
      <c r="AJ87" s="56">
        <v>31</v>
      </c>
      <c r="AK87" s="56">
        <v>10</v>
      </c>
      <c r="AL87" s="56">
        <v>6</v>
      </c>
      <c r="AM87" s="56">
        <v>4</v>
      </c>
      <c r="AN87" s="56">
        <v>1</v>
      </c>
      <c r="AO87" s="56">
        <v>9</v>
      </c>
    </row>
    <row r="88" spans="1:41" s="52" customFormat="1" ht="12.75">
      <c r="A88" s="49">
        <v>82</v>
      </c>
      <c r="B88" s="50"/>
      <c r="C88" s="50" t="s">
        <v>498</v>
      </c>
      <c r="D88" s="50">
        <f aca="true" t="shared" si="0" ref="D88:AO88">SUM(D6:D87)</f>
        <v>5723</v>
      </c>
      <c r="E88" s="50">
        <f t="shared" si="0"/>
        <v>4439</v>
      </c>
      <c r="F88" s="50">
        <f t="shared" si="0"/>
        <v>1284</v>
      </c>
      <c r="G88" s="50">
        <f t="shared" si="0"/>
        <v>33</v>
      </c>
      <c r="H88" s="50">
        <f t="shared" si="0"/>
        <v>27</v>
      </c>
      <c r="I88" s="50">
        <f t="shared" si="0"/>
        <v>6</v>
      </c>
      <c r="J88" s="50">
        <f t="shared" si="0"/>
        <v>21</v>
      </c>
      <c r="K88" s="50">
        <f t="shared" si="0"/>
        <v>12</v>
      </c>
      <c r="L88" s="50">
        <f t="shared" si="0"/>
        <v>294</v>
      </c>
      <c r="M88" s="50">
        <f t="shared" si="0"/>
        <v>229</v>
      </c>
      <c r="N88" s="50">
        <f t="shared" si="0"/>
        <v>65</v>
      </c>
      <c r="O88" s="50">
        <f t="shared" si="0"/>
        <v>214</v>
      </c>
      <c r="P88" s="50">
        <f t="shared" si="0"/>
        <v>80</v>
      </c>
      <c r="Q88" s="50">
        <f t="shared" si="0"/>
        <v>563</v>
      </c>
      <c r="R88" s="50">
        <f t="shared" si="0"/>
        <v>418</v>
      </c>
      <c r="S88" s="50">
        <f t="shared" si="0"/>
        <v>145</v>
      </c>
      <c r="T88" s="50">
        <f t="shared" si="0"/>
        <v>382</v>
      </c>
      <c r="U88" s="50">
        <f t="shared" si="0"/>
        <v>181</v>
      </c>
      <c r="V88" s="50">
        <f t="shared" si="0"/>
        <v>1038</v>
      </c>
      <c r="W88" s="50">
        <f t="shared" si="0"/>
        <v>811</v>
      </c>
      <c r="X88" s="50">
        <f t="shared" si="0"/>
        <v>227</v>
      </c>
      <c r="Y88" s="50">
        <f t="shared" si="0"/>
        <v>633</v>
      </c>
      <c r="Z88" s="50">
        <f t="shared" si="0"/>
        <v>405</v>
      </c>
      <c r="AA88" s="50">
        <f t="shared" si="0"/>
        <v>1740</v>
      </c>
      <c r="AB88" s="50">
        <f t="shared" si="0"/>
        <v>1358</v>
      </c>
      <c r="AC88" s="50">
        <f t="shared" si="0"/>
        <v>382</v>
      </c>
      <c r="AD88" s="50">
        <f t="shared" si="0"/>
        <v>704</v>
      </c>
      <c r="AE88" s="50">
        <f t="shared" si="0"/>
        <v>1035</v>
      </c>
      <c r="AF88" s="50">
        <f t="shared" si="0"/>
        <v>1653</v>
      </c>
      <c r="AG88" s="50">
        <f t="shared" si="0"/>
        <v>1259</v>
      </c>
      <c r="AH88" s="50">
        <f t="shared" si="0"/>
        <v>394</v>
      </c>
      <c r="AI88" s="50">
        <f t="shared" si="0"/>
        <v>247</v>
      </c>
      <c r="AJ88" s="50">
        <f t="shared" si="0"/>
        <v>1407</v>
      </c>
      <c r="AK88" s="50">
        <f t="shared" si="0"/>
        <v>402</v>
      </c>
      <c r="AL88" s="50">
        <f t="shared" si="0"/>
        <v>337</v>
      </c>
      <c r="AM88" s="50">
        <f t="shared" si="0"/>
        <v>65</v>
      </c>
      <c r="AN88" s="50">
        <f t="shared" si="0"/>
        <v>33</v>
      </c>
      <c r="AO88" s="50">
        <f t="shared" si="0"/>
        <v>369</v>
      </c>
    </row>
    <row r="89" spans="1:41" ht="7.5" customHeight="1">
      <c r="A89" s="186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8"/>
    </row>
    <row r="90" spans="1:41" ht="12.75">
      <c r="A90" s="55">
        <v>1</v>
      </c>
      <c r="B90" s="56" t="s">
        <v>386</v>
      </c>
      <c r="C90" s="56" t="s">
        <v>634</v>
      </c>
      <c r="D90" s="56">
        <v>20</v>
      </c>
      <c r="E90" s="56">
        <v>15</v>
      </c>
      <c r="F90" s="56">
        <v>5</v>
      </c>
      <c r="G90" s="56">
        <v>2</v>
      </c>
      <c r="H90" s="56">
        <v>2</v>
      </c>
      <c r="I90" s="56">
        <v>0</v>
      </c>
      <c r="J90" s="56">
        <v>2</v>
      </c>
      <c r="K90" s="56">
        <v>0</v>
      </c>
      <c r="L90" s="56">
        <v>7</v>
      </c>
      <c r="M90" s="56">
        <v>7</v>
      </c>
      <c r="N90" s="56">
        <v>0</v>
      </c>
      <c r="O90" s="56">
        <v>6</v>
      </c>
      <c r="P90" s="56">
        <v>1</v>
      </c>
      <c r="Q90" s="56">
        <v>5</v>
      </c>
      <c r="R90" s="56">
        <v>1</v>
      </c>
      <c r="S90" s="56">
        <v>4</v>
      </c>
      <c r="T90" s="56">
        <v>3</v>
      </c>
      <c r="U90" s="56">
        <v>2</v>
      </c>
      <c r="V90" s="56">
        <v>6</v>
      </c>
      <c r="W90" s="56">
        <v>5</v>
      </c>
      <c r="X90" s="56">
        <v>1</v>
      </c>
      <c r="Y90" s="56">
        <v>4</v>
      </c>
      <c r="Z90" s="56">
        <v>2</v>
      </c>
      <c r="AA90" s="56">
        <v>0</v>
      </c>
      <c r="AB90" s="56">
        <v>0</v>
      </c>
      <c r="AC90" s="56">
        <v>0</v>
      </c>
      <c r="AD90" s="56">
        <v>0</v>
      </c>
      <c r="AE90" s="56">
        <v>0</v>
      </c>
      <c r="AF90" s="56">
        <v>0</v>
      </c>
      <c r="AG90" s="56">
        <v>0</v>
      </c>
      <c r="AH90" s="56">
        <v>0</v>
      </c>
      <c r="AI90" s="56">
        <v>0</v>
      </c>
      <c r="AJ90" s="56">
        <v>0</v>
      </c>
      <c r="AK90" s="56">
        <v>0</v>
      </c>
      <c r="AL90" s="56">
        <v>0</v>
      </c>
      <c r="AM90" s="56">
        <v>0</v>
      </c>
      <c r="AN90" s="56">
        <v>0</v>
      </c>
      <c r="AO90" s="56">
        <v>0</v>
      </c>
    </row>
    <row r="91" spans="1:41" ht="12.75">
      <c r="A91" s="55">
        <v>2</v>
      </c>
      <c r="B91" s="56" t="s">
        <v>499</v>
      </c>
      <c r="C91" s="56" t="s">
        <v>500</v>
      </c>
      <c r="D91" s="56">
        <v>244</v>
      </c>
      <c r="E91" s="56">
        <v>155</v>
      </c>
      <c r="F91" s="56">
        <v>89</v>
      </c>
      <c r="G91" s="56">
        <v>17</v>
      </c>
      <c r="H91" s="56">
        <v>10</v>
      </c>
      <c r="I91" s="56">
        <v>7</v>
      </c>
      <c r="J91" s="56">
        <v>9</v>
      </c>
      <c r="K91" s="56">
        <v>8</v>
      </c>
      <c r="L91" s="56">
        <v>87</v>
      </c>
      <c r="M91" s="56">
        <v>52</v>
      </c>
      <c r="N91" s="56">
        <v>35</v>
      </c>
      <c r="O91" s="56">
        <v>60</v>
      </c>
      <c r="P91" s="56">
        <v>27</v>
      </c>
      <c r="Q91" s="56">
        <v>51</v>
      </c>
      <c r="R91" s="56">
        <v>30</v>
      </c>
      <c r="S91" s="56">
        <v>21</v>
      </c>
      <c r="T91" s="56">
        <v>32</v>
      </c>
      <c r="U91" s="56">
        <v>19</v>
      </c>
      <c r="V91" s="56">
        <v>41</v>
      </c>
      <c r="W91" s="56">
        <v>30</v>
      </c>
      <c r="X91" s="56">
        <v>11</v>
      </c>
      <c r="Y91" s="56">
        <v>14</v>
      </c>
      <c r="Z91" s="56">
        <v>27</v>
      </c>
      <c r="AA91" s="56">
        <v>34</v>
      </c>
      <c r="AB91" s="56">
        <v>21</v>
      </c>
      <c r="AC91" s="56">
        <v>13</v>
      </c>
      <c r="AD91" s="56">
        <v>17</v>
      </c>
      <c r="AE91" s="56">
        <v>17</v>
      </c>
      <c r="AF91" s="56">
        <v>14</v>
      </c>
      <c r="AG91" s="56">
        <v>12</v>
      </c>
      <c r="AH91" s="56">
        <v>2</v>
      </c>
      <c r="AI91" s="56">
        <v>2</v>
      </c>
      <c r="AJ91" s="56">
        <v>12</v>
      </c>
      <c r="AK91" s="56">
        <v>0</v>
      </c>
      <c r="AL91" s="56">
        <v>0</v>
      </c>
      <c r="AM91" s="56">
        <v>0</v>
      </c>
      <c r="AN91" s="56">
        <v>0</v>
      </c>
      <c r="AO91" s="56">
        <v>0</v>
      </c>
    </row>
    <row r="92" spans="1:41" ht="12.75">
      <c r="A92" s="55">
        <v>3</v>
      </c>
      <c r="B92" s="56" t="s">
        <v>388</v>
      </c>
      <c r="C92" s="56" t="s">
        <v>501</v>
      </c>
      <c r="D92" s="56">
        <v>55</v>
      </c>
      <c r="E92" s="56">
        <v>38</v>
      </c>
      <c r="F92" s="56">
        <v>17</v>
      </c>
      <c r="G92" s="56">
        <v>3</v>
      </c>
      <c r="H92" s="56">
        <v>3</v>
      </c>
      <c r="I92" s="56">
        <v>0</v>
      </c>
      <c r="J92" s="56">
        <v>1</v>
      </c>
      <c r="K92" s="56">
        <v>2</v>
      </c>
      <c r="L92" s="56">
        <v>14</v>
      </c>
      <c r="M92" s="56">
        <v>9</v>
      </c>
      <c r="N92" s="56">
        <v>5</v>
      </c>
      <c r="O92" s="56">
        <v>7</v>
      </c>
      <c r="P92" s="56">
        <v>7</v>
      </c>
      <c r="Q92" s="56">
        <v>17</v>
      </c>
      <c r="R92" s="56">
        <v>9</v>
      </c>
      <c r="S92" s="56">
        <v>8</v>
      </c>
      <c r="T92" s="56">
        <v>10</v>
      </c>
      <c r="U92" s="56">
        <v>7</v>
      </c>
      <c r="V92" s="56">
        <v>13</v>
      </c>
      <c r="W92" s="56">
        <v>12</v>
      </c>
      <c r="X92" s="56">
        <v>1</v>
      </c>
      <c r="Y92" s="56">
        <v>5</v>
      </c>
      <c r="Z92" s="56">
        <v>8</v>
      </c>
      <c r="AA92" s="56">
        <v>5</v>
      </c>
      <c r="AB92" s="56">
        <v>3</v>
      </c>
      <c r="AC92" s="56">
        <v>2</v>
      </c>
      <c r="AD92" s="56">
        <v>2</v>
      </c>
      <c r="AE92" s="56">
        <v>3</v>
      </c>
      <c r="AF92" s="56">
        <v>2</v>
      </c>
      <c r="AG92" s="56">
        <v>1</v>
      </c>
      <c r="AH92" s="56">
        <v>1</v>
      </c>
      <c r="AI92" s="56">
        <v>0</v>
      </c>
      <c r="AJ92" s="56">
        <v>2</v>
      </c>
      <c r="AK92" s="56">
        <v>1</v>
      </c>
      <c r="AL92" s="56">
        <v>1</v>
      </c>
      <c r="AM92" s="56">
        <v>0</v>
      </c>
      <c r="AN92" s="56">
        <v>0</v>
      </c>
      <c r="AO92" s="56">
        <v>1</v>
      </c>
    </row>
    <row r="93" spans="1:41" ht="12.75">
      <c r="A93" s="55">
        <v>4</v>
      </c>
      <c r="B93" s="56" t="s">
        <v>392</v>
      </c>
      <c r="C93" s="56" t="s">
        <v>502</v>
      </c>
      <c r="D93" s="56">
        <v>25</v>
      </c>
      <c r="E93" s="56">
        <v>18</v>
      </c>
      <c r="F93" s="56">
        <v>7</v>
      </c>
      <c r="G93" s="56">
        <v>7</v>
      </c>
      <c r="H93" s="56">
        <v>7</v>
      </c>
      <c r="I93" s="56">
        <v>0</v>
      </c>
      <c r="J93" s="56">
        <v>6</v>
      </c>
      <c r="K93" s="56">
        <v>1</v>
      </c>
      <c r="L93" s="56">
        <v>8</v>
      </c>
      <c r="M93" s="56">
        <v>4</v>
      </c>
      <c r="N93" s="56">
        <v>4</v>
      </c>
      <c r="O93" s="56">
        <v>8</v>
      </c>
      <c r="P93" s="56">
        <v>0</v>
      </c>
      <c r="Q93" s="56">
        <v>7</v>
      </c>
      <c r="R93" s="56">
        <v>5</v>
      </c>
      <c r="S93" s="56">
        <v>2</v>
      </c>
      <c r="T93" s="56">
        <v>6</v>
      </c>
      <c r="U93" s="56">
        <v>1</v>
      </c>
      <c r="V93" s="56">
        <v>2</v>
      </c>
      <c r="W93" s="56">
        <v>1</v>
      </c>
      <c r="X93" s="56">
        <v>1</v>
      </c>
      <c r="Y93" s="56">
        <v>1</v>
      </c>
      <c r="Z93" s="56">
        <v>1</v>
      </c>
      <c r="AA93" s="56">
        <v>1</v>
      </c>
      <c r="AB93" s="56">
        <v>1</v>
      </c>
      <c r="AC93" s="56">
        <v>0</v>
      </c>
      <c r="AD93" s="56">
        <v>1</v>
      </c>
      <c r="AE93" s="56">
        <v>0</v>
      </c>
      <c r="AF93" s="56">
        <v>0</v>
      </c>
      <c r="AG93" s="56">
        <v>0</v>
      </c>
      <c r="AH93" s="56">
        <v>0</v>
      </c>
      <c r="AI93" s="56">
        <v>0</v>
      </c>
      <c r="AJ93" s="56">
        <v>0</v>
      </c>
      <c r="AK93" s="56">
        <v>0</v>
      </c>
      <c r="AL93" s="56">
        <v>0</v>
      </c>
      <c r="AM93" s="56">
        <v>0</v>
      </c>
      <c r="AN93" s="56">
        <v>0</v>
      </c>
      <c r="AO93" s="56">
        <v>0</v>
      </c>
    </row>
    <row r="94" spans="1:41" ht="12.75">
      <c r="A94" s="55">
        <v>5</v>
      </c>
      <c r="B94" s="56" t="s">
        <v>394</v>
      </c>
      <c r="C94" s="56" t="s">
        <v>503</v>
      </c>
      <c r="D94" s="56">
        <v>192</v>
      </c>
      <c r="E94" s="56">
        <v>118</v>
      </c>
      <c r="F94" s="56">
        <v>74</v>
      </c>
      <c r="G94" s="56">
        <v>6</v>
      </c>
      <c r="H94" s="56">
        <v>3</v>
      </c>
      <c r="I94" s="56">
        <v>3</v>
      </c>
      <c r="J94" s="56">
        <v>2</v>
      </c>
      <c r="K94" s="56">
        <v>4</v>
      </c>
      <c r="L94" s="56">
        <v>52</v>
      </c>
      <c r="M94" s="56">
        <v>32</v>
      </c>
      <c r="N94" s="56">
        <v>20</v>
      </c>
      <c r="O94" s="56">
        <v>23</v>
      </c>
      <c r="P94" s="56">
        <v>29</v>
      </c>
      <c r="Q94" s="56">
        <v>51</v>
      </c>
      <c r="R94" s="56">
        <v>26</v>
      </c>
      <c r="S94" s="56">
        <v>25</v>
      </c>
      <c r="T94" s="56">
        <v>22</v>
      </c>
      <c r="U94" s="56">
        <v>29</v>
      </c>
      <c r="V94" s="56">
        <v>41</v>
      </c>
      <c r="W94" s="56">
        <v>27</v>
      </c>
      <c r="X94" s="56">
        <v>14</v>
      </c>
      <c r="Y94" s="56">
        <v>12</v>
      </c>
      <c r="Z94" s="56">
        <v>29</v>
      </c>
      <c r="AA94" s="56">
        <v>30</v>
      </c>
      <c r="AB94" s="56">
        <v>23</v>
      </c>
      <c r="AC94" s="56">
        <v>7</v>
      </c>
      <c r="AD94" s="56">
        <v>6</v>
      </c>
      <c r="AE94" s="56">
        <v>24</v>
      </c>
      <c r="AF94" s="56">
        <v>12</v>
      </c>
      <c r="AG94" s="56">
        <v>7</v>
      </c>
      <c r="AH94" s="56">
        <v>5</v>
      </c>
      <c r="AI94" s="56">
        <v>1</v>
      </c>
      <c r="AJ94" s="56">
        <v>11</v>
      </c>
      <c r="AK94" s="56">
        <v>0</v>
      </c>
      <c r="AL94" s="56">
        <v>0</v>
      </c>
      <c r="AM94" s="56">
        <v>0</v>
      </c>
      <c r="AN94" s="56">
        <v>0</v>
      </c>
      <c r="AO94" s="56">
        <v>0</v>
      </c>
    </row>
    <row r="95" spans="1:41" ht="12.75">
      <c r="A95" s="55">
        <v>6</v>
      </c>
      <c r="B95" s="56" t="s">
        <v>394</v>
      </c>
      <c r="C95" s="56" t="s">
        <v>504</v>
      </c>
      <c r="D95" s="56">
        <v>230</v>
      </c>
      <c r="E95" s="56">
        <v>162</v>
      </c>
      <c r="F95" s="56">
        <v>68</v>
      </c>
      <c r="G95" s="56">
        <v>3</v>
      </c>
      <c r="H95" s="56">
        <v>1</v>
      </c>
      <c r="I95" s="56">
        <v>2</v>
      </c>
      <c r="J95" s="56">
        <v>1</v>
      </c>
      <c r="K95" s="56">
        <v>2</v>
      </c>
      <c r="L95" s="56">
        <v>27</v>
      </c>
      <c r="M95" s="56">
        <v>19</v>
      </c>
      <c r="N95" s="56">
        <v>8</v>
      </c>
      <c r="O95" s="56">
        <v>18</v>
      </c>
      <c r="P95" s="56">
        <v>9</v>
      </c>
      <c r="Q95" s="56">
        <v>45</v>
      </c>
      <c r="R95" s="56">
        <v>32</v>
      </c>
      <c r="S95" s="56">
        <v>13</v>
      </c>
      <c r="T95" s="56">
        <v>29</v>
      </c>
      <c r="U95" s="56">
        <v>16</v>
      </c>
      <c r="V95" s="56">
        <v>50</v>
      </c>
      <c r="W95" s="56">
        <v>38</v>
      </c>
      <c r="X95" s="56">
        <v>12</v>
      </c>
      <c r="Y95" s="56">
        <v>37</v>
      </c>
      <c r="Z95" s="56">
        <v>13</v>
      </c>
      <c r="AA95" s="56">
        <v>55</v>
      </c>
      <c r="AB95" s="56">
        <v>38</v>
      </c>
      <c r="AC95" s="56">
        <v>17</v>
      </c>
      <c r="AD95" s="56">
        <v>23</v>
      </c>
      <c r="AE95" s="56">
        <v>32</v>
      </c>
      <c r="AF95" s="56">
        <v>45</v>
      </c>
      <c r="AG95" s="56">
        <v>29</v>
      </c>
      <c r="AH95" s="56">
        <v>16</v>
      </c>
      <c r="AI95" s="56">
        <v>11</v>
      </c>
      <c r="AJ95" s="56">
        <v>34</v>
      </c>
      <c r="AK95" s="56">
        <v>5</v>
      </c>
      <c r="AL95" s="56">
        <v>5</v>
      </c>
      <c r="AM95" s="56">
        <v>0</v>
      </c>
      <c r="AN95" s="56">
        <v>0</v>
      </c>
      <c r="AO95" s="56">
        <v>5</v>
      </c>
    </row>
    <row r="96" spans="1:41" ht="12.75">
      <c r="A96" s="55">
        <v>7</v>
      </c>
      <c r="B96" s="56" t="s">
        <v>394</v>
      </c>
      <c r="C96" s="56" t="s">
        <v>505</v>
      </c>
      <c r="D96" s="56">
        <v>55</v>
      </c>
      <c r="E96" s="56">
        <v>28</v>
      </c>
      <c r="F96" s="56">
        <v>27</v>
      </c>
      <c r="G96" s="56">
        <v>47</v>
      </c>
      <c r="H96" s="56">
        <v>24</v>
      </c>
      <c r="I96" s="56">
        <v>23</v>
      </c>
      <c r="J96" s="56">
        <v>34</v>
      </c>
      <c r="K96" s="56">
        <v>13</v>
      </c>
      <c r="L96" s="56">
        <v>8</v>
      </c>
      <c r="M96" s="56">
        <v>4</v>
      </c>
      <c r="N96" s="56">
        <v>4</v>
      </c>
      <c r="O96" s="56">
        <v>8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56">
        <v>0</v>
      </c>
      <c r="AC96" s="56">
        <v>0</v>
      </c>
      <c r="AD96" s="56">
        <v>0</v>
      </c>
      <c r="AE96" s="56">
        <v>0</v>
      </c>
      <c r="AF96" s="56">
        <v>0</v>
      </c>
      <c r="AG96" s="56">
        <v>0</v>
      </c>
      <c r="AH96" s="56">
        <v>0</v>
      </c>
      <c r="AI96" s="56">
        <v>0</v>
      </c>
      <c r="AJ96" s="56">
        <v>0</v>
      </c>
      <c r="AK96" s="56">
        <v>0</v>
      </c>
      <c r="AL96" s="56">
        <v>0</v>
      </c>
      <c r="AM96" s="56">
        <v>0</v>
      </c>
      <c r="AN96" s="56">
        <v>0</v>
      </c>
      <c r="AO96" s="56">
        <v>0</v>
      </c>
    </row>
    <row r="97" spans="1:41" ht="12.75">
      <c r="A97" s="55">
        <v>8</v>
      </c>
      <c r="B97" s="56" t="s">
        <v>394</v>
      </c>
      <c r="C97" s="56" t="s">
        <v>506</v>
      </c>
      <c r="D97" s="56">
        <v>320</v>
      </c>
      <c r="E97" s="56">
        <v>186</v>
      </c>
      <c r="F97" s="56">
        <v>134</v>
      </c>
      <c r="G97" s="56">
        <v>26</v>
      </c>
      <c r="H97" s="56">
        <v>15</v>
      </c>
      <c r="I97" s="56">
        <v>11</v>
      </c>
      <c r="J97" s="56">
        <v>7</v>
      </c>
      <c r="K97" s="56">
        <v>19</v>
      </c>
      <c r="L97" s="56">
        <v>87</v>
      </c>
      <c r="M97" s="56">
        <v>60</v>
      </c>
      <c r="N97" s="56">
        <v>27</v>
      </c>
      <c r="O97" s="56">
        <v>43</v>
      </c>
      <c r="P97" s="56">
        <v>44</v>
      </c>
      <c r="Q97" s="56">
        <v>82</v>
      </c>
      <c r="R97" s="56">
        <v>39</v>
      </c>
      <c r="S97" s="56">
        <v>43</v>
      </c>
      <c r="T97" s="56">
        <v>35</v>
      </c>
      <c r="U97" s="56">
        <v>47</v>
      </c>
      <c r="V97" s="56">
        <v>49</v>
      </c>
      <c r="W97" s="56">
        <v>27</v>
      </c>
      <c r="X97" s="56">
        <v>22</v>
      </c>
      <c r="Y97" s="56">
        <v>14</v>
      </c>
      <c r="Z97" s="56">
        <v>35</v>
      </c>
      <c r="AA97" s="56">
        <v>59</v>
      </c>
      <c r="AB97" s="56">
        <v>37</v>
      </c>
      <c r="AC97" s="56">
        <v>22</v>
      </c>
      <c r="AD97" s="56">
        <v>14</v>
      </c>
      <c r="AE97" s="56">
        <v>45</v>
      </c>
      <c r="AF97" s="56">
        <v>15</v>
      </c>
      <c r="AG97" s="56">
        <v>7</v>
      </c>
      <c r="AH97" s="56">
        <v>8</v>
      </c>
      <c r="AI97" s="56">
        <v>0</v>
      </c>
      <c r="AJ97" s="56">
        <v>15</v>
      </c>
      <c r="AK97" s="56">
        <v>2</v>
      </c>
      <c r="AL97" s="56">
        <v>1</v>
      </c>
      <c r="AM97" s="56">
        <v>1</v>
      </c>
      <c r="AN97" s="56">
        <v>0</v>
      </c>
      <c r="AO97" s="56">
        <v>2</v>
      </c>
    </row>
    <row r="98" spans="1:41" ht="12.75">
      <c r="A98" s="55">
        <v>9</v>
      </c>
      <c r="B98" s="56" t="s">
        <v>403</v>
      </c>
      <c r="C98" s="56" t="s">
        <v>507</v>
      </c>
      <c r="D98" s="56">
        <v>206</v>
      </c>
      <c r="E98" s="56">
        <v>138</v>
      </c>
      <c r="F98" s="56">
        <v>68</v>
      </c>
      <c r="G98" s="56">
        <v>26</v>
      </c>
      <c r="H98" s="56">
        <v>21</v>
      </c>
      <c r="I98" s="56">
        <v>5</v>
      </c>
      <c r="J98" s="56">
        <v>16</v>
      </c>
      <c r="K98" s="56">
        <v>10</v>
      </c>
      <c r="L98" s="56">
        <v>66</v>
      </c>
      <c r="M98" s="56">
        <v>42</v>
      </c>
      <c r="N98" s="56">
        <v>24</v>
      </c>
      <c r="O98" s="56">
        <v>42</v>
      </c>
      <c r="P98" s="56">
        <v>24</v>
      </c>
      <c r="Q98" s="56">
        <v>55</v>
      </c>
      <c r="R98" s="56">
        <v>37</v>
      </c>
      <c r="S98" s="56">
        <v>18</v>
      </c>
      <c r="T98" s="56">
        <v>28</v>
      </c>
      <c r="U98" s="56">
        <v>27</v>
      </c>
      <c r="V98" s="56">
        <v>35</v>
      </c>
      <c r="W98" s="56">
        <v>25</v>
      </c>
      <c r="X98" s="56">
        <v>10</v>
      </c>
      <c r="Y98" s="56">
        <v>14</v>
      </c>
      <c r="Z98" s="56">
        <v>21</v>
      </c>
      <c r="AA98" s="56">
        <v>21</v>
      </c>
      <c r="AB98" s="56">
        <v>12</v>
      </c>
      <c r="AC98" s="56">
        <v>9</v>
      </c>
      <c r="AD98" s="56">
        <v>11</v>
      </c>
      <c r="AE98" s="56">
        <v>10</v>
      </c>
      <c r="AF98" s="56">
        <v>3</v>
      </c>
      <c r="AG98" s="56">
        <v>1</v>
      </c>
      <c r="AH98" s="56">
        <v>2</v>
      </c>
      <c r="AI98" s="56">
        <v>1</v>
      </c>
      <c r="AJ98" s="56">
        <v>2</v>
      </c>
      <c r="AK98" s="56">
        <v>0</v>
      </c>
      <c r="AL98" s="56">
        <v>0</v>
      </c>
      <c r="AM98" s="56">
        <v>0</v>
      </c>
      <c r="AN98" s="56">
        <v>0</v>
      </c>
      <c r="AO98" s="56">
        <v>0</v>
      </c>
    </row>
    <row r="99" spans="1:41" ht="12.75">
      <c r="A99" s="55">
        <v>10</v>
      </c>
      <c r="B99" s="56" t="s">
        <v>412</v>
      </c>
      <c r="C99" s="56" t="s">
        <v>508</v>
      </c>
      <c r="D99" s="56">
        <v>146</v>
      </c>
      <c r="E99" s="56">
        <v>98</v>
      </c>
      <c r="F99" s="56">
        <v>48</v>
      </c>
      <c r="G99" s="56">
        <v>24</v>
      </c>
      <c r="H99" s="56">
        <v>18</v>
      </c>
      <c r="I99" s="56">
        <v>6</v>
      </c>
      <c r="J99" s="56">
        <v>19</v>
      </c>
      <c r="K99" s="56">
        <v>5</v>
      </c>
      <c r="L99" s="56">
        <v>65</v>
      </c>
      <c r="M99" s="56">
        <v>41</v>
      </c>
      <c r="N99" s="56">
        <v>24</v>
      </c>
      <c r="O99" s="56">
        <v>38</v>
      </c>
      <c r="P99" s="56">
        <v>27</v>
      </c>
      <c r="Q99" s="56">
        <v>33</v>
      </c>
      <c r="R99" s="56">
        <v>20</v>
      </c>
      <c r="S99" s="56">
        <v>13</v>
      </c>
      <c r="T99" s="56">
        <v>20</v>
      </c>
      <c r="U99" s="56">
        <v>13</v>
      </c>
      <c r="V99" s="56">
        <v>15</v>
      </c>
      <c r="W99" s="56">
        <v>11</v>
      </c>
      <c r="X99" s="56">
        <v>4</v>
      </c>
      <c r="Y99" s="56">
        <v>10</v>
      </c>
      <c r="Z99" s="56">
        <v>5</v>
      </c>
      <c r="AA99" s="56">
        <v>6</v>
      </c>
      <c r="AB99" s="56">
        <v>5</v>
      </c>
      <c r="AC99" s="56">
        <v>1</v>
      </c>
      <c r="AD99" s="56">
        <v>3</v>
      </c>
      <c r="AE99" s="56">
        <v>3</v>
      </c>
      <c r="AF99" s="56">
        <v>3</v>
      </c>
      <c r="AG99" s="56">
        <v>3</v>
      </c>
      <c r="AH99" s="56">
        <v>0</v>
      </c>
      <c r="AI99" s="56">
        <v>0</v>
      </c>
      <c r="AJ99" s="56">
        <v>3</v>
      </c>
      <c r="AK99" s="56">
        <v>0</v>
      </c>
      <c r="AL99" s="56">
        <v>0</v>
      </c>
      <c r="AM99" s="56">
        <v>0</v>
      </c>
      <c r="AN99" s="56">
        <v>0</v>
      </c>
      <c r="AO99" s="56">
        <v>0</v>
      </c>
    </row>
    <row r="100" spans="1:41" ht="12.75">
      <c r="A100" s="55">
        <v>11</v>
      </c>
      <c r="B100" s="56" t="s">
        <v>416</v>
      </c>
      <c r="C100" s="56" t="s">
        <v>509</v>
      </c>
      <c r="D100" s="56">
        <v>25</v>
      </c>
      <c r="E100" s="56">
        <v>19</v>
      </c>
      <c r="F100" s="56">
        <v>6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6</v>
      </c>
      <c r="M100" s="56">
        <v>4</v>
      </c>
      <c r="N100" s="56">
        <v>2</v>
      </c>
      <c r="O100" s="56">
        <v>4</v>
      </c>
      <c r="P100" s="56">
        <v>2</v>
      </c>
      <c r="Q100" s="56">
        <v>5</v>
      </c>
      <c r="R100" s="56">
        <v>3</v>
      </c>
      <c r="S100" s="56">
        <v>2</v>
      </c>
      <c r="T100" s="56">
        <v>4</v>
      </c>
      <c r="U100" s="56">
        <v>1</v>
      </c>
      <c r="V100" s="56">
        <v>9</v>
      </c>
      <c r="W100" s="56">
        <v>8</v>
      </c>
      <c r="X100" s="56">
        <v>1</v>
      </c>
      <c r="Y100" s="56">
        <v>7</v>
      </c>
      <c r="Z100" s="56">
        <v>2</v>
      </c>
      <c r="AA100" s="56">
        <v>2</v>
      </c>
      <c r="AB100" s="56">
        <v>1</v>
      </c>
      <c r="AC100" s="56">
        <v>1</v>
      </c>
      <c r="AD100" s="56">
        <v>0</v>
      </c>
      <c r="AE100" s="56">
        <v>2</v>
      </c>
      <c r="AF100" s="56">
        <v>2</v>
      </c>
      <c r="AG100" s="56">
        <v>2</v>
      </c>
      <c r="AH100" s="56">
        <v>0</v>
      </c>
      <c r="AI100" s="56">
        <v>1</v>
      </c>
      <c r="AJ100" s="56">
        <v>1</v>
      </c>
      <c r="AK100" s="56">
        <v>1</v>
      </c>
      <c r="AL100" s="56">
        <v>1</v>
      </c>
      <c r="AM100" s="56">
        <v>0</v>
      </c>
      <c r="AN100" s="56">
        <v>0</v>
      </c>
      <c r="AO100" s="56">
        <v>1</v>
      </c>
    </row>
    <row r="101" spans="1:41" ht="12.75">
      <c r="A101" s="55">
        <v>12</v>
      </c>
      <c r="B101" s="56" t="s">
        <v>416</v>
      </c>
      <c r="C101" s="56" t="s">
        <v>510</v>
      </c>
      <c r="D101" s="56">
        <v>65</v>
      </c>
      <c r="E101" s="56">
        <v>63</v>
      </c>
      <c r="F101" s="56">
        <v>2</v>
      </c>
      <c r="G101" s="56">
        <v>2</v>
      </c>
      <c r="H101" s="56">
        <v>1</v>
      </c>
      <c r="I101" s="56">
        <v>1</v>
      </c>
      <c r="J101" s="56">
        <v>0</v>
      </c>
      <c r="K101" s="56">
        <v>2</v>
      </c>
      <c r="L101" s="56">
        <v>12</v>
      </c>
      <c r="M101" s="56">
        <v>12</v>
      </c>
      <c r="N101" s="56">
        <v>0</v>
      </c>
      <c r="O101" s="56">
        <v>5</v>
      </c>
      <c r="P101" s="56">
        <v>7</v>
      </c>
      <c r="Q101" s="56">
        <v>15</v>
      </c>
      <c r="R101" s="56">
        <v>15</v>
      </c>
      <c r="S101" s="56">
        <v>0</v>
      </c>
      <c r="T101" s="56">
        <v>4</v>
      </c>
      <c r="U101" s="56">
        <v>11</v>
      </c>
      <c r="V101" s="56">
        <v>14</v>
      </c>
      <c r="W101" s="56">
        <v>13</v>
      </c>
      <c r="X101" s="56">
        <v>1</v>
      </c>
      <c r="Y101" s="56">
        <v>3</v>
      </c>
      <c r="Z101" s="56">
        <v>11</v>
      </c>
      <c r="AA101" s="56">
        <v>13</v>
      </c>
      <c r="AB101" s="56">
        <v>13</v>
      </c>
      <c r="AC101" s="56">
        <v>0</v>
      </c>
      <c r="AD101" s="56">
        <v>4</v>
      </c>
      <c r="AE101" s="56">
        <v>9</v>
      </c>
      <c r="AF101" s="56">
        <v>8</v>
      </c>
      <c r="AG101" s="56">
        <v>8</v>
      </c>
      <c r="AH101" s="56">
        <v>0</v>
      </c>
      <c r="AI101" s="56">
        <v>1</v>
      </c>
      <c r="AJ101" s="56">
        <v>7</v>
      </c>
      <c r="AK101" s="56">
        <v>1</v>
      </c>
      <c r="AL101" s="56">
        <v>1</v>
      </c>
      <c r="AM101" s="56">
        <v>0</v>
      </c>
      <c r="AN101" s="56">
        <v>0</v>
      </c>
      <c r="AO101" s="56">
        <v>1</v>
      </c>
    </row>
    <row r="102" spans="1:41" ht="12.75">
      <c r="A102" s="55">
        <v>13</v>
      </c>
      <c r="B102" s="56" t="s">
        <v>416</v>
      </c>
      <c r="C102" s="56" t="s">
        <v>633</v>
      </c>
      <c r="D102" s="56">
        <v>12</v>
      </c>
      <c r="E102" s="56">
        <v>8</v>
      </c>
      <c r="F102" s="56">
        <v>4</v>
      </c>
      <c r="G102" s="56">
        <v>1</v>
      </c>
      <c r="H102" s="56">
        <v>0</v>
      </c>
      <c r="I102" s="56">
        <v>1</v>
      </c>
      <c r="J102" s="56">
        <v>1</v>
      </c>
      <c r="K102" s="56">
        <v>0</v>
      </c>
      <c r="L102" s="56">
        <v>4</v>
      </c>
      <c r="M102" s="56">
        <v>3</v>
      </c>
      <c r="N102" s="56">
        <v>1</v>
      </c>
      <c r="O102" s="56">
        <v>3</v>
      </c>
      <c r="P102" s="56">
        <v>1</v>
      </c>
      <c r="Q102" s="56">
        <v>4</v>
      </c>
      <c r="R102" s="56">
        <v>3</v>
      </c>
      <c r="S102" s="56">
        <v>1</v>
      </c>
      <c r="T102" s="56">
        <v>3</v>
      </c>
      <c r="U102" s="56">
        <v>1</v>
      </c>
      <c r="V102" s="56">
        <v>1</v>
      </c>
      <c r="W102" s="56">
        <v>1</v>
      </c>
      <c r="X102" s="56">
        <v>0</v>
      </c>
      <c r="Y102" s="56">
        <v>0</v>
      </c>
      <c r="Z102" s="56">
        <v>1</v>
      </c>
      <c r="AA102" s="56">
        <v>2</v>
      </c>
      <c r="AB102" s="56">
        <v>1</v>
      </c>
      <c r="AC102" s="56">
        <v>1</v>
      </c>
      <c r="AD102" s="56">
        <v>2</v>
      </c>
      <c r="AE102" s="56">
        <v>0</v>
      </c>
      <c r="AF102" s="56">
        <v>0</v>
      </c>
      <c r="AG102" s="56">
        <v>0</v>
      </c>
      <c r="AH102" s="56">
        <v>0</v>
      </c>
      <c r="AI102" s="56">
        <v>0</v>
      </c>
      <c r="AJ102" s="56">
        <v>0</v>
      </c>
      <c r="AK102" s="56">
        <v>0</v>
      </c>
      <c r="AL102" s="56">
        <v>0</v>
      </c>
      <c r="AM102" s="56">
        <v>0</v>
      </c>
      <c r="AN102" s="56">
        <v>0</v>
      </c>
      <c r="AO102" s="56">
        <v>0</v>
      </c>
    </row>
    <row r="103" spans="1:41" ht="12.75">
      <c r="A103" s="55">
        <v>14</v>
      </c>
      <c r="B103" s="56" t="s">
        <v>420</v>
      </c>
      <c r="C103" s="56" t="s">
        <v>511</v>
      </c>
      <c r="D103" s="56">
        <v>179</v>
      </c>
      <c r="E103" s="56">
        <v>110</v>
      </c>
      <c r="F103" s="56">
        <v>69</v>
      </c>
      <c r="G103" s="56">
        <v>37</v>
      </c>
      <c r="H103" s="56">
        <v>25</v>
      </c>
      <c r="I103" s="56">
        <v>12</v>
      </c>
      <c r="J103" s="56">
        <v>18</v>
      </c>
      <c r="K103" s="56">
        <v>19</v>
      </c>
      <c r="L103" s="56">
        <v>55</v>
      </c>
      <c r="M103" s="56">
        <v>33</v>
      </c>
      <c r="N103" s="56">
        <v>22</v>
      </c>
      <c r="O103" s="56">
        <v>29</v>
      </c>
      <c r="P103" s="56">
        <v>26</v>
      </c>
      <c r="Q103" s="56">
        <v>35</v>
      </c>
      <c r="R103" s="56">
        <v>20</v>
      </c>
      <c r="S103" s="56">
        <v>15</v>
      </c>
      <c r="T103" s="56">
        <v>15</v>
      </c>
      <c r="U103" s="56">
        <v>20</v>
      </c>
      <c r="V103" s="56">
        <v>23</v>
      </c>
      <c r="W103" s="56">
        <v>13</v>
      </c>
      <c r="X103" s="56">
        <v>10</v>
      </c>
      <c r="Y103" s="56">
        <v>9</v>
      </c>
      <c r="Z103" s="56">
        <v>14</v>
      </c>
      <c r="AA103" s="56">
        <v>17</v>
      </c>
      <c r="AB103" s="56">
        <v>10</v>
      </c>
      <c r="AC103" s="56">
        <v>7</v>
      </c>
      <c r="AD103" s="56">
        <v>4</v>
      </c>
      <c r="AE103" s="56">
        <v>13</v>
      </c>
      <c r="AF103" s="56">
        <v>10</v>
      </c>
      <c r="AG103" s="56">
        <v>7</v>
      </c>
      <c r="AH103" s="56">
        <v>3</v>
      </c>
      <c r="AI103" s="56">
        <v>2</v>
      </c>
      <c r="AJ103" s="56">
        <v>8</v>
      </c>
      <c r="AK103" s="56">
        <v>2</v>
      </c>
      <c r="AL103" s="56">
        <v>2</v>
      </c>
      <c r="AM103" s="56">
        <v>0</v>
      </c>
      <c r="AN103" s="56">
        <v>1</v>
      </c>
      <c r="AO103" s="56">
        <v>1</v>
      </c>
    </row>
    <row r="104" spans="1:41" ht="12.75">
      <c r="A104" s="55">
        <v>15</v>
      </c>
      <c r="B104" s="56" t="s">
        <v>420</v>
      </c>
      <c r="C104" s="56" t="s">
        <v>512</v>
      </c>
      <c r="D104" s="56">
        <v>108</v>
      </c>
      <c r="E104" s="56">
        <v>80</v>
      </c>
      <c r="F104" s="56">
        <v>28</v>
      </c>
      <c r="G104" s="56">
        <v>20</v>
      </c>
      <c r="H104" s="56">
        <v>11</v>
      </c>
      <c r="I104" s="56">
        <v>9</v>
      </c>
      <c r="J104" s="56">
        <v>11</v>
      </c>
      <c r="K104" s="56">
        <v>9</v>
      </c>
      <c r="L104" s="56">
        <v>29</v>
      </c>
      <c r="M104" s="56">
        <v>19</v>
      </c>
      <c r="N104" s="56">
        <v>10</v>
      </c>
      <c r="O104" s="56">
        <v>20</v>
      </c>
      <c r="P104" s="56">
        <v>9</v>
      </c>
      <c r="Q104" s="56">
        <v>27</v>
      </c>
      <c r="R104" s="56">
        <v>20</v>
      </c>
      <c r="S104" s="56">
        <v>7</v>
      </c>
      <c r="T104" s="56">
        <v>20</v>
      </c>
      <c r="U104" s="56">
        <v>7</v>
      </c>
      <c r="V104" s="56">
        <v>20</v>
      </c>
      <c r="W104" s="56">
        <v>19</v>
      </c>
      <c r="X104" s="56">
        <v>1</v>
      </c>
      <c r="Y104" s="56">
        <v>11</v>
      </c>
      <c r="Z104" s="56">
        <v>9</v>
      </c>
      <c r="AA104" s="56">
        <v>10</v>
      </c>
      <c r="AB104" s="56">
        <v>9</v>
      </c>
      <c r="AC104" s="56">
        <v>1</v>
      </c>
      <c r="AD104" s="56">
        <v>6</v>
      </c>
      <c r="AE104" s="56">
        <v>4</v>
      </c>
      <c r="AF104" s="56">
        <v>2</v>
      </c>
      <c r="AG104" s="56">
        <v>2</v>
      </c>
      <c r="AH104" s="56">
        <v>0</v>
      </c>
      <c r="AI104" s="56">
        <v>1</v>
      </c>
      <c r="AJ104" s="56">
        <v>1</v>
      </c>
      <c r="AK104" s="56">
        <v>0</v>
      </c>
      <c r="AL104" s="56">
        <v>0</v>
      </c>
      <c r="AM104" s="56">
        <v>0</v>
      </c>
      <c r="AN104" s="56">
        <v>0</v>
      </c>
      <c r="AO104" s="56">
        <v>0</v>
      </c>
    </row>
    <row r="105" spans="1:41" ht="12.75">
      <c r="A105" s="55">
        <v>16</v>
      </c>
      <c r="B105" s="56" t="s">
        <v>420</v>
      </c>
      <c r="C105" s="56" t="s">
        <v>513</v>
      </c>
      <c r="D105" s="56">
        <v>72</v>
      </c>
      <c r="E105" s="56">
        <v>50</v>
      </c>
      <c r="F105" s="56">
        <v>22</v>
      </c>
      <c r="G105" s="56">
        <v>21</v>
      </c>
      <c r="H105" s="56">
        <v>14</v>
      </c>
      <c r="I105" s="56">
        <v>7</v>
      </c>
      <c r="J105" s="56">
        <v>17</v>
      </c>
      <c r="K105" s="56">
        <v>4</v>
      </c>
      <c r="L105" s="56">
        <v>19</v>
      </c>
      <c r="M105" s="56">
        <v>14</v>
      </c>
      <c r="N105" s="56">
        <v>5</v>
      </c>
      <c r="O105" s="56">
        <v>13</v>
      </c>
      <c r="P105" s="56">
        <v>5</v>
      </c>
      <c r="Q105" s="56">
        <v>21</v>
      </c>
      <c r="R105" s="56">
        <v>16</v>
      </c>
      <c r="S105" s="56">
        <v>5</v>
      </c>
      <c r="T105" s="56">
        <v>15</v>
      </c>
      <c r="U105" s="56">
        <v>7</v>
      </c>
      <c r="V105" s="56">
        <v>6</v>
      </c>
      <c r="W105" s="56">
        <v>4</v>
      </c>
      <c r="X105" s="56">
        <v>2</v>
      </c>
      <c r="Y105" s="56">
        <v>4</v>
      </c>
      <c r="Z105" s="56">
        <v>2</v>
      </c>
      <c r="AA105" s="56">
        <v>5</v>
      </c>
      <c r="AB105" s="56">
        <v>2</v>
      </c>
      <c r="AC105" s="56">
        <v>3</v>
      </c>
      <c r="AD105" s="56">
        <v>2</v>
      </c>
      <c r="AE105" s="56">
        <v>3</v>
      </c>
      <c r="AF105" s="56">
        <v>0</v>
      </c>
      <c r="AG105" s="56">
        <v>0</v>
      </c>
      <c r="AH105" s="56">
        <v>0</v>
      </c>
      <c r="AI105" s="56">
        <v>0</v>
      </c>
      <c r="AJ105" s="56">
        <v>0</v>
      </c>
      <c r="AK105" s="56">
        <v>0</v>
      </c>
      <c r="AL105" s="56">
        <v>0</v>
      </c>
      <c r="AM105" s="56">
        <v>0</v>
      </c>
      <c r="AN105" s="56">
        <v>0</v>
      </c>
      <c r="AO105" s="56">
        <v>0</v>
      </c>
    </row>
    <row r="106" spans="1:41" ht="12.75">
      <c r="A106" s="55">
        <v>17</v>
      </c>
      <c r="B106" s="56" t="s">
        <v>423</v>
      </c>
      <c r="C106" s="56" t="s">
        <v>514</v>
      </c>
      <c r="D106" s="56">
        <v>95</v>
      </c>
      <c r="E106" s="56">
        <v>51</v>
      </c>
      <c r="F106" s="56">
        <v>44</v>
      </c>
      <c r="G106" s="56">
        <v>19</v>
      </c>
      <c r="H106" s="56">
        <v>13</v>
      </c>
      <c r="I106" s="56">
        <v>6</v>
      </c>
      <c r="J106" s="56">
        <v>7</v>
      </c>
      <c r="K106" s="56">
        <v>12</v>
      </c>
      <c r="L106" s="56">
        <v>26</v>
      </c>
      <c r="M106" s="56">
        <v>13</v>
      </c>
      <c r="N106" s="56">
        <v>13</v>
      </c>
      <c r="O106" s="56">
        <v>17</v>
      </c>
      <c r="P106" s="56">
        <v>9</v>
      </c>
      <c r="Q106" s="56">
        <v>21</v>
      </c>
      <c r="R106" s="56">
        <v>7</v>
      </c>
      <c r="S106" s="56">
        <v>14</v>
      </c>
      <c r="T106" s="56">
        <v>16</v>
      </c>
      <c r="U106" s="56">
        <v>5</v>
      </c>
      <c r="V106" s="56">
        <v>11</v>
      </c>
      <c r="W106" s="56">
        <v>8</v>
      </c>
      <c r="X106" s="56">
        <v>3</v>
      </c>
      <c r="Y106" s="56">
        <v>9</v>
      </c>
      <c r="Z106" s="56">
        <v>2</v>
      </c>
      <c r="AA106" s="56">
        <v>15</v>
      </c>
      <c r="AB106" s="56">
        <v>9</v>
      </c>
      <c r="AC106" s="56">
        <v>6</v>
      </c>
      <c r="AD106" s="56">
        <v>11</v>
      </c>
      <c r="AE106" s="56">
        <v>4</v>
      </c>
      <c r="AF106" s="56">
        <v>3</v>
      </c>
      <c r="AG106" s="56">
        <v>1</v>
      </c>
      <c r="AH106" s="56">
        <v>2</v>
      </c>
      <c r="AI106" s="56">
        <v>0</v>
      </c>
      <c r="AJ106" s="56">
        <v>3</v>
      </c>
      <c r="AK106" s="56">
        <v>0</v>
      </c>
      <c r="AL106" s="56">
        <v>0</v>
      </c>
      <c r="AM106" s="56">
        <v>0</v>
      </c>
      <c r="AN106" s="56">
        <v>0</v>
      </c>
      <c r="AO106" s="56">
        <v>0</v>
      </c>
    </row>
    <row r="107" spans="1:41" ht="12.75">
      <c r="A107" s="55">
        <v>18</v>
      </c>
      <c r="B107" s="56" t="s">
        <v>425</v>
      </c>
      <c r="C107" s="56" t="s">
        <v>515</v>
      </c>
      <c r="D107" s="56">
        <v>304</v>
      </c>
      <c r="E107" s="56">
        <v>231</v>
      </c>
      <c r="F107" s="56">
        <v>73</v>
      </c>
      <c r="G107" s="56">
        <v>60</v>
      </c>
      <c r="H107" s="56">
        <v>43</v>
      </c>
      <c r="I107" s="56">
        <v>17</v>
      </c>
      <c r="J107" s="56">
        <v>20</v>
      </c>
      <c r="K107" s="56">
        <v>30</v>
      </c>
      <c r="L107" s="56">
        <v>113</v>
      </c>
      <c r="M107" s="56">
        <v>77</v>
      </c>
      <c r="N107" s="56">
        <v>36</v>
      </c>
      <c r="O107" s="56">
        <v>71</v>
      </c>
      <c r="P107" s="56">
        <v>42</v>
      </c>
      <c r="Q107" s="56">
        <v>56</v>
      </c>
      <c r="R107" s="56">
        <v>46</v>
      </c>
      <c r="S107" s="56">
        <v>10</v>
      </c>
      <c r="T107" s="56">
        <v>34</v>
      </c>
      <c r="U107" s="56">
        <v>32</v>
      </c>
      <c r="V107" s="56">
        <v>40</v>
      </c>
      <c r="W107" s="56">
        <v>37</v>
      </c>
      <c r="X107" s="56">
        <v>3</v>
      </c>
      <c r="Y107" s="56">
        <v>19</v>
      </c>
      <c r="Z107" s="56">
        <v>21</v>
      </c>
      <c r="AA107" s="56">
        <v>24</v>
      </c>
      <c r="AB107" s="56">
        <v>18</v>
      </c>
      <c r="AC107" s="56">
        <v>6</v>
      </c>
      <c r="AD107" s="56">
        <v>9</v>
      </c>
      <c r="AE107" s="56">
        <v>15</v>
      </c>
      <c r="AF107" s="56">
        <v>10</v>
      </c>
      <c r="AG107" s="56">
        <v>9</v>
      </c>
      <c r="AH107" s="56">
        <v>1</v>
      </c>
      <c r="AI107" s="56">
        <v>4</v>
      </c>
      <c r="AJ107" s="56">
        <v>6</v>
      </c>
      <c r="AK107" s="56">
        <v>1</v>
      </c>
      <c r="AL107" s="56">
        <v>1</v>
      </c>
      <c r="AM107" s="56">
        <v>0</v>
      </c>
      <c r="AN107" s="56">
        <v>0</v>
      </c>
      <c r="AO107" s="56">
        <v>1</v>
      </c>
    </row>
    <row r="108" spans="1:41" ht="12.75">
      <c r="A108" s="55">
        <v>19</v>
      </c>
      <c r="B108" s="56" t="s">
        <v>428</v>
      </c>
      <c r="C108" s="56" t="s">
        <v>516</v>
      </c>
      <c r="D108" s="56">
        <v>150</v>
      </c>
      <c r="E108" s="56">
        <v>94</v>
      </c>
      <c r="F108" s="56">
        <v>56</v>
      </c>
      <c r="G108" s="56">
        <v>66</v>
      </c>
      <c r="H108" s="56">
        <v>41</v>
      </c>
      <c r="I108" s="56">
        <v>25</v>
      </c>
      <c r="J108" s="56">
        <v>37</v>
      </c>
      <c r="K108" s="56">
        <v>39</v>
      </c>
      <c r="L108" s="56">
        <v>73</v>
      </c>
      <c r="M108" s="56">
        <v>46</v>
      </c>
      <c r="N108" s="56">
        <v>27</v>
      </c>
      <c r="O108" s="56">
        <v>33</v>
      </c>
      <c r="P108" s="56">
        <v>30</v>
      </c>
      <c r="Q108" s="56">
        <v>6</v>
      </c>
      <c r="R108" s="56">
        <v>4</v>
      </c>
      <c r="S108" s="56">
        <v>2</v>
      </c>
      <c r="T108" s="56">
        <v>2</v>
      </c>
      <c r="U108" s="56">
        <v>4</v>
      </c>
      <c r="V108" s="56">
        <v>3</v>
      </c>
      <c r="W108" s="56">
        <v>2</v>
      </c>
      <c r="X108" s="56">
        <v>1</v>
      </c>
      <c r="Y108" s="56">
        <v>1</v>
      </c>
      <c r="Z108" s="56">
        <v>2</v>
      </c>
      <c r="AA108" s="56">
        <v>2</v>
      </c>
      <c r="AB108" s="56">
        <v>1</v>
      </c>
      <c r="AC108" s="56">
        <v>1</v>
      </c>
      <c r="AD108" s="56">
        <v>1</v>
      </c>
      <c r="AE108" s="56">
        <v>1</v>
      </c>
      <c r="AF108" s="56">
        <v>0</v>
      </c>
      <c r="AG108" s="56">
        <v>0</v>
      </c>
      <c r="AH108" s="56">
        <v>0</v>
      </c>
      <c r="AI108" s="56">
        <v>0</v>
      </c>
      <c r="AJ108" s="56">
        <v>0</v>
      </c>
      <c r="AK108" s="56">
        <v>0</v>
      </c>
      <c r="AL108" s="56">
        <v>0</v>
      </c>
      <c r="AM108" s="56">
        <v>0</v>
      </c>
      <c r="AN108" s="56">
        <v>0</v>
      </c>
      <c r="AO108" s="56">
        <v>0</v>
      </c>
    </row>
    <row r="109" spans="1:41" ht="25.5">
      <c r="A109" s="55">
        <v>20</v>
      </c>
      <c r="B109" s="56" t="s">
        <v>438</v>
      </c>
      <c r="C109" s="56" t="s">
        <v>632</v>
      </c>
      <c r="D109" s="56">
        <v>7</v>
      </c>
      <c r="E109" s="56">
        <v>7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3</v>
      </c>
      <c r="M109" s="56">
        <v>3</v>
      </c>
      <c r="N109" s="56">
        <v>0</v>
      </c>
      <c r="O109" s="56">
        <v>2</v>
      </c>
      <c r="P109" s="56">
        <v>1</v>
      </c>
      <c r="Q109" s="56">
        <v>2</v>
      </c>
      <c r="R109" s="56">
        <v>2</v>
      </c>
      <c r="S109" s="56">
        <v>0</v>
      </c>
      <c r="T109" s="56">
        <v>2</v>
      </c>
      <c r="U109" s="56">
        <v>0</v>
      </c>
      <c r="V109" s="56">
        <v>1</v>
      </c>
      <c r="W109" s="56">
        <v>1</v>
      </c>
      <c r="X109" s="56">
        <v>0</v>
      </c>
      <c r="Y109" s="56">
        <v>1</v>
      </c>
      <c r="Z109" s="56">
        <v>0</v>
      </c>
      <c r="AA109" s="56">
        <v>1</v>
      </c>
      <c r="AB109" s="56">
        <v>1</v>
      </c>
      <c r="AC109" s="56">
        <v>0</v>
      </c>
      <c r="AD109" s="56">
        <v>0</v>
      </c>
      <c r="AE109" s="56">
        <v>1</v>
      </c>
      <c r="AF109" s="56">
        <v>0</v>
      </c>
      <c r="AG109" s="56">
        <v>0</v>
      </c>
      <c r="AH109" s="56">
        <v>0</v>
      </c>
      <c r="AI109" s="56">
        <v>0</v>
      </c>
      <c r="AJ109" s="56">
        <v>0</v>
      </c>
      <c r="AK109" s="56">
        <v>0</v>
      </c>
      <c r="AL109" s="56">
        <v>0</v>
      </c>
      <c r="AM109" s="56">
        <v>0</v>
      </c>
      <c r="AN109" s="56">
        <v>0</v>
      </c>
      <c r="AO109" s="56">
        <v>0</v>
      </c>
    </row>
    <row r="110" spans="1:41" ht="12.75">
      <c r="A110" s="55">
        <v>21</v>
      </c>
      <c r="B110" s="56" t="s">
        <v>438</v>
      </c>
      <c r="C110" s="56" t="s">
        <v>517</v>
      </c>
      <c r="D110" s="56">
        <v>147</v>
      </c>
      <c r="E110" s="56">
        <v>108</v>
      </c>
      <c r="F110" s="56">
        <v>39</v>
      </c>
      <c r="G110" s="56">
        <v>15</v>
      </c>
      <c r="H110" s="56">
        <v>9</v>
      </c>
      <c r="I110" s="56">
        <v>6</v>
      </c>
      <c r="J110" s="56">
        <v>8</v>
      </c>
      <c r="K110" s="56">
        <v>7</v>
      </c>
      <c r="L110" s="56">
        <v>37</v>
      </c>
      <c r="M110" s="56">
        <v>24</v>
      </c>
      <c r="N110" s="56">
        <v>13</v>
      </c>
      <c r="O110" s="56">
        <v>22</v>
      </c>
      <c r="P110" s="56">
        <v>15</v>
      </c>
      <c r="Q110" s="56">
        <v>41</v>
      </c>
      <c r="R110" s="56">
        <v>30</v>
      </c>
      <c r="S110" s="56">
        <v>11</v>
      </c>
      <c r="T110" s="56">
        <v>25</v>
      </c>
      <c r="U110" s="56">
        <v>16</v>
      </c>
      <c r="V110" s="56">
        <v>35</v>
      </c>
      <c r="W110" s="56">
        <v>27</v>
      </c>
      <c r="X110" s="56">
        <v>8</v>
      </c>
      <c r="Y110" s="56">
        <v>17</v>
      </c>
      <c r="Z110" s="56">
        <v>18</v>
      </c>
      <c r="AA110" s="56">
        <v>15</v>
      </c>
      <c r="AB110" s="56">
        <v>14</v>
      </c>
      <c r="AC110" s="56">
        <v>1</v>
      </c>
      <c r="AD110" s="56">
        <v>5</v>
      </c>
      <c r="AE110" s="56">
        <v>10</v>
      </c>
      <c r="AF110" s="56">
        <v>3</v>
      </c>
      <c r="AG110" s="56">
        <v>3</v>
      </c>
      <c r="AH110" s="56">
        <v>0</v>
      </c>
      <c r="AI110" s="56">
        <v>1</v>
      </c>
      <c r="AJ110" s="56">
        <v>2</v>
      </c>
      <c r="AK110" s="56">
        <v>1</v>
      </c>
      <c r="AL110" s="56">
        <v>1</v>
      </c>
      <c r="AM110" s="56">
        <v>0</v>
      </c>
      <c r="AN110" s="56">
        <v>0</v>
      </c>
      <c r="AO110" s="56">
        <v>1</v>
      </c>
    </row>
    <row r="111" spans="1:41" ht="12.75">
      <c r="A111" s="55">
        <v>22</v>
      </c>
      <c r="B111" s="56" t="s">
        <v>442</v>
      </c>
      <c r="C111" s="56" t="s">
        <v>518</v>
      </c>
      <c r="D111" s="56">
        <v>15</v>
      </c>
      <c r="E111" s="56">
        <v>11</v>
      </c>
      <c r="F111" s="56">
        <v>4</v>
      </c>
      <c r="G111" s="56">
        <v>2</v>
      </c>
      <c r="H111" s="56">
        <v>2</v>
      </c>
      <c r="I111" s="56">
        <v>0</v>
      </c>
      <c r="J111" s="56">
        <v>1</v>
      </c>
      <c r="K111" s="56">
        <v>1</v>
      </c>
      <c r="L111" s="56">
        <v>9</v>
      </c>
      <c r="M111" s="56">
        <v>5</v>
      </c>
      <c r="N111" s="56">
        <v>4</v>
      </c>
      <c r="O111" s="56">
        <v>3</v>
      </c>
      <c r="P111" s="56">
        <v>6</v>
      </c>
      <c r="Q111" s="56">
        <v>3</v>
      </c>
      <c r="R111" s="56">
        <v>3</v>
      </c>
      <c r="S111" s="56">
        <v>0</v>
      </c>
      <c r="T111" s="56">
        <v>0</v>
      </c>
      <c r="U111" s="56">
        <v>3</v>
      </c>
      <c r="V111" s="56">
        <v>1</v>
      </c>
      <c r="W111" s="56">
        <v>1</v>
      </c>
      <c r="X111" s="56">
        <v>0</v>
      </c>
      <c r="Y111" s="56">
        <v>0</v>
      </c>
      <c r="Z111" s="56">
        <v>1</v>
      </c>
      <c r="AA111" s="56">
        <v>0</v>
      </c>
      <c r="AB111" s="56">
        <v>0</v>
      </c>
      <c r="AC111" s="56">
        <v>0</v>
      </c>
      <c r="AD111" s="56">
        <v>0</v>
      </c>
      <c r="AE111" s="56">
        <v>0</v>
      </c>
      <c r="AF111" s="56">
        <v>0</v>
      </c>
      <c r="AG111" s="56">
        <v>0</v>
      </c>
      <c r="AH111" s="56">
        <v>0</v>
      </c>
      <c r="AI111" s="56">
        <v>0</v>
      </c>
      <c r="AJ111" s="56">
        <v>0</v>
      </c>
      <c r="AK111" s="56">
        <v>0</v>
      </c>
      <c r="AL111" s="56">
        <v>0</v>
      </c>
      <c r="AM111" s="56">
        <v>0</v>
      </c>
      <c r="AN111" s="56">
        <v>0</v>
      </c>
      <c r="AO111" s="56">
        <v>0</v>
      </c>
    </row>
    <row r="112" spans="1:41" ht="12.75">
      <c r="A112" s="55">
        <v>23</v>
      </c>
      <c r="B112" s="56" t="s">
        <v>446</v>
      </c>
      <c r="C112" s="56" t="s">
        <v>519</v>
      </c>
      <c r="D112" s="56">
        <v>86</v>
      </c>
      <c r="E112" s="56">
        <v>48</v>
      </c>
      <c r="F112" s="56">
        <v>38</v>
      </c>
      <c r="G112" s="56">
        <v>13</v>
      </c>
      <c r="H112" s="56">
        <v>8</v>
      </c>
      <c r="I112" s="56">
        <v>5</v>
      </c>
      <c r="J112" s="56">
        <v>8</v>
      </c>
      <c r="K112" s="56">
        <v>5</v>
      </c>
      <c r="L112" s="56">
        <v>34</v>
      </c>
      <c r="M112" s="56">
        <v>13</v>
      </c>
      <c r="N112" s="56">
        <v>21</v>
      </c>
      <c r="O112" s="56">
        <v>18</v>
      </c>
      <c r="P112" s="56">
        <v>16</v>
      </c>
      <c r="Q112" s="56">
        <v>16</v>
      </c>
      <c r="R112" s="56">
        <v>9</v>
      </c>
      <c r="S112" s="56">
        <v>7</v>
      </c>
      <c r="T112" s="56">
        <v>6</v>
      </c>
      <c r="U112" s="56">
        <v>10</v>
      </c>
      <c r="V112" s="56">
        <v>13</v>
      </c>
      <c r="W112" s="56">
        <v>10</v>
      </c>
      <c r="X112" s="56">
        <v>3</v>
      </c>
      <c r="Y112" s="56">
        <v>7</v>
      </c>
      <c r="Z112" s="56">
        <v>6</v>
      </c>
      <c r="AA112" s="56">
        <v>6</v>
      </c>
      <c r="AB112" s="56">
        <v>5</v>
      </c>
      <c r="AC112" s="56">
        <v>1</v>
      </c>
      <c r="AD112" s="56">
        <v>4</v>
      </c>
      <c r="AE112" s="56">
        <v>2</v>
      </c>
      <c r="AF112" s="56">
        <v>4</v>
      </c>
      <c r="AG112" s="56">
        <v>3</v>
      </c>
      <c r="AH112" s="56">
        <v>1</v>
      </c>
      <c r="AI112" s="56">
        <v>1</v>
      </c>
      <c r="AJ112" s="56">
        <v>3</v>
      </c>
      <c r="AK112" s="56">
        <v>0</v>
      </c>
      <c r="AL112" s="56">
        <v>0</v>
      </c>
      <c r="AM112" s="56">
        <v>0</v>
      </c>
      <c r="AN112" s="56">
        <v>0</v>
      </c>
      <c r="AO112" s="56">
        <v>0</v>
      </c>
    </row>
    <row r="113" spans="1:41" ht="12.75">
      <c r="A113" s="55">
        <v>24</v>
      </c>
      <c r="B113" s="56" t="s">
        <v>446</v>
      </c>
      <c r="C113" s="56" t="s">
        <v>520</v>
      </c>
      <c r="D113" s="56">
        <v>238</v>
      </c>
      <c r="E113" s="56">
        <v>148</v>
      </c>
      <c r="F113" s="56">
        <v>90</v>
      </c>
      <c r="G113" s="56">
        <v>32</v>
      </c>
      <c r="H113" s="56">
        <v>26</v>
      </c>
      <c r="I113" s="56">
        <v>6</v>
      </c>
      <c r="J113" s="56">
        <v>16</v>
      </c>
      <c r="K113" s="56">
        <v>16</v>
      </c>
      <c r="L113" s="56">
        <v>56</v>
      </c>
      <c r="M113" s="56">
        <v>32</v>
      </c>
      <c r="N113" s="56">
        <v>24</v>
      </c>
      <c r="O113" s="56">
        <v>28</v>
      </c>
      <c r="P113" s="56">
        <v>28</v>
      </c>
      <c r="Q113" s="56">
        <v>65</v>
      </c>
      <c r="R113" s="56">
        <v>37</v>
      </c>
      <c r="S113" s="56">
        <v>28</v>
      </c>
      <c r="T113" s="56">
        <v>31</v>
      </c>
      <c r="U113" s="56">
        <v>34</v>
      </c>
      <c r="V113" s="56">
        <v>40</v>
      </c>
      <c r="W113" s="56">
        <v>27</v>
      </c>
      <c r="X113" s="56">
        <v>13</v>
      </c>
      <c r="Y113" s="56">
        <v>24</v>
      </c>
      <c r="Z113" s="56">
        <v>16</v>
      </c>
      <c r="AA113" s="56">
        <v>38</v>
      </c>
      <c r="AB113" s="56">
        <v>21</v>
      </c>
      <c r="AC113" s="56">
        <v>17</v>
      </c>
      <c r="AD113" s="56">
        <v>16</v>
      </c>
      <c r="AE113" s="56">
        <v>22</v>
      </c>
      <c r="AF113" s="56">
        <v>6</v>
      </c>
      <c r="AG113" s="56">
        <v>5</v>
      </c>
      <c r="AH113" s="56">
        <v>1</v>
      </c>
      <c r="AI113" s="56">
        <v>2</v>
      </c>
      <c r="AJ113" s="56">
        <v>4</v>
      </c>
      <c r="AK113" s="56">
        <v>1</v>
      </c>
      <c r="AL113" s="56">
        <v>0</v>
      </c>
      <c r="AM113" s="56">
        <v>1</v>
      </c>
      <c r="AN113" s="56">
        <v>0</v>
      </c>
      <c r="AO113" s="56">
        <v>1</v>
      </c>
    </row>
    <row r="114" spans="1:41" ht="12.75">
      <c r="A114" s="55">
        <v>25</v>
      </c>
      <c r="B114" s="56" t="s">
        <v>458</v>
      </c>
      <c r="C114" s="56" t="s">
        <v>521</v>
      </c>
      <c r="D114" s="56">
        <v>75</v>
      </c>
      <c r="E114" s="56">
        <v>59</v>
      </c>
      <c r="F114" s="56">
        <v>16</v>
      </c>
      <c r="G114" s="56">
        <v>15</v>
      </c>
      <c r="H114" s="56">
        <v>11</v>
      </c>
      <c r="I114" s="56">
        <v>4</v>
      </c>
      <c r="J114" s="56">
        <v>8</v>
      </c>
      <c r="K114" s="56">
        <v>7</v>
      </c>
      <c r="L114" s="56">
        <v>22</v>
      </c>
      <c r="M114" s="56">
        <v>18</v>
      </c>
      <c r="N114" s="56">
        <v>4</v>
      </c>
      <c r="O114" s="56">
        <v>17</v>
      </c>
      <c r="P114" s="56">
        <v>5</v>
      </c>
      <c r="Q114" s="56">
        <v>17</v>
      </c>
      <c r="R114" s="56">
        <v>11</v>
      </c>
      <c r="S114" s="56">
        <v>6</v>
      </c>
      <c r="T114" s="56">
        <v>12</v>
      </c>
      <c r="U114" s="56">
        <v>5</v>
      </c>
      <c r="V114" s="56">
        <v>11</v>
      </c>
      <c r="W114" s="56">
        <v>10</v>
      </c>
      <c r="X114" s="56">
        <v>1</v>
      </c>
      <c r="Y114" s="56">
        <v>9</v>
      </c>
      <c r="Z114" s="56">
        <v>2</v>
      </c>
      <c r="AA114" s="56">
        <v>10</v>
      </c>
      <c r="AB114" s="56">
        <v>9</v>
      </c>
      <c r="AC114" s="56">
        <v>1</v>
      </c>
      <c r="AD114" s="56">
        <v>4</v>
      </c>
      <c r="AE114" s="56">
        <v>6</v>
      </c>
      <c r="AF114" s="56">
        <v>0</v>
      </c>
      <c r="AG114" s="56">
        <v>0</v>
      </c>
      <c r="AH114" s="56">
        <v>0</v>
      </c>
      <c r="AI114" s="56">
        <v>0</v>
      </c>
      <c r="AJ114" s="56">
        <v>0</v>
      </c>
      <c r="AK114" s="56">
        <v>0</v>
      </c>
      <c r="AL114" s="56">
        <v>0</v>
      </c>
      <c r="AM114" s="56">
        <v>0</v>
      </c>
      <c r="AN114" s="56">
        <v>0</v>
      </c>
      <c r="AO114" s="56">
        <v>0</v>
      </c>
    </row>
    <row r="115" spans="1:41" ht="12.75">
      <c r="A115" s="55">
        <v>26</v>
      </c>
      <c r="B115" s="56" t="s">
        <v>460</v>
      </c>
      <c r="C115" s="56" t="s">
        <v>522</v>
      </c>
      <c r="D115" s="56">
        <v>58</v>
      </c>
      <c r="E115" s="56">
        <v>51</v>
      </c>
      <c r="F115" s="56">
        <v>7</v>
      </c>
      <c r="G115" s="56">
        <v>5</v>
      </c>
      <c r="H115" s="56">
        <v>4</v>
      </c>
      <c r="I115" s="56">
        <v>1</v>
      </c>
      <c r="J115" s="56">
        <v>3</v>
      </c>
      <c r="K115" s="56">
        <v>2</v>
      </c>
      <c r="L115" s="56">
        <v>13</v>
      </c>
      <c r="M115" s="56">
        <v>12</v>
      </c>
      <c r="N115" s="56">
        <v>1</v>
      </c>
      <c r="O115" s="56">
        <v>7</v>
      </c>
      <c r="P115" s="56">
        <v>6</v>
      </c>
      <c r="Q115" s="56">
        <v>22</v>
      </c>
      <c r="R115" s="56">
        <v>21</v>
      </c>
      <c r="S115" s="56">
        <v>1</v>
      </c>
      <c r="T115" s="56">
        <v>6</v>
      </c>
      <c r="U115" s="56">
        <v>16</v>
      </c>
      <c r="V115" s="56">
        <v>7</v>
      </c>
      <c r="W115" s="56">
        <v>5</v>
      </c>
      <c r="X115" s="56">
        <v>2</v>
      </c>
      <c r="Y115" s="56">
        <v>2</v>
      </c>
      <c r="Z115" s="56">
        <v>5</v>
      </c>
      <c r="AA115" s="56">
        <v>7</v>
      </c>
      <c r="AB115" s="56">
        <v>6</v>
      </c>
      <c r="AC115" s="56">
        <v>1</v>
      </c>
      <c r="AD115" s="56">
        <v>5</v>
      </c>
      <c r="AE115" s="56">
        <v>2</v>
      </c>
      <c r="AF115" s="56">
        <v>4</v>
      </c>
      <c r="AG115" s="56">
        <v>3</v>
      </c>
      <c r="AH115" s="56">
        <v>1</v>
      </c>
      <c r="AI115" s="56">
        <v>1</v>
      </c>
      <c r="AJ115" s="56">
        <v>3</v>
      </c>
      <c r="AK115" s="56">
        <v>0</v>
      </c>
      <c r="AL115" s="56">
        <v>0</v>
      </c>
      <c r="AM115" s="56">
        <v>0</v>
      </c>
      <c r="AN115" s="56">
        <v>0</v>
      </c>
      <c r="AO115" s="56">
        <v>0</v>
      </c>
    </row>
    <row r="116" spans="1:41" ht="12.75">
      <c r="A116" s="55">
        <v>27</v>
      </c>
      <c r="B116" s="56" t="s">
        <v>470</v>
      </c>
      <c r="C116" s="56" t="s">
        <v>523</v>
      </c>
      <c r="D116" s="56">
        <v>102</v>
      </c>
      <c r="E116" s="56">
        <v>76</v>
      </c>
      <c r="F116" s="56">
        <v>26</v>
      </c>
      <c r="G116" s="56">
        <v>9</v>
      </c>
      <c r="H116" s="56">
        <v>8</v>
      </c>
      <c r="I116" s="56">
        <v>1</v>
      </c>
      <c r="J116" s="56">
        <v>7</v>
      </c>
      <c r="K116" s="56">
        <v>2</v>
      </c>
      <c r="L116" s="56">
        <v>28</v>
      </c>
      <c r="M116" s="56">
        <v>19</v>
      </c>
      <c r="N116" s="56">
        <v>9</v>
      </c>
      <c r="O116" s="56">
        <v>18</v>
      </c>
      <c r="P116" s="56">
        <v>10</v>
      </c>
      <c r="Q116" s="56">
        <v>34</v>
      </c>
      <c r="R116" s="56">
        <v>28</v>
      </c>
      <c r="S116" s="56">
        <v>6</v>
      </c>
      <c r="T116" s="56">
        <v>17</v>
      </c>
      <c r="U116" s="56">
        <v>17</v>
      </c>
      <c r="V116" s="56">
        <v>19</v>
      </c>
      <c r="W116" s="56">
        <v>13</v>
      </c>
      <c r="X116" s="56">
        <v>6</v>
      </c>
      <c r="Y116" s="56">
        <v>13</v>
      </c>
      <c r="Z116" s="56">
        <v>6</v>
      </c>
      <c r="AA116" s="56">
        <v>10</v>
      </c>
      <c r="AB116" s="56">
        <v>7</v>
      </c>
      <c r="AC116" s="56">
        <v>3</v>
      </c>
      <c r="AD116" s="56">
        <v>3</v>
      </c>
      <c r="AE116" s="56">
        <v>7</v>
      </c>
      <c r="AF116" s="56">
        <v>2</v>
      </c>
      <c r="AG116" s="56">
        <v>1</v>
      </c>
      <c r="AH116" s="56">
        <v>1</v>
      </c>
      <c r="AI116" s="56">
        <v>0</v>
      </c>
      <c r="AJ116" s="56">
        <v>2</v>
      </c>
      <c r="AK116" s="56">
        <v>0</v>
      </c>
      <c r="AL116" s="56">
        <v>0</v>
      </c>
      <c r="AM116" s="56">
        <v>0</v>
      </c>
      <c r="AN116" s="56">
        <v>0</v>
      </c>
      <c r="AO116" s="56">
        <v>0</v>
      </c>
    </row>
    <row r="117" spans="1:41" ht="12.75">
      <c r="A117" s="55">
        <v>28</v>
      </c>
      <c r="B117" s="56" t="s">
        <v>478</v>
      </c>
      <c r="C117" s="56" t="s">
        <v>524</v>
      </c>
      <c r="D117" s="56">
        <v>46</v>
      </c>
      <c r="E117" s="56">
        <v>28</v>
      </c>
      <c r="F117" s="56">
        <v>18</v>
      </c>
      <c r="G117" s="56">
        <v>42</v>
      </c>
      <c r="H117" s="56">
        <v>26</v>
      </c>
      <c r="I117" s="56">
        <v>16</v>
      </c>
      <c r="J117" s="56">
        <v>21</v>
      </c>
      <c r="K117" s="56">
        <v>21</v>
      </c>
      <c r="L117" s="56">
        <v>4</v>
      </c>
      <c r="M117" s="56">
        <v>2</v>
      </c>
      <c r="N117" s="56">
        <v>2</v>
      </c>
      <c r="O117" s="56">
        <v>3</v>
      </c>
      <c r="P117" s="56">
        <v>1</v>
      </c>
      <c r="Q117" s="56">
        <v>0</v>
      </c>
      <c r="R117" s="56">
        <v>0</v>
      </c>
      <c r="S117" s="56">
        <v>0</v>
      </c>
      <c r="T117" s="56">
        <v>0</v>
      </c>
      <c r="U117" s="56">
        <v>0</v>
      </c>
      <c r="V117" s="56">
        <v>0</v>
      </c>
      <c r="W117" s="56">
        <v>0</v>
      </c>
      <c r="X117" s="56">
        <v>0</v>
      </c>
      <c r="Y117" s="56">
        <v>0</v>
      </c>
      <c r="Z117" s="56">
        <v>0</v>
      </c>
      <c r="AA117" s="56">
        <v>0</v>
      </c>
      <c r="AB117" s="56">
        <v>0</v>
      </c>
      <c r="AC117" s="56">
        <v>0</v>
      </c>
      <c r="AD117" s="56">
        <v>0</v>
      </c>
      <c r="AE117" s="56">
        <v>0</v>
      </c>
      <c r="AF117" s="56">
        <v>0</v>
      </c>
      <c r="AG117" s="56">
        <v>0</v>
      </c>
      <c r="AH117" s="56">
        <v>0</v>
      </c>
      <c r="AI117" s="56">
        <v>0</v>
      </c>
      <c r="AJ117" s="56">
        <v>0</v>
      </c>
      <c r="AK117" s="56">
        <v>0</v>
      </c>
      <c r="AL117" s="56">
        <v>0</v>
      </c>
      <c r="AM117" s="56">
        <v>0</v>
      </c>
      <c r="AN117" s="56">
        <v>0</v>
      </c>
      <c r="AO117" s="56">
        <v>0</v>
      </c>
    </row>
    <row r="118" spans="1:41" ht="12.75">
      <c r="A118" s="55">
        <v>29</v>
      </c>
      <c r="B118" s="56" t="s">
        <v>478</v>
      </c>
      <c r="C118" s="56" t="s">
        <v>525</v>
      </c>
      <c r="D118" s="56">
        <v>192</v>
      </c>
      <c r="E118" s="56">
        <v>126</v>
      </c>
      <c r="F118" s="56">
        <v>66</v>
      </c>
      <c r="G118" s="56">
        <v>8</v>
      </c>
      <c r="H118" s="56">
        <v>5</v>
      </c>
      <c r="I118" s="56">
        <v>3</v>
      </c>
      <c r="J118" s="56">
        <v>4</v>
      </c>
      <c r="K118" s="56">
        <v>4</v>
      </c>
      <c r="L118" s="56">
        <v>72</v>
      </c>
      <c r="M118" s="56">
        <v>51</v>
      </c>
      <c r="N118" s="56">
        <v>21</v>
      </c>
      <c r="O118" s="56">
        <v>49</v>
      </c>
      <c r="P118" s="56">
        <v>23</v>
      </c>
      <c r="Q118" s="56">
        <v>45</v>
      </c>
      <c r="R118" s="56">
        <v>29</v>
      </c>
      <c r="S118" s="56">
        <v>16</v>
      </c>
      <c r="T118" s="56">
        <v>25</v>
      </c>
      <c r="U118" s="56">
        <v>20</v>
      </c>
      <c r="V118" s="56">
        <v>46</v>
      </c>
      <c r="W118" s="56">
        <v>24</v>
      </c>
      <c r="X118" s="56">
        <v>22</v>
      </c>
      <c r="Y118" s="56">
        <v>22</v>
      </c>
      <c r="Z118" s="56">
        <v>24</v>
      </c>
      <c r="AA118" s="56">
        <v>20</v>
      </c>
      <c r="AB118" s="56">
        <v>17</v>
      </c>
      <c r="AC118" s="56">
        <v>3</v>
      </c>
      <c r="AD118" s="56">
        <v>2</v>
      </c>
      <c r="AE118" s="56">
        <v>18</v>
      </c>
      <c r="AF118" s="56">
        <v>1</v>
      </c>
      <c r="AG118" s="56">
        <v>0</v>
      </c>
      <c r="AH118" s="56">
        <v>1</v>
      </c>
      <c r="AI118" s="56">
        <v>0</v>
      </c>
      <c r="AJ118" s="56">
        <v>1</v>
      </c>
      <c r="AK118" s="56">
        <v>0</v>
      </c>
      <c r="AL118" s="56">
        <v>0</v>
      </c>
      <c r="AM118" s="56">
        <v>0</v>
      </c>
      <c r="AN118" s="56">
        <v>0</v>
      </c>
      <c r="AO118" s="56">
        <v>0</v>
      </c>
    </row>
    <row r="119" spans="1:41" ht="12.75">
      <c r="A119" s="55">
        <v>30</v>
      </c>
      <c r="B119" s="56" t="s">
        <v>478</v>
      </c>
      <c r="C119" s="56" t="s">
        <v>526</v>
      </c>
      <c r="D119" s="56">
        <v>298</v>
      </c>
      <c r="E119" s="56">
        <v>205</v>
      </c>
      <c r="F119" s="56">
        <v>93</v>
      </c>
      <c r="G119" s="56">
        <v>33</v>
      </c>
      <c r="H119" s="56">
        <v>25</v>
      </c>
      <c r="I119" s="56">
        <v>8</v>
      </c>
      <c r="J119" s="56">
        <v>14</v>
      </c>
      <c r="K119" s="56">
        <v>19</v>
      </c>
      <c r="L119" s="56">
        <v>92</v>
      </c>
      <c r="M119" s="56">
        <v>63</v>
      </c>
      <c r="N119" s="56">
        <v>29</v>
      </c>
      <c r="O119" s="56">
        <v>53</v>
      </c>
      <c r="P119" s="56">
        <v>39</v>
      </c>
      <c r="Q119" s="56">
        <v>76</v>
      </c>
      <c r="R119" s="56">
        <v>46</v>
      </c>
      <c r="S119" s="56">
        <v>30</v>
      </c>
      <c r="T119" s="56">
        <v>45</v>
      </c>
      <c r="U119" s="56">
        <v>31</v>
      </c>
      <c r="V119" s="56">
        <v>48</v>
      </c>
      <c r="W119" s="56">
        <v>35</v>
      </c>
      <c r="X119" s="56">
        <v>13</v>
      </c>
      <c r="Y119" s="56">
        <v>23</v>
      </c>
      <c r="Z119" s="56">
        <v>25</v>
      </c>
      <c r="AA119" s="56">
        <v>38</v>
      </c>
      <c r="AB119" s="56">
        <v>28</v>
      </c>
      <c r="AC119" s="56">
        <v>10</v>
      </c>
      <c r="AD119" s="56">
        <v>14</v>
      </c>
      <c r="AE119" s="56">
        <v>24</v>
      </c>
      <c r="AF119" s="56">
        <v>11</v>
      </c>
      <c r="AG119" s="56">
        <v>8</v>
      </c>
      <c r="AH119" s="56">
        <v>3</v>
      </c>
      <c r="AI119" s="56">
        <v>2</v>
      </c>
      <c r="AJ119" s="56">
        <v>9</v>
      </c>
      <c r="AK119" s="56">
        <v>0</v>
      </c>
      <c r="AL119" s="56">
        <v>0</v>
      </c>
      <c r="AM119" s="56">
        <v>0</v>
      </c>
      <c r="AN119" s="56">
        <v>0</v>
      </c>
      <c r="AO119" s="56">
        <v>0</v>
      </c>
    </row>
    <row r="120" spans="1:41" ht="12.75">
      <c r="A120" s="55">
        <v>31</v>
      </c>
      <c r="B120" s="56" t="s">
        <v>488</v>
      </c>
      <c r="C120" s="56" t="s">
        <v>527</v>
      </c>
      <c r="D120" s="56">
        <v>107</v>
      </c>
      <c r="E120" s="56">
        <v>91</v>
      </c>
      <c r="F120" s="56">
        <v>16</v>
      </c>
      <c r="G120" s="56">
        <v>10</v>
      </c>
      <c r="H120" s="56">
        <v>9</v>
      </c>
      <c r="I120" s="56">
        <v>1</v>
      </c>
      <c r="J120" s="56">
        <v>9</v>
      </c>
      <c r="K120" s="56">
        <v>1</v>
      </c>
      <c r="L120" s="56">
        <v>39</v>
      </c>
      <c r="M120" s="56">
        <v>31</v>
      </c>
      <c r="N120" s="56">
        <v>8</v>
      </c>
      <c r="O120" s="56">
        <v>22</v>
      </c>
      <c r="P120" s="56">
        <v>17</v>
      </c>
      <c r="Q120" s="56">
        <v>33</v>
      </c>
      <c r="R120" s="56">
        <v>26</v>
      </c>
      <c r="S120" s="56">
        <v>7</v>
      </c>
      <c r="T120" s="56">
        <v>14</v>
      </c>
      <c r="U120" s="56">
        <v>19</v>
      </c>
      <c r="V120" s="56">
        <v>17</v>
      </c>
      <c r="W120" s="56">
        <v>17</v>
      </c>
      <c r="X120" s="56">
        <v>0</v>
      </c>
      <c r="Y120" s="56">
        <v>4</v>
      </c>
      <c r="Z120" s="56">
        <v>13</v>
      </c>
      <c r="AA120" s="56">
        <v>7</v>
      </c>
      <c r="AB120" s="56">
        <v>7</v>
      </c>
      <c r="AC120" s="56">
        <v>0</v>
      </c>
      <c r="AD120" s="56">
        <v>1</v>
      </c>
      <c r="AE120" s="56">
        <v>6</v>
      </c>
      <c r="AF120" s="56">
        <v>1</v>
      </c>
      <c r="AG120" s="56">
        <v>1</v>
      </c>
      <c r="AH120" s="56">
        <v>0</v>
      </c>
      <c r="AI120" s="56">
        <v>1</v>
      </c>
      <c r="AJ120" s="56">
        <v>0</v>
      </c>
      <c r="AK120" s="56">
        <v>0</v>
      </c>
      <c r="AL120" s="56">
        <v>0</v>
      </c>
      <c r="AM120" s="56">
        <v>0</v>
      </c>
      <c r="AN120" s="56">
        <v>0</v>
      </c>
      <c r="AO120" s="56">
        <v>0</v>
      </c>
    </row>
    <row r="121" spans="1:41" ht="12.75">
      <c r="A121" s="55">
        <v>32</v>
      </c>
      <c r="B121" s="56" t="s">
        <v>488</v>
      </c>
      <c r="C121" s="56" t="s">
        <v>528</v>
      </c>
      <c r="D121" s="56">
        <v>127</v>
      </c>
      <c r="E121" s="56">
        <v>65</v>
      </c>
      <c r="F121" s="56">
        <v>62</v>
      </c>
      <c r="G121" s="56">
        <v>100</v>
      </c>
      <c r="H121" s="56">
        <v>52</v>
      </c>
      <c r="I121" s="56">
        <v>48</v>
      </c>
      <c r="J121" s="56">
        <v>56</v>
      </c>
      <c r="K121" s="56">
        <v>44</v>
      </c>
      <c r="L121" s="56">
        <v>20</v>
      </c>
      <c r="M121" s="56">
        <v>10</v>
      </c>
      <c r="N121" s="56">
        <v>10</v>
      </c>
      <c r="O121" s="56">
        <v>6</v>
      </c>
      <c r="P121" s="56">
        <v>14</v>
      </c>
      <c r="Q121" s="56">
        <v>4</v>
      </c>
      <c r="R121" s="56">
        <v>2</v>
      </c>
      <c r="S121" s="56">
        <v>2</v>
      </c>
      <c r="T121" s="56">
        <v>0</v>
      </c>
      <c r="U121" s="56">
        <v>4</v>
      </c>
      <c r="V121" s="56">
        <v>2</v>
      </c>
      <c r="W121" s="56">
        <v>0</v>
      </c>
      <c r="X121" s="56">
        <v>2</v>
      </c>
      <c r="Y121" s="56">
        <v>0</v>
      </c>
      <c r="Z121" s="56">
        <v>2</v>
      </c>
      <c r="AA121" s="56">
        <v>0</v>
      </c>
      <c r="AB121" s="56">
        <v>0</v>
      </c>
      <c r="AC121" s="56">
        <v>0</v>
      </c>
      <c r="AD121" s="56">
        <v>0</v>
      </c>
      <c r="AE121" s="56">
        <v>0</v>
      </c>
      <c r="AF121" s="56">
        <v>1</v>
      </c>
      <c r="AG121" s="56">
        <v>1</v>
      </c>
      <c r="AH121" s="56">
        <v>0</v>
      </c>
      <c r="AI121" s="56">
        <v>0</v>
      </c>
      <c r="AJ121" s="56">
        <v>1</v>
      </c>
      <c r="AK121" s="56">
        <v>0</v>
      </c>
      <c r="AL121" s="56">
        <v>0</v>
      </c>
      <c r="AM121" s="56">
        <v>0</v>
      </c>
      <c r="AN121" s="56">
        <v>0</v>
      </c>
      <c r="AO121" s="56">
        <v>0</v>
      </c>
    </row>
    <row r="122" spans="1:41" ht="12.75">
      <c r="A122" s="55">
        <v>33</v>
      </c>
      <c r="B122" s="56" t="s">
        <v>492</v>
      </c>
      <c r="C122" s="56" t="s">
        <v>529</v>
      </c>
      <c r="D122" s="56">
        <v>151</v>
      </c>
      <c r="E122" s="56">
        <v>108</v>
      </c>
      <c r="F122" s="56">
        <v>43</v>
      </c>
      <c r="G122" s="56">
        <v>10</v>
      </c>
      <c r="H122" s="56">
        <v>5</v>
      </c>
      <c r="I122" s="56">
        <v>5</v>
      </c>
      <c r="J122" s="56">
        <v>8</v>
      </c>
      <c r="K122" s="56">
        <v>2</v>
      </c>
      <c r="L122" s="56">
        <v>64</v>
      </c>
      <c r="M122" s="56">
        <v>46</v>
      </c>
      <c r="N122" s="56">
        <v>18</v>
      </c>
      <c r="O122" s="56">
        <v>47</v>
      </c>
      <c r="P122" s="56">
        <v>17</v>
      </c>
      <c r="Q122" s="56">
        <v>27</v>
      </c>
      <c r="R122" s="56">
        <v>16</v>
      </c>
      <c r="S122" s="56">
        <v>11</v>
      </c>
      <c r="T122" s="56">
        <v>19</v>
      </c>
      <c r="U122" s="56">
        <v>8</v>
      </c>
      <c r="V122" s="56">
        <v>27</v>
      </c>
      <c r="W122" s="56">
        <v>22</v>
      </c>
      <c r="X122" s="56">
        <v>5</v>
      </c>
      <c r="Y122" s="56">
        <v>18</v>
      </c>
      <c r="Z122" s="56">
        <v>9</v>
      </c>
      <c r="AA122" s="56">
        <v>22</v>
      </c>
      <c r="AB122" s="56">
        <v>18</v>
      </c>
      <c r="AC122" s="56">
        <v>4</v>
      </c>
      <c r="AD122" s="56">
        <v>11</v>
      </c>
      <c r="AE122" s="56">
        <v>11</v>
      </c>
      <c r="AF122" s="56">
        <v>1</v>
      </c>
      <c r="AG122" s="56">
        <v>1</v>
      </c>
      <c r="AH122" s="56">
        <v>0</v>
      </c>
      <c r="AI122" s="56">
        <v>0</v>
      </c>
      <c r="AJ122" s="56">
        <v>1</v>
      </c>
      <c r="AK122" s="56">
        <v>0</v>
      </c>
      <c r="AL122" s="56">
        <v>0</v>
      </c>
      <c r="AM122" s="56">
        <v>0</v>
      </c>
      <c r="AN122" s="56">
        <v>0</v>
      </c>
      <c r="AO122" s="56">
        <v>0</v>
      </c>
    </row>
    <row r="123" spans="1:41" ht="12.75">
      <c r="A123" s="55">
        <v>34</v>
      </c>
      <c r="B123" s="56" t="s">
        <v>494</v>
      </c>
      <c r="C123" s="56" t="s">
        <v>530</v>
      </c>
      <c r="D123" s="56">
        <v>85</v>
      </c>
      <c r="E123" s="56">
        <v>69</v>
      </c>
      <c r="F123" s="56">
        <v>16</v>
      </c>
      <c r="G123" s="56">
        <v>8</v>
      </c>
      <c r="H123" s="56">
        <v>5</v>
      </c>
      <c r="I123" s="56">
        <v>3</v>
      </c>
      <c r="J123" s="56">
        <v>5</v>
      </c>
      <c r="K123" s="56">
        <v>3</v>
      </c>
      <c r="L123" s="56">
        <v>28</v>
      </c>
      <c r="M123" s="56">
        <v>23</v>
      </c>
      <c r="N123" s="56">
        <v>5</v>
      </c>
      <c r="O123" s="56">
        <v>16</v>
      </c>
      <c r="P123" s="56">
        <v>12</v>
      </c>
      <c r="Q123" s="56">
        <v>22</v>
      </c>
      <c r="R123" s="56">
        <v>20</v>
      </c>
      <c r="S123" s="56">
        <v>2</v>
      </c>
      <c r="T123" s="56">
        <v>11</v>
      </c>
      <c r="U123" s="56">
        <v>11</v>
      </c>
      <c r="V123" s="56">
        <v>16</v>
      </c>
      <c r="W123" s="56">
        <v>14</v>
      </c>
      <c r="X123" s="56">
        <v>2</v>
      </c>
      <c r="Y123" s="56">
        <v>6</v>
      </c>
      <c r="Z123" s="56">
        <v>10</v>
      </c>
      <c r="AA123" s="56">
        <v>9</v>
      </c>
      <c r="AB123" s="56">
        <v>7</v>
      </c>
      <c r="AC123" s="56">
        <v>2</v>
      </c>
      <c r="AD123" s="56">
        <v>3</v>
      </c>
      <c r="AE123" s="56">
        <v>6</v>
      </c>
      <c r="AF123" s="56">
        <v>2</v>
      </c>
      <c r="AG123" s="56">
        <v>0</v>
      </c>
      <c r="AH123" s="56">
        <v>2</v>
      </c>
      <c r="AI123" s="56">
        <v>1</v>
      </c>
      <c r="AJ123" s="56">
        <v>1</v>
      </c>
      <c r="AK123" s="56">
        <v>0</v>
      </c>
      <c r="AL123" s="56">
        <v>0</v>
      </c>
      <c r="AM123" s="56">
        <v>0</v>
      </c>
      <c r="AN123" s="56">
        <v>0</v>
      </c>
      <c r="AO123" s="56">
        <v>0</v>
      </c>
    </row>
    <row r="124" spans="1:41" ht="12.75">
      <c r="A124" s="55">
        <v>35</v>
      </c>
      <c r="B124" s="56" t="s">
        <v>496</v>
      </c>
      <c r="C124" s="56" t="s">
        <v>531</v>
      </c>
      <c r="D124" s="56">
        <v>246</v>
      </c>
      <c r="E124" s="56">
        <v>203</v>
      </c>
      <c r="F124" s="56">
        <v>43</v>
      </c>
      <c r="G124" s="56">
        <v>62</v>
      </c>
      <c r="H124" s="56">
        <v>50</v>
      </c>
      <c r="I124" s="56">
        <v>12</v>
      </c>
      <c r="J124" s="56">
        <v>23</v>
      </c>
      <c r="K124" s="56">
        <v>39</v>
      </c>
      <c r="L124" s="56">
        <v>100</v>
      </c>
      <c r="M124" s="56">
        <v>79</v>
      </c>
      <c r="N124" s="56">
        <v>21</v>
      </c>
      <c r="O124" s="56">
        <v>51</v>
      </c>
      <c r="P124" s="56">
        <v>49</v>
      </c>
      <c r="Q124" s="56">
        <v>28</v>
      </c>
      <c r="R124" s="56">
        <v>24</v>
      </c>
      <c r="S124" s="56">
        <v>4</v>
      </c>
      <c r="T124" s="56">
        <v>11</v>
      </c>
      <c r="U124" s="56">
        <v>17</v>
      </c>
      <c r="V124" s="56">
        <v>32</v>
      </c>
      <c r="W124" s="56">
        <v>29</v>
      </c>
      <c r="X124" s="56">
        <v>3</v>
      </c>
      <c r="Y124" s="56">
        <v>16</v>
      </c>
      <c r="Z124" s="56">
        <v>16</v>
      </c>
      <c r="AA124" s="56">
        <v>16</v>
      </c>
      <c r="AB124" s="56">
        <v>14</v>
      </c>
      <c r="AC124" s="56">
        <v>2</v>
      </c>
      <c r="AD124" s="56">
        <v>6</v>
      </c>
      <c r="AE124" s="56">
        <v>10</v>
      </c>
      <c r="AF124" s="56">
        <v>7</v>
      </c>
      <c r="AG124" s="56">
        <v>6</v>
      </c>
      <c r="AH124" s="56">
        <v>1</v>
      </c>
      <c r="AI124" s="56">
        <v>1</v>
      </c>
      <c r="AJ124" s="56">
        <v>6</v>
      </c>
      <c r="AK124" s="56">
        <v>1</v>
      </c>
      <c r="AL124" s="56">
        <v>1</v>
      </c>
      <c r="AM124" s="56">
        <v>0</v>
      </c>
      <c r="AN124" s="56">
        <v>0</v>
      </c>
      <c r="AO124" s="56">
        <v>1</v>
      </c>
    </row>
    <row r="125" spans="1:41" ht="12.75">
      <c r="A125" s="55">
        <v>36</v>
      </c>
      <c r="B125" s="56" t="s">
        <v>532</v>
      </c>
      <c r="C125" s="56" t="s">
        <v>533</v>
      </c>
      <c r="D125" s="56">
        <v>74</v>
      </c>
      <c r="E125" s="56">
        <v>49</v>
      </c>
      <c r="F125" s="56">
        <v>25</v>
      </c>
      <c r="G125" s="56">
        <v>3</v>
      </c>
      <c r="H125" s="56">
        <v>2</v>
      </c>
      <c r="I125" s="56">
        <v>1</v>
      </c>
      <c r="J125" s="56">
        <v>3</v>
      </c>
      <c r="K125" s="56">
        <v>0</v>
      </c>
      <c r="L125" s="56">
        <v>30</v>
      </c>
      <c r="M125" s="56">
        <v>22</v>
      </c>
      <c r="N125" s="56">
        <v>8</v>
      </c>
      <c r="O125" s="56">
        <v>13</v>
      </c>
      <c r="P125" s="56">
        <v>17</v>
      </c>
      <c r="Q125" s="56">
        <v>10</v>
      </c>
      <c r="R125" s="56">
        <v>5</v>
      </c>
      <c r="S125" s="56">
        <v>5</v>
      </c>
      <c r="T125" s="56">
        <v>6</v>
      </c>
      <c r="U125" s="56">
        <v>4</v>
      </c>
      <c r="V125" s="56">
        <v>13</v>
      </c>
      <c r="W125" s="56">
        <v>9</v>
      </c>
      <c r="X125" s="56">
        <v>4</v>
      </c>
      <c r="Y125" s="56">
        <v>7</v>
      </c>
      <c r="Z125" s="56">
        <v>6</v>
      </c>
      <c r="AA125" s="56">
        <v>10</v>
      </c>
      <c r="AB125" s="56">
        <v>7</v>
      </c>
      <c r="AC125" s="56">
        <v>3</v>
      </c>
      <c r="AD125" s="56">
        <v>3</v>
      </c>
      <c r="AE125" s="56">
        <v>7</v>
      </c>
      <c r="AF125" s="56">
        <v>8</v>
      </c>
      <c r="AG125" s="56">
        <v>4</v>
      </c>
      <c r="AH125" s="56">
        <v>4</v>
      </c>
      <c r="AI125" s="56">
        <v>6</v>
      </c>
      <c r="AJ125" s="56">
        <v>2</v>
      </c>
      <c r="AK125" s="56">
        <v>0</v>
      </c>
      <c r="AL125" s="56">
        <v>0</v>
      </c>
      <c r="AM125" s="56">
        <v>0</v>
      </c>
      <c r="AN125" s="56">
        <v>0</v>
      </c>
      <c r="AO125" s="56">
        <v>0</v>
      </c>
    </row>
    <row r="126" spans="1:41" s="52" customFormat="1" ht="12.75">
      <c r="A126" s="49">
        <v>36</v>
      </c>
      <c r="B126" s="50"/>
      <c r="C126" s="50" t="s">
        <v>534</v>
      </c>
      <c r="D126" s="50">
        <f aca="true" t="shared" si="1" ref="D126:AO126">SUM(D90:D125)</f>
        <v>4557</v>
      </c>
      <c r="E126" s="50">
        <f t="shared" si="1"/>
        <v>3114</v>
      </c>
      <c r="F126" s="50">
        <f t="shared" si="1"/>
        <v>1443</v>
      </c>
      <c r="G126" s="50">
        <f t="shared" si="1"/>
        <v>754</v>
      </c>
      <c r="H126" s="50">
        <f t="shared" si="1"/>
        <v>499</v>
      </c>
      <c r="I126" s="50">
        <f t="shared" si="1"/>
        <v>255</v>
      </c>
      <c r="J126" s="50">
        <f t="shared" si="1"/>
        <v>402</v>
      </c>
      <c r="K126" s="50">
        <f t="shared" si="1"/>
        <v>352</v>
      </c>
      <c r="L126" s="50">
        <f t="shared" si="1"/>
        <v>1409</v>
      </c>
      <c r="M126" s="50">
        <f t="shared" si="1"/>
        <v>944</v>
      </c>
      <c r="N126" s="50">
        <f t="shared" si="1"/>
        <v>465</v>
      </c>
      <c r="O126" s="50">
        <f t="shared" si="1"/>
        <v>823</v>
      </c>
      <c r="P126" s="50">
        <f t="shared" si="1"/>
        <v>575</v>
      </c>
      <c r="Q126" s="50">
        <f t="shared" si="1"/>
        <v>981</v>
      </c>
      <c r="R126" s="50">
        <f t="shared" si="1"/>
        <v>642</v>
      </c>
      <c r="S126" s="50">
        <f t="shared" si="1"/>
        <v>339</v>
      </c>
      <c r="T126" s="50">
        <f t="shared" si="1"/>
        <v>528</v>
      </c>
      <c r="U126" s="50">
        <f t="shared" si="1"/>
        <v>464</v>
      </c>
      <c r="V126" s="50">
        <f t="shared" si="1"/>
        <v>707</v>
      </c>
      <c r="W126" s="50">
        <f t="shared" si="1"/>
        <v>525</v>
      </c>
      <c r="X126" s="50">
        <f t="shared" si="1"/>
        <v>182</v>
      </c>
      <c r="Y126" s="50">
        <f t="shared" si="1"/>
        <v>343</v>
      </c>
      <c r="Z126" s="50">
        <f t="shared" si="1"/>
        <v>364</v>
      </c>
      <c r="AA126" s="50">
        <f t="shared" si="1"/>
        <v>510</v>
      </c>
      <c r="AB126" s="50">
        <f t="shared" si="1"/>
        <v>365</v>
      </c>
      <c r="AC126" s="50">
        <f t="shared" si="1"/>
        <v>145</v>
      </c>
      <c r="AD126" s="50">
        <f t="shared" si="1"/>
        <v>193</v>
      </c>
      <c r="AE126" s="50">
        <f t="shared" si="1"/>
        <v>317</v>
      </c>
      <c r="AF126" s="50">
        <f t="shared" si="1"/>
        <v>180</v>
      </c>
      <c r="AG126" s="50">
        <f t="shared" si="1"/>
        <v>125</v>
      </c>
      <c r="AH126" s="50">
        <f t="shared" si="1"/>
        <v>55</v>
      </c>
      <c r="AI126" s="50">
        <f t="shared" si="1"/>
        <v>40</v>
      </c>
      <c r="AJ126" s="50">
        <f t="shared" si="1"/>
        <v>140</v>
      </c>
      <c r="AK126" s="50">
        <f t="shared" si="1"/>
        <v>16</v>
      </c>
      <c r="AL126" s="50">
        <f t="shared" si="1"/>
        <v>14</v>
      </c>
      <c r="AM126" s="50">
        <f t="shared" si="1"/>
        <v>2</v>
      </c>
      <c r="AN126" s="50">
        <f t="shared" si="1"/>
        <v>1</v>
      </c>
      <c r="AO126" s="50">
        <f t="shared" si="1"/>
        <v>15</v>
      </c>
    </row>
    <row r="127" spans="1:41" ht="7.5" customHeight="1">
      <c r="A127" s="186"/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  <c r="AO127" s="188"/>
    </row>
    <row r="128" spans="1:41" s="52" customFormat="1" ht="12.75">
      <c r="A128" s="49">
        <f>(A88+A126)</f>
        <v>118</v>
      </c>
      <c r="B128" s="50"/>
      <c r="C128" s="50" t="s">
        <v>535</v>
      </c>
      <c r="D128" s="50">
        <f aca="true" t="shared" si="2" ref="D128:AO128">(D88+D126)</f>
        <v>10280</v>
      </c>
      <c r="E128" s="50">
        <f t="shared" si="2"/>
        <v>7553</v>
      </c>
      <c r="F128" s="50">
        <f t="shared" si="2"/>
        <v>2727</v>
      </c>
      <c r="G128" s="50">
        <f t="shared" si="2"/>
        <v>787</v>
      </c>
      <c r="H128" s="50">
        <f t="shared" si="2"/>
        <v>526</v>
      </c>
      <c r="I128" s="50">
        <f t="shared" si="2"/>
        <v>261</v>
      </c>
      <c r="J128" s="50">
        <f t="shared" si="2"/>
        <v>423</v>
      </c>
      <c r="K128" s="50">
        <f t="shared" si="2"/>
        <v>364</v>
      </c>
      <c r="L128" s="50">
        <f t="shared" si="2"/>
        <v>1703</v>
      </c>
      <c r="M128" s="50">
        <f t="shared" si="2"/>
        <v>1173</v>
      </c>
      <c r="N128" s="50">
        <f t="shared" si="2"/>
        <v>530</v>
      </c>
      <c r="O128" s="50">
        <f t="shared" si="2"/>
        <v>1037</v>
      </c>
      <c r="P128" s="50">
        <f t="shared" si="2"/>
        <v>655</v>
      </c>
      <c r="Q128" s="50">
        <f t="shared" si="2"/>
        <v>1544</v>
      </c>
      <c r="R128" s="50">
        <f t="shared" si="2"/>
        <v>1060</v>
      </c>
      <c r="S128" s="50">
        <f t="shared" si="2"/>
        <v>484</v>
      </c>
      <c r="T128" s="50">
        <f t="shared" si="2"/>
        <v>910</v>
      </c>
      <c r="U128" s="50">
        <f t="shared" si="2"/>
        <v>645</v>
      </c>
      <c r="V128" s="50">
        <f t="shared" si="2"/>
        <v>1745</v>
      </c>
      <c r="W128" s="50">
        <f t="shared" si="2"/>
        <v>1336</v>
      </c>
      <c r="X128" s="50">
        <f t="shared" si="2"/>
        <v>409</v>
      </c>
      <c r="Y128" s="50">
        <f t="shared" si="2"/>
        <v>976</v>
      </c>
      <c r="Z128" s="50">
        <f t="shared" si="2"/>
        <v>769</v>
      </c>
      <c r="AA128" s="50">
        <f t="shared" si="2"/>
        <v>2250</v>
      </c>
      <c r="AB128" s="50">
        <f t="shared" si="2"/>
        <v>1723</v>
      </c>
      <c r="AC128" s="50">
        <f t="shared" si="2"/>
        <v>527</v>
      </c>
      <c r="AD128" s="50">
        <f t="shared" si="2"/>
        <v>897</v>
      </c>
      <c r="AE128" s="50">
        <f t="shared" si="2"/>
        <v>1352</v>
      </c>
      <c r="AF128" s="50">
        <f t="shared" si="2"/>
        <v>1833</v>
      </c>
      <c r="AG128" s="50">
        <f t="shared" si="2"/>
        <v>1384</v>
      </c>
      <c r="AH128" s="50">
        <f t="shared" si="2"/>
        <v>449</v>
      </c>
      <c r="AI128" s="50">
        <f t="shared" si="2"/>
        <v>287</v>
      </c>
      <c r="AJ128" s="50">
        <f t="shared" si="2"/>
        <v>1547</v>
      </c>
      <c r="AK128" s="50">
        <f t="shared" si="2"/>
        <v>418</v>
      </c>
      <c r="AL128" s="50">
        <f t="shared" si="2"/>
        <v>351</v>
      </c>
      <c r="AM128" s="50">
        <f t="shared" si="2"/>
        <v>67</v>
      </c>
      <c r="AN128" s="50">
        <f t="shared" si="2"/>
        <v>34</v>
      </c>
      <c r="AO128" s="50">
        <f t="shared" si="2"/>
        <v>384</v>
      </c>
    </row>
  </sheetData>
  <sheetProtection password="CE88" sheet="1" objects="1" scenarios="1"/>
  <mergeCells count="50">
    <mergeCell ref="A89:AO89"/>
    <mergeCell ref="A127:AO127"/>
    <mergeCell ref="A1:A4"/>
    <mergeCell ref="B1:B4"/>
    <mergeCell ref="K3:K4"/>
    <mergeCell ref="J3:J4"/>
    <mergeCell ref="C1:C4"/>
    <mergeCell ref="AC3:AC4"/>
    <mergeCell ref="O3:O4"/>
    <mergeCell ref="Y3:Y4"/>
    <mergeCell ref="Z3:Z4"/>
    <mergeCell ref="W3:W4"/>
    <mergeCell ref="N3:N4"/>
    <mergeCell ref="M3:M4"/>
    <mergeCell ref="X3:X4"/>
    <mergeCell ref="L3:L4"/>
    <mergeCell ref="V3:V4"/>
    <mergeCell ref="U3:U4"/>
    <mergeCell ref="Q3:Q4"/>
    <mergeCell ref="P3:P4"/>
    <mergeCell ref="T3:T4"/>
    <mergeCell ref="S3:S4"/>
    <mergeCell ref="R3:R4"/>
    <mergeCell ref="AK2:AO2"/>
    <mergeCell ref="L2:P2"/>
    <mergeCell ref="AN3:AN4"/>
    <mergeCell ref="AM3:AM4"/>
    <mergeCell ref="AL3:AL4"/>
    <mergeCell ref="AO3:AO4"/>
    <mergeCell ref="AK3:AK4"/>
    <mergeCell ref="AJ3:AJ4"/>
    <mergeCell ref="AG3:AG4"/>
    <mergeCell ref="AF3:AF4"/>
    <mergeCell ref="AI3:AI4"/>
    <mergeCell ref="AH3:AH4"/>
    <mergeCell ref="Q2:U2"/>
    <mergeCell ref="V2:Z2"/>
    <mergeCell ref="AA2:AE2"/>
    <mergeCell ref="AF2:AJ2"/>
    <mergeCell ref="AB3:AB4"/>
    <mergeCell ref="AA3:AA4"/>
    <mergeCell ref="AE3:AE4"/>
    <mergeCell ref="AD3:AD4"/>
    <mergeCell ref="D2:D3"/>
    <mergeCell ref="E2:E3"/>
    <mergeCell ref="F2:F3"/>
    <mergeCell ref="I3:I4"/>
    <mergeCell ref="H3:H4"/>
    <mergeCell ref="G3:G4"/>
    <mergeCell ref="G2:K2"/>
  </mergeCells>
  <printOptions/>
  <pageMargins left="0.35433070866141736" right="0.1968503937007874" top="0.7874015748031497" bottom="0.5905511811023623" header="0.31496062992125984" footer="0.31496062992125984"/>
  <pageSetup horizontalDpi="300" verticalDpi="300" orientation="landscape" paperSize="9" r:id="rId1"/>
  <headerFooter alignWithMargins="0">
    <oddHeader>&amp;C&amp;"Arial,Bold"&amp;12 3.1. Institūcijā dzīvojošo personu sastāvs pēc vecuma un piešķirtās pilsonības uz 2008. gada 1. janvāri</oddHeader>
    <oddFooter>&amp;L
&amp;R
&amp;P+15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AC127"/>
  <sheetViews>
    <sheetView showGridLines="0" workbookViewId="0" topLeftCell="A1">
      <selection activeCell="C108" sqref="C108"/>
    </sheetView>
  </sheetViews>
  <sheetFormatPr defaultColWidth="9.140625" defaultRowHeight="12.75"/>
  <cols>
    <col min="1" max="1" width="4.7109375" style="14" customWidth="1"/>
    <col min="2" max="2" width="16.7109375" style="13" customWidth="1"/>
    <col min="3" max="3" width="55.7109375" style="13" customWidth="1"/>
    <col min="4" max="4" width="11.00390625" style="13" customWidth="1"/>
    <col min="5" max="5" width="9.8515625" style="13" customWidth="1"/>
    <col min="6" max="6" width="10.28125" style="13" customWidth="1"/>
    <col min="7" max="7" width="9.7109375" style="13" customWidth="1"/>
    <col min="8" max="8" width="10.421875" style="13" customWidth="1"/>
    <col min="9" max="9" width="10.57421875" style="13" customWidth="1"/>
    <col min="10" max="16384" width="9.140625" style="13" customWidth="1"/>
  </cols>
  <sheetData>
    <row r="1" spans="1:9" s="3" customFormat="1" ht="22.5">
      <c r="A1" s="189" t="s">
        <v>0</v>
      </c>
      <c r="B1" s="177" t="s">
        <v>1</v>
      </c>
      <c r="C1" s="177" t="s">
        <v>2</v>
      </c>
      <c r="D1" s="2" t="s">
        <v>287</v>
      </c>
      <c r="E1" s="2" t="s">
        <v>286</v>
      </c>
      <c r="F1" s="2" t="s">
        <v>285</v>
      </c>
      <c r="G1" s="2" t="s">
        <v>284</v>
      </c>
      <c r="H1" s="2" t="s">
        <v>283</v>
      </c>
      <c r="I1" s="2" t="s">
        <v>282</v>
      </c>
    </row>
    <row r="2" spans="1:9" s="3" customFormat="1" ht="13.5" customHeight="1">
      <c r="A2" s="189"/>
      <c r="B2" s="177"/>
      <c r="C2" s="177"/>
      <c r="D2" s="172" t="s">
        <v>360</v>
      </c>
      <c r="E2" s="172" t="s">
        <v>226</v>
      </c>
      <c r="F2" s="172"/>
      <c r="G2" s="11"/>
      <c r="H2" s="172" t="s">
        <v>226</v>
      </c>
      <c r="I2" s="172"/>
    </row>
    <row r="3" spans="1:9" s="3" customFormat="1" ht="86.25" customHeight="1">
      <c r="A3" s="190"/>
      <c r="B3" s="178"/>
      <c r="C3" s="178"/>
      <c r="D3" s="172"/>
      <c r="E3" s="2" t="s">
        <v>281</v>
      </c>
      <c r="F3" s="2" t="s">
        <v>280</v>
      </c>
      <c r="G3" s="2" t="s">
        <v>361</v>
      </c>
      <c r="H3" s="2" t="s">
        <v>279</v>
      </c>
      <c r="I3" s="2" t="s">
        <v>278</v>
      </c>
    </row>
    <row r="4" spans="1:9" s="19" customFormat="1" ht="13.5" thickBot="1">
      <c r="A4" s="38" t="s">
        <v>20</v>
      </c>
      <c r="B4" s="38" t="s">
        <v>21</v>
      </c>
      <c r="C4" s="38" t="s">
        <v>22</v>
      </c>
      <c r="D4" s="38">
        <v>1</v>
      </c>
      <c r="E4" s="38">
        <v>2</v>
      </c>
      <c r="F4" s="38">
        <v>3</v>
      </c>
      <c r="G4" s="38">
        <v>4</v>
      </c>
      <c r="H4" s="38">
        <v>5</v>
      </c>
      <c r="I4" s="38">
        <v>6</v>
      </c>
    </row>
    <row r="5" spans="1:29" ht="12.75">
      <c r="A5" s="57">
        <v>1</v>
      </c>
      <c r="B5" s="57" t="s">
        <v>386</v>
      </c>
      <c r="C5" s="57" t="s">
        <v>387</v>
      </c>
      <c r="D5" s="57">
        <v>66.1</v>
      </c>
      <c r="E5" s="57">
        <v>65.8</v>
      </c>
      <c r="F5" s="57">
        <v>70.9</v>
      </c>
      <c r="G5" s="57">
        <v>76</v>
      </c>
      <c r="H5" s="57">
        <v>68.4</v>
      </c>
      <c r="I5" s="57">
        <v>80.4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6" ht="12.75">
      <c r="A6" s="58">
        <v>2</v>
      </c>
      <c r="B6" s="58" t="s">
        <v>388</v>
      </c>
      <c r="C6" s="58" t="s">
        <v>389</v>
      </c>
      <c r="D6" s="58">
        <v>77.2</v>
      </c>
      <c r="E6" s="58">
        <v>71.1</v>
      </c>
      <c r="F6" s="58">
        <v>80.2</v>
      </c>
      <c r="G6" s="58">
        <v>82.3</v>
      </c>
      <c r="H6" s="58">
        <v>71.4</v>
      </c>
      <c r="I6" s="58">
        <v>84.2</v>
      </c>
      <c r="Z6" s="30"/>
    </row>
    <row r="7" spans="1:9" ht="12.75">
      <c r="A7" s="59">
        <v>3</v>
      </c>
      <c r="B7" s="58" t="s">
        <v>388</v>
      </c>
      <c r="C7" s="58" t="s">
        <v>390</v>
      </c>
      <c r="D7" s="58">
        <v>74.7</v>
      </c>
      <c r="E7" s="58">
        <v>66.3</v>
      </c>
      <c r="F7" s="58">
        <v>54.2</v>
      </c>
      <c r="G7" s="58">
        <v>82</v>
      </c>
      <c r="H7" s="58">
        <v>67.5</v>
      </c>
      <c r="I7" s="58">
        <v>84.2</v>
      </c>
    </row>
    <row r="8" spans="1:9" ht="12.75">
      <c r="A8" s="59">
        <v>4</v>
      </c>
      <c r="B8" s="58" t="s">
        <v>388</v>
      </c>
      <c r="C8" s="58" t="s">
        <v>391</v>
      </c>
      <c r="D8" s="58">
        <v>61.9</v>
      </c>
      <c r="E8" s="58">
        <v>60.5</v>
      </c>
      <c r="F8" s="58">
        <v>69.2</v>
      </c>
      <c r="G8" s="58">
        <v>68.8</v>
      </c>
      <c r="H8" s="58">
        <v>64.1</v>
      </c>
      <c r="I8" s="58">
        <v>80.5</v>
      </c>
    </row>
    <row r="9" spans="1:9" ht="12.75">
      <c r="A9" s="59">
        <v>5</v>
      </c>
      <c r="B9" s="58" t="s">
        <v>392</v>
      </c>
      <c r="C9" s="58" t="s">
        <v>393</v>
      </c>
      <c r="D9" s="58">
        <v>69</v>
      </c>
      <c r="E9" s="58">
        <v>63</v>
      </c>
      <c r="F9" s="58">
        <v>75</v>
      </c>
      <c r="G9" s="58">
        <v>77.5</v>
      </c>
      <c r="H9" s="58">
        <v>71.6</v>
      </c>
      <c r="I9" s="58">
        <v>80</v>
      </c>
    </row>
    <row r="10" spans="1:9" ht="12.75">
      <c r="A10" s="59">
        <v>6</v>
      </c>
      <c r="B10" s="58" t="s">
        <v>394</v>
      </c>
      <c r="C10" s="58" t="s">
        <v>395</v>
      </c>
      <c r="D10" s="58">
        <v>73.5</v>
      </c>
      <c r="E10" s="58">
        <v>70.2</v>
      </c>
      <c r="F10" s="58">
        <v>74.7</v>
      </c>
      <c r="G10" s="58">
        <v>84.9</v>
      </c>
      <c r="H10" s="58">
        <v>73</v>
      </c>
      <c r="I10" s="58">
        <v>86.8</v>
      </c>
    </row>
    <row r="11" spans="1:9" ht="12.75">
      <c r="A11" s="59">
        <v>7</v>
      </c>
      <c r="B11" s="58" t="s">
        <v>394</v>
      </c>
      <c r="C11" s="58" t="s">
        <v>396</v>
      </c>
      <c r="D11" s="58">
        <v>81.2</v>
      </c>
      <c r="E11" s="58">
        <v>62.5</v>
      </c>
      <c r="F11" s="58">
        <v>88.8</v>
      </c>
      <c r="G11" s="58">
        <v>84.3</v>
      </c>
      <c r="H11" s="58">
        <v>73.5</v>
      </c>
      <c r="I11" s="58">
        <v>83.1</v>
      </c>
    </row>
    <row r="12" spans="1:9" ht="12.75">
      <c r="A12" s="59">
        <v>8</v>
      </c>
      <c r="B12" s="58" t="s">
        <v>394</v>
      </c>
      <c r="C12" s="58" t="s">
        <v>397</v>
      </c>
      <c r="D12" s="58">
        <v>62.7</v>
      </c>
      <c r="E12" s="58">
        <v>59.9</v>
      </c>
      <c r="F12" s="58">
        <v>65.5</v>
      </c>
      <c r="G12" s="58">
        <v>79.1</v>
      </c>
      <c r="H12" s="58">
        <v>76.1</v>
      </c>
      <c r="I12" s="58">
        <v>82</v>
      </c>
    </row>
    <row r="13" spans="1:9" ht="12.75">
      <c r="A13" s="59">
        <v>9</v>
      </c>
      <c r="B13" s="58" t="s">
        <v>394</v>
      </c>
      <c r="C13" s="58" t="s">
        <v>398</v>
      </c>
      <c r="D13" s="58">
        <v>74</v>
      </c>
      <c r="E13" s="58">
        <v>67.5</v>
      </c>
      <c r="F13" s="58">
        <v>75.2</v>
      </c>
      <c r="G13" s="58">
        <v>81.5</v>
      </c>
      <c r="H13" s="58">
        <v>78.3</v>
      </c>
      <c r="I13" s="58">
        <v>82</v>
      </c>
    </row>
    <row r="14" spans="1:9" ht="12.75">
      <c r="A14" s="59">
        <v>10</v>
      </c>
      <c r="B14" s="58" t="s">
        <v>394</v>
      </c>
      <c r="C14" s="58" t="s">
        <v>399</v>
      </c>
      <c r="D14" s="58">
        <v>71</v>
      </c>
      <c r="E14" s="58">
        <v>62.2</v>
      </c>
      <c r="F14" s="58">
        <v>79.8</v>
      </c>
      <c r="G14" s="58">
        <v>77.55</v>
      </c>
      <c r="H14" s="58">
        <v>73.2</v>
      </c>
      <c r="I14" s="58">
        <v>81.9</v>
      </c>
    </row>
    <row r="15" spans="1:9" ht="12.75">
      <c r="A15" s="59">
        <v>11</v>
      </c>
      <c r="B15" s="58" t="s">
        <v>394</v>
      </c>
      <c r="C15" s="58" t="s">
        <v>400</v>
      </c>
      <c r="D15" s="58">
        <v>85.6</v>
      </c>
      <c r="E15" s="58">
        <v>73</v>
      </c>
      <c r="F15" s="58">
        <v>87.7</v>
      </c>
      <c r="G15" s="58">
        <v>87</v>
      </c>
      <c r="H15" s="58">
        <v>85</v>
      </c>
      <c r="I15" s="58">
        <v>91</v>
      </c>
    </row>
    <row r="16" spans="1:9" ht="12.75">
      <c r="A16" s="59">
        <v>12</v>
      </c>
      <c r="B16" s="58" t="s">
        <v>401</v>
      </c>
      <c r="C16" s="58" t="s">
        <v>402</v>
      </c>
      <c r="D16" s="58">
        <v>67.7</v>
      </c>
      <c r="E16" s="58">
        <v>62.4</v>
      </c>
      <c r="F16" s="58">
        <v>71.6</v>
      </c>
      <c r="G16" s="58">
        <v>78.4</v>
      </c>
      <c r="H16" s="58">
        <v>70.9</v>
      </c>
      <c r="I16" s="58">
        <v>80.7</v>
      </c>
    </row>
    <row r="17" spans="1:9" ht="12.75">
      <c r="A17" s="59">
        <v>13</v>
      </c>
      <c r="B17" s="58" t="s">
        <v>403</v>
      </c>
      <c r="C17" s="58" t="s">
        <v>404</v>
      </c>
      <c r="D17" s="58">
        <v>73.8</v>
      </c>
      <c r="E17" s="58">
        <v>69.4</v>
      </c>
      <c r="F17" s="58">
        <v>77.2</v>
      </c>
      <c r="G17" s="58">
        <v>78.3</v>
      </c>
      <c r="H17" s="58">
        <v>78.6</v>
      </c>
      <c r="I17" s="58">
        <v>78.1</v>
      </c>
    </row>
    <row r="18" spans="1:9" ht="12.75">
      <c r="A18" s="59">
        <v>14</v>
      </c>
      <c r="B18" s="58" t="s">
        <v>403</v>
      </c>
      <c r="C18" s="58" t="s">
        <v>405</v>
      </c>
      <c r="D18" s="58">
        <v>74.68</v>
      </c>
      <c r="E18" s="58">
        <v>75.18</v>
      </c>
      <c r="F18" s="58">
        <v>80.67</v>
      </c>
      <c r="G18" s="58">
        <v>74.5</v>
      </c>
      <c r="H18" s="58">
        <v>74.16</v>
      </c>
      <c r="I18" s="58">
        <v>74.75</v>
      </c>
    </row>
    <row r="19" spans="1:9" ht="12.75">
      <c r="A19" s="59">
        <v>15</v>
      </c>
      <c r="B19" s="58" t="s">
        <v>403</v>
      </c>
      <c r="C19" s="58" t="s">
        <v>406</v>
      </c>
      <c r="D19" s="58">
        <v>77.5</v>
      </c>
      <c r="E19" s="58">
        <v>71.3</v>
      </c>
      <c r="F19" s="58">
        <v>83.6</v>
      </c>
      <c r="G19" s="58">
        <v>80.6</v>
      </c>
      <c r="H19" s="58">
        <v>0</v>
      </c>
      <c r="I19" s="58">
        <v>80.6</v>
      </c>
    </row>
    <row r="20" spans="1:9" ht="12.75">
      <c r="A20" s="59">
        <v>16</v>
      </c>
      <c r="B20" s="58" t="s">
        <v>407</v>
      </c>
      <c r="C20" s="58" t="s">
        <v>408</v>
      </c>
      <c r="D20" s="58">
        <v>72</v>
      </c>
      <c r="E20" s="58">
        <v>69.5</v>
      </c>
      <c r="F20" s="58">
        <v>74.2</v>
      </c>
      <c r="G20" s="58">
        <v>71.4</v>
      </c>
      <c r="H20" s="58">
        <v>63.7</v>
      </c>
      <c r="I20" s="58">
        <v>80.3</v>
      </c>
    </row>
    <row r="21" spans="1:9" ht="12.75">
      <c r="A21" s="59">
        <v>17</v>
      </c>
      <c r="B21" s="58" t="s">
        <v>407</v>
      </c>
      <c r="C21" s="58" t="s">
        <v>409</v>
      </c>
      <c r="D21" s="58">
        <v>73.6</v>
      </c>
      <c r="E21" s="58">
        <v>65.6</v>
      </c>
      <c r="F21" s="58">
        <v>79.1</v>
      </c>
      <c r="G21" s="58">
        <v>77.5</v>
      </c>
      <c r="H21" s="58">
        <v>75.3</v>
      </c>
      <c r="I21" s="58">
        <v>81.6</v>
      </c>
    </row>
    <row r="22" spans="1:9" ht="12.75">
      <c r="A22" s="59">
        <v>18</v>
      </c>
      <c r="B22" s="58" t="s">
        <v>410</v>
      </c>
      <c r="C22" s="58" t="s">
        <v>411</v>
      </c>
      <c r="D22" s="58">
        <v>71.3</v>
      </c>
      <c r="E22" s="58">
        <v>65.2</v>
      </c>
      <c r="F22" s="58">
        <v>78.01</v>
      </c>
      <c r="G22" s="58">
        <v>77.09</v>
      </c>
      <c r="H22" s="58">
        <v>71.5</v>
      </c>
      <c r="I22" s="58">
        <v>81.4</v>
      </c>
    </row>
    <row r="23" spans="1:9" ht="12.75">
      <c r="A23" s="59">
        <v>19</v>
      </c>
      <c r="B23" s="58" t="s">
        <v>412</v>
      </c>
      <c r="C23" s="58" t="s">
        <v>413</v>
      </c>
      <c r="D23" s="58">
        <v>71.8</v>
      </c>
      <c r="E23" s="58">
        <v>67.1</v>
      </c>
      <c r="F23" s="58">
        <v>76</v>
      </c>
      <c r="G23" s="58">
        <v>80.1</v>
      </c>
      <c r="H23" s="58">
        <v>67.3</v>
      </c>
      <c r="I23" s="58">
        <v>84.3</v>
      </c>
    </row>
    <row r="24" spans="1:9" ht="12.75">
      <c r="A24" s="59">
        <v>20</v>
      </c>
      <c r="B24" s="58" t="s">
        <v>412</v>
      </c>
      <c r="C24" s="58" t="s">
        <v>414</v>
      </c>
      <c r="D24" s="58">
        <v>70.6</v>
      </c>
      <c r="E24" s="58">
        <v>66.1</v>
      </c>
      <c r="F24" s="58">
        <v>75.6</v>
      </c>
      <c r="G24" s="58">
        <v>86</v>
      </c>
      <c r="H24" s="58">
        <v>81.5</v>
      </c>
      <c r="I24" s="58">
        <v>88.2</v>
      </c>
    </row>
    <row r="25" spans="1:9" ht="12.75">
      <c r="A25" s="59">
        <v>21</v>
      </c>
      <c r="B25" s="58" t="s">
        <v>412</v>
      </c>
      <c r="C25" s="58" t="s">
        <v>415</v>
      </c>
      <c r="D25" s="58">
        <v>74.2</v>
      </c>
      <c r="E25" s="58">
        <v>70.4</v>
      </c>
      <c r="F25" s="58">
        <v>78.9</v>
      </c>
      <c r="G25" s="58">
        <v>83.2</v>
      </c>
      <c r="H25" s="58">
        <v>82.5</v>
      </c>
      <c r="I25" s="58">
        <v>83.7</v>
      </c>
    </row>
    <row r="26" spans="1:9" ht="12.75">
      <c r="A26" s="59">
        <v>22</v>
      </c>
      <c r="B26" s="58" t="s">
        <v>416</v>
      </c>
      <c r="C26" s="58" t="s">
        <v>417</v>
      </c>
      <c r="D26" s="58">
        <v>71.5</v>
      </c>
      <c r="E26" s="58">
        <v>68</v>
      </c>
      <c r="F26" s="58">
        <v>80</v>
      </c>
      <c r="G26" s="58">
        <v>80</v>
      </c>
      <c r="H26" s="58">
        <v>85</v>
      </c>
      <c r="I26" s="58">
        <v>75</v>
      </c>
    </row>
    <row r="27" spans="1:9" ht="12.75">
      <c r="A27" s="59">
        <v>23</v>
      </c>
      <c r="B27" s="58" t="s">
        <v>416</v>
      </c>
      <c r="C27" s="58" t="s">
        <v>418</v>
      </c>
      <c r="D27" s="58">
        <v>78.9</v>
      </c>
      <c r="E27" s="58">
        <v>74.7</v>
      </c>
      <c r="F27" s="58">
        <v>80.3</v>
      </c>
      <c r="G27" s="58">
        <v>82.4</v>
      </c>
      <c r="H27" s="58">
        <v>76.2</v>
      </c>
      <c r="I27" s="58">
        <v>84.1</v>
      </c>
    </row>
    <row r="28" spans="1:9" ht="12.75">
      <c r="A28" s="59">
        <v>24</v>
      </c>
      <c r="B28" s="58" t="s">
        <v>416</v>
      </c>
      <c r="C28" s="58" t="s">
        <v>419</v>
      </c>
      <c r="D28" s="58">
        <v>77</v>
      </c>
      <c r="E28" s="58">
        <v>72.5</v>
      </c>
      <c r="F28" s="58">
        <v>80.9</v>
      </c>
      <c r="G28" s="58">
        <v>81.6</v>
      </c>
      <c r="H28" s="58">
        <v>0</v>
      </c>
      <c r="I28" s="58">
        <v>81.6</v>
      </c>
    </row>
    <row r="29" spans="1:9" ht="12.75">
      <c r="A29" s="59">
        <v>25</v>
      </c>
      <c r="B29" s="58" t="s">
        <v>420</v>
      </c>
      <c r="C29" s="58" t="s">
        <v>421</v>
      </c>
      <c r="D29" s="58">
        <v>76.12</v>
      </c>
      <c r="E29" s="58">
        <v>73.5</v>
      </c>
      <c r="F29" s="58">
        <v>78.74</v>
      </c>
      <c r="G29" s="58">
        <v>76.14</v>
      </c>
      <c r="H29" s="58">
        <v>73</v>
      </c>
      <c r="I29" s="58">
        <v>79.28</v>
      </c>
    </row>
    <row r="30" spans="1:9" ht="12.75">
      <c r="A30" s="59">
        <v>26</v>
      </c>
      <c r="B30" s="58" t="s">
        <v>420</v>
      </c>
      <c r="C30" s="58" t="s">
        <v>422</v>
      </c>
      <c r="D30" s="58">
        <v>71.7</v>
      </c>
      <c r="E30" s="58">
        <v>65.7</v>
      </c>
      <c r="F30" s="58">
        <v>78.4</v>
      </c>
      <c r="G30" s="58">
        <v>74.9</v>
      </c>
      <c r="H30" s="58">
        <v>70.5</v>
      </c>
      <c r="I30" s="58">
        <v>77.5</v>
      </c>
    </row>
    <row r="31" spans="1:9" ht="12.75">
      <c r="A31" s="59">
        <v>27</v>
      </c>
      <c r="B31" s="58" t="s">
        <v>423</v>
      </c>
      <c r="C31" s="58" t="s">
        <v>424</v>
      </c>
      <c r="D31" s="58">
        <v>75.88</v>
      </c>
      <c r="E31" s="58">
        <v>72.19</v>
      </c>
      <c r="F31" s="58">
        <v>78.5</v>
      </c>
      <c r="G31" s="58">
        <v>80.78</v>
      </c>
      <c r="H31" s="58">
        <v>71.91</v>
      </c>
      <c r="I31" s="58">
        <v>85.51</v>
      </c>
    </row>
    <row r="32" spans="1:9" ht="12.75">
      <c r="A32" s="59">
        <v>28</v>
      </c>
      <c r="B32" s="58" t="s">
        <v>425</v>
      </c>
      <c r="C32" s="58" t="s">
        <v>426</v>
      </c>
      <c r="D32" s="58">
        <v>74.6</v>
      </c>
      <c r="E32" s="58">
        <v>75.8</v>
      </c>
      <c r="F32" s="58">
        <v>73.3</v>
      </c>
      <c r="G32" s="58">
        <v>68</v>
      </c>
      <c r="H32" s="58">
        <v>90</v>
      </c>
      <c r="I32" s="58">
        <v>64.8</v>
      </c>
    </row>
    <row r="33" spans="1:9" ht="12.75">
      <c r="A33" s="59">
        <v>29</v>
      </c>
      <c r="B33" s="58" t="s">
        <v>425</v>
      </c>
      <c r="C33" s="58" t="s">
        <v>427</v>
      </c>
      <c r="D33" s="58">
        <v>76.2</v>
      </c>
      <c r="E33" s="58">
        <v>67.4</v>
      </c>
      <c r="F33" s="58">
        <v>82.1</v>
      </c>
      <c r="G33" s="58">
        <v>76</v>
      </c>
      <c r="H33" s="58">
        <v>70.2</v>
      </c>
      <c r="I33" s="58">
        <v>81.9</v>
      </c>
    </row>
    <row r="34" spans="1:9" ht="12.75">
      <c r="A34" s="59">
        <v>30</v>
      </c>
      <c r="B34" s="58" t="s">
        <v>428</v>
      </c>
      <c r="C34" s="58" t="s">
        <v>429</v>
      </c>
      <c r="D34" s="58">
        <v>70.7</v>
      </c>
      <c r="E34" s="58">
        <v>70.8</v>
      </c>
      <c r="F34" s="58">
        <v>70</v>
      </c>
      <c r="G34" s="58">
        <v>0</v>
      </c>
      <c r="H34" s="58">
        <v>0</v>
      </c>
      <c r="I34" s="58">
        <v>0</v>
      </c>
    </row>
    <row r="35" spans="1:9" ht="12.75">
      <c r="A35" s="59">
        <v>31</v>
      </c>
      <c r="B35" s="58" t="s">
        <v>428</v>
      </c>
      <c r="C35" s="58" t="s">
        <v>430</v>
      </c>
      <c r="D35" s="58">
        <v>74.1</v>
      </c>
      <c r="E35" s="58">
        <v>69.4</v>
      </c>
      <c r="F35" s="58">
        <v>78.3</v>
      </c>
      <c r="G35" s="58">
        <v>83.5</v>
      </c>
      <c r="H35" s="58">
        <v>71</v>
      </c>
      <c r="I35" s="58">
        <v>87.6</v>
      </c>
    </row>
    <row r="36" spans="1:9" ht="12.75">
      <c r="A36" s="59">
        <v>32</v>
      </c>
      <c r="B36" s="58" t="s">
        <v>428</v>
      </c>
      <c r="C36" s="58" t="s">
        <v>431</v>
      </c>
      <c r="D36" s="58">
        <v>72.05</v>
      </c>
      <c r="E36" s="58">
        <v>67.7</v>
      </c>
      <c r="F36" s="58">
        <v>76.36</v>
      </c>
      <c r="G36" s="58">
        <v>77.05</v>
      </c>
      <c r="H36" s="58">
        <v>73.88</v>
      </c>
      <c r="I36" s="58">
        <v>80.23</v>
      </c>
    </row>
    <row r="37" spans="1:9" ht="12.75">
      <c r="A37" s="59">
        <v>33</v>
      </c>
      <c r="B37" s="58" t="s">
        <v>428</v>
      </c>
      <c r="C37" s="58" t="s">
        <v>432</v>
      </c>
      <c r="D37" s="58">
        <v>74.1</v>
      </c>
      <c r="E37" s="58">
        <v>67.4</v>
      </c>
      <c r="F37" s="58">
        <v>77</v>
      </c>
      <c r="G37" s="58">
        <v>82.7</v>
      </c>
      <c r="H37" s="58">
        <v>86.3</v>
      </c>
      <c r="I37" s="58">
        <v>79.8</v>
      </c>
    </row>
    <row r="38" spans="1:9" ht="12.75">
      <c r="A38" s="59">
        <v>34</v>
      </c>
      <c r="B38" s="58" t="s">
        <v>428</v>
      </c>
      <c r="C38" s="58" t="s">
        <v>433</v>
      </c>
      <c r="D38" s="58">
        <v>77.6</v>
      </c>
      <c r="E38" s="58">
        <v>73.3</v>
      </c>
      <c r="F38" s="58">
        <v>79.8</v>
      </c>
      <c r="G38" s="58">
        <v>81</v>
      </c>
      <c r="H38" s="58">
        <v>81</v>
      </c>
      <c r="I38" s="58">
        <v>0</v>
      </c>
    </row>
    <row r="39" spans="1:9" ht="12.75">
      <c r="A39" s="59">
        <v>35</v>
      </c>
      <c r="B39" s="58" t="s">
        <v>434</v>
      </c>
      <c r="C39" s="58" t="s">
        <v>435</v>
      </c>
      <c r="D39" s="58">
        <v>70.3</v>
      </c>
      <c r="E39" s="58">
        <v>66.1</v>
      </c>
      <c r="F39" s="58">
        <v>74.1</v>
      </c>
      <c r="G39" s="58">
        <v>77.5</v>
      </c>
      <c r="H39" s="58">
        <v>67.4</v>
      </c>
      <c r="I39" s="58">
        <v>84.7</v>
      </c>
    </row>
    <row r="40" spans="1:9" ht="12.75">
      <c r="A40" s="59">
        <v>36</v>
      </c>
      <c r="B40" s="58" t="s">
        <v>434</v>
      </c>
      <c r="C40" s="58" t="s">
        <v>436</v>
      </c>
      <c r="D40" s="58">
        <v>76.4</v>
      </c>
      <c r="E40" s="58">
        <v>67.1</v>
      </c>
      <c r="F40" s="58">
        <v>80.5</v>
      </c>
      <c r="G40" s="58">
        <v>82.2</v>
      </c>
      <c r="H40" s="58">
        <v>74.5</v>
      </c>
      <c r="I40" s="58">
        <v>84.4</v>
      </c>
    </row>
    <row r="41" spans="1:9" ht="12.75">
      <c r="A41" s="59">
        <v>37</v>
      </c>
      <c r="B41" s="58" t="s">
        <v>434</v>
      </c>
      <c r="C41" s="58" t="s">
        <v>437</v>
      </c>
      <c r="D41" s="58">
        <v>68.2</v>
      </c>
      <c r="E41" s="58">
        <v>56.4</v>
      </c>
      <c r="F41" s="58">
        <v>79.9</v>
      </c>
      <c r="G41" s="58">
        <v>72</v>
      </c>
      <c r="H41" s="58">
        <v>58</v>
      </c>
      <c r="I41" s="58">
        <v>86</v>
      </c>
    </row>
    <row r="42" spans="1:9" ht="12.75">
      <c r="A42" s="59">
        <v>38</v>
      </c>
      <c r="B42" s="58" t="s">
        <v>438</v>
      </c>
      <c r="C42" s="58" t="s">
        <v>439</v>
      </c>
      <c r="D42" s="58">
        <v>77.3</v>
      </c>
      <c r="E42" s="58">
        <v>71.8</v>
      </c>
      <c r="F42" s="58">
        <v>80</v>
      </c>
      <c r="G42" s="58">
        <v>82.5</v>
      </c>
      <c r="H42" s="58">
        <v>80.5</v>
      </c>
      <c r="I42" s="58">
        <v>84.5</v>
      </c>
    </row>
    <row r="43" spans="1:9" ht="12.75">
      <c r="A43" s="59">
        <v>39</v>
      </c>
      <c r="B43" s="58" t="s">
        <v>438</v>
      </c>
      <c r="C43" s="58" t="s">
        <v>440</v>
      </c>
      <c r="D43" s="58">
        <v>69.6</v>
      </c>
      <c r="E43" s="58">
        <v>62.5</v>
      </c>
      <c r="F43" s="58">
        <v>77.3</v>
      </c>
      <c r="G43" s="58">
        <v>82.8</v>
      </c>
      <c r="H43" s="58">
        <v>79.8</v>
      </c>
      <c r="I43" s="58">
        <v>83.7</v>
      </c>
    </row>
    <row r="44" spans="1:9" ht="12.75">
      <c r="A44" s="59">
        <v>40</v>
      </c>
      <c r="B44" s="58" t="s">
        <v>438</v>
      </c>
      <c r="C44" s="58" t="s">
        <v>441</v>
      </c>
      <c r="D44" s="58">
        <v>70.2</v>
      </c>
      <c r="E44" s="58">
        <v>63.4</v>
      </c>
      <c r="F44" s="58">
        <v>70.2</v>
      </c>
      <c r="G44" s="58">
        <v>81.8</v>
      </c>
      <c r="H44" s="58">
        <v>0</v>
      </c>
      <c r="I44" s="58">
        <v>81.8</v>
      </c>
    </row>
    <row r="45" spans="1:9" ht="12.75">
      <c r="A45" s="59">
        <v>41</v>
      </c>
      <c r="B45" s="58" t="s">
        <v>442</v>
      </c>
      <c r="C45" s="58" t="s">
        <v>443</v>
      </c>
      <c r="D45" s="58">
        <v>69.5</v>
      </c>
      <c r="E45" s="58">
        <v>62.3</v>
      </c>
      <c r="F45" s="58">
        <v>75</v>
      </c>
      <c r="G45" s="58">
        <v>82</v>
      </c>
      <c r="H45" s="58">
        <v>78.8</v>
      </c>
      <c r="I45" s="58">
        <v>87.3</v>
      </c>
    </row>
    <row r="46" spans="1:9" ht="12.75">
      <c r="A46" s="59">
        <v>42</v>
      </c>
      <c r="B46" s="58" t="s">
        <v>442</v>
      </c>
      <c r="C46" s="58" t="s">
        <v>444</v>
      </c>
      <c r="D46" s="58">
        <v>75.2</v>
      </c>
      <c r="E46" s="58">
        <v>79.4</v>
      </c>
      <c r="F46" s="58">
        <v>80.1</v>
      </c>
      <c r="G46" s="58">
        <v>79</v>
      </c>
      <c r="H46" s="58">
        <v>77.8</v>
      </c>
      <c r="I46" s="58">
        <v>80.7</v>
      </c>
    </row>
    <row r="47" spans="1:9" ht="12.75">
      <c r="A47" s="59">
        <v>43</v>
      </c>
      <c r="B47" s="58" t="s">
        <v>442</v>
      </c>
      <c r="C47" s="58" t="s">
        <v>445</v>
      </c>
      <c r="D47" s="58">
        <v>77.6</v>
      </c>
      <c r="E47" s="58">
        <v>67.9</v>
      </c>
      <c r="F47" s="58">
        <v>81.8</v>
      </c>
      <c r="G47" s="58">
        <v>86.4</v>
      </c>
      <c r="H47" s="58">
        <v>80.7</v>
      </c>
      <c r="I47" s="58">
        <v>90.8</v>
      </c>
    </row>
    <row r="48" spans="1:9" ht="12.75">
      <c r="A48" s="59">
        <v>44</v>
      </c>
      <c r="B48" s="58" t="s">
        <v>446</v>
      </c>
      <c r="C48" s="58" t="s">
        <v>447</v>
      </c>
      <c r="D48" s="58">
        <v>77</v>
      </c>
      <c r="E48" s="58">
        <v>67</v>
      </c>
      <c r="F48" s="58">
        <v>79</v>
      </c>
      <c r="G48" s="58">
        <v>0</v>
      </c>
      <c r="H48" s="58">
        <v>0</v>
      </c>
      <c r="I48" s="58">
        <v>82</v>
      </c>
    </row>
    <row r="49" spans="1:9" ht="12.75">
      <c r="A49" s="59">
        <v>45</v>
      </c>
      <c r="B49" s="58" t="s">
        <v>446</v>
      </c>
      <c r="C49" s="58" t="s">
        <v>448</v>
      </c>
      <c r="D49" s="58">
        <v>79.5</v>
      </c>
      <c r="E49" s="58">
        <v>71.2</v>
      </c>
      <c r="F49" s="58">
        <v>86.3</v>
      </c>
      <c r="G49" s="58">
        <v>84.1</v>
      </c>
      <c r="H49" s="58">
        <v>74.4</v>
      </c>
      <c r="I49" s="58">
        <v>88.2</v>
      </c>
    </row>
    <row r="50" spans="1:9" ht="12.75">
      <c r="A50" s="59">
        <v>46</v>
      </c>
      <c r="B50" s="58" t="s">
        <v>446</v>
      </c>
      <c r="C50" s="58" t="s">
        <v>449</v>
      </c>
      <c r="D50" s="58">
        <v>73.5</v>
      </c>
      <c r="E50" s="58">
        <v>63.6</v>
      </c>
      <c r="F50" s="58">
        <v>78.7</v>
      </c>
      <c r="G50" s="58">
        <v>77.4</v>
      </c>
      <c r="H50" s="58">
        <v>70</v>
      </c>
      <c r="I50" s="58">
        <v>82.2</v>
      </c>
    </row>
    <row r="51" spans="1:9" ht="12.75">
      <c r="A51" s="59">
        <v>47</v>
      </c>
      <c r="B51" s="58" t="s">
        <v>450</v>
      </c>
      <c r="C51" s="58" t="s">
        <v>451</v>
      </c>
      <c r="D51" s="58">
        <v>73.3</v>
      </c>
      <c r="E51" s="58">
        <v>67</v>
      </c>
      <c r="F51" s="58">
        <v>77.6</v>
      </c>
      <c r="G51" s="58">
        <v>79.6</v>
      </c>
      <c r="H51" s="58">
        <v>78</v>
      </c>
      <c r="I51" s="58">
        <v>80</v>
      </c>
    </row>
    <row r="52" spans="1:9" ht="12.75">
      <c r="A52" s="59">
        <v>48</v>
      </c>
      <c r="B52" s="58" t="s">
        <v>450</v>
      </c>
      <c r="C52" s="58" t="s">
        <v>452</v>
      </c>
      <c r="D52" s="58">
        <v>67.9</v>
      </c>
      <c r="E52" s="58">
        <v>61.1</v>
      </c>
      <c r="F52" s="58">
        <v>74</v>
      </c>
      <c r="G52" s="58">
        <v>75.3</v>
      </c>
      <c r="H52" s="58">
        <v>70.5</v>
      </c>
      <c r="I52" s="58">
        <v>77.8</v>
      </c>
    </row>
    <row r="53" spans="1:9" ht="12.75">
      <c r="A53" s="59">
        <v>49</v>
      </c>
      <c r="B53" s="58" t="s">
        <v>450</v>
      </c>
      <c r="C53" s="58" t="s">
        <v>453</v>
      </c>
      <c r="D53" s="58">
        <v>74.5</v>
      </c>
      <c r="E53" s="58">
        <v>66</v>
      </c>
      <c r="F53" s="58">
        <v>79.4</v>
      </c>
      <c r="G53" s="58">
        <v>83.3</v>
      </c>
      <c r="H53" s="58">
        <v>79</v>
      </c>
      <c r="I53" s="58">
        <v>85</v>
      </c>
    </row>
    <row r="54" spans="1:9" ht="12.75">
      <c r="A54" s="59">
        <v>50</v>
      </c>
      <c r="B54" s="58" t="s">
        <v>450</v>
      </c>
      <c r="C54" s="58" t="s">
        <v>454</v>
      </c>
      <c r="D54" s="58">
        <v>76.4</v>
      </c>
      <c r="E54" s="58">
        <v>70</v>
      </c>
      <c r="F54" s="58">
        <v>80.4</v>
      </c>
      <c r="G54" s="58">
        <v>78</v>
      </c>
      <c r="H54" s="58">
        <v>76</v>
      </c>
      <c r="I54" s="58">
        <v>80</v>
      </c>
    </row>
    <row r="55" spans="1:9" ht="12.75">
      <c r="A55" s="59">
        <v>51</v>
      </c>
      <c r="B55" s="58" t="s">
        <v>450</v>
      </c>
      <c r="C55" s="58" t="s">
        <v>455</v>
      </c>
      <c r="D55" s="58">
        <v>79</v>
      </c>
      <c r="E55" s="58">
        <v>72</v>
      </c>
      <c r="F55" s="58">
        <v>80.5</v>
      </c>
      <c r="G55" s="58">
        <v>78</v>
      </c>
      <c r="H55" s="58">
        <v>0</v>
      </c>
      <c r="I55" s="58">
        <v>78</v>
      </c>
    </row>
    <row r="56" spans="1:9" ht="12.75">
      <c r="A56" s="59">
        <v>52</v>
      </c>
      <c r="B56" s="58" t="s">
        <v>450</v>
      </c>
      <c r="C56" s="58" t="s">
        <v>456</v>
      </c>
      <c r="D56" s="58">
        <v>77.5</v>
      </c>
      <c r="E56" s="58">
        <v>72</v>
      </c>
      <c r="F56" s="58">
        <v>80.6</v>
      </c>
      <c r="G56" s="58">
        <v>79.3</v>
      </c>
      <c r="H56" s="58">
        <v>85</v>
      </c>
      <c r="I56" s="58">
        <v>73.5</v>
      </c>
    </row>
    <row r="57" spans="1:9" ht="12.75">
      <c r="A57" s="59">
        <v>53</v>
      </c>
      <c r="B57" s="58" t="s">
        <v>450</v>
      </c>
      <c r="C57" s="58" t="s">
        <v>457</v>
      </c>
      <c r="D57" s="58">
        <v>75.9</v>
      </c>
      <c r="E57" s="58">
        <v>76.43</v>
      </c>
      <c r="F57" s="58">
        <v>75.64</v>
      </c>
      <c r="G57" s="58">
        <v>0</v>
      </c>
      <c r="H57" s="58">
        <v>0</v>
      </c>
      <c r="I57" s="58">
        <v>0</v>
      </c>
    </row>
    <row r="58" spans="1:9" ht="12.75">
      <c r="A58" s="59">
        <v>54</v>
      </c>
      <c r="B58" s="58" t="s">
        <v>458</v>
      </c>
      <c r="C58" s="58" t="s">
        <v>459</v>
      </c>
      <c r="D58" s="58">
        <v>70.2</v>
      </c>
      <c r="E58" s="58">
        <v>70</v>
      </c>
      <c r="F58" s="58">
        <v>79.6</v>
      </c>
      <c r="G58" s="58">
        <v>74.9</v>
      </c>
      <c r="H58" s="58">
        <v>64.5</v>
      </c>
      <c r="I58" s="58">
        <v>79.6</v>
      </c>
    </row>
    <row r="59" spans="1:9" ht="12.75">
      <c r="A59" s="59">
        <v>55</v>
      </c>
      <c r="B59" s="58" t="s">
        <v>460</v>
      </c>
      <c r="C59" s="58" t="s">
        <v>461</v>
      </c>
      <c r="D59" s="58">
        <v>75.3</v>
      </c>
      <c r="E59" s="58">
        <v>70.5</v>
      </c>
      <c r="F59" s="58">
        <v>78</v>
      </c>
      <c r="G59" s="58">
        <v>79.5</v>
      </c>
      <c r="H59" s="58">
        <v>73</v>
      </c>
      <c r="I59" s="58">
        <v>81.7</v>
      </c>
    </row>
    <row r="60" spans="1:9" ht="12.75">
      <c r="A60" s="59">
        <v>56</v>
      </c>
      <c r="B60" s="58" t="s">
        <v>460</v>
      </c>
      <c r="C60" s="58" t="s">
        <v>462</v>
      </c>
      <c r="D60" s="58">
        <v>73.1</v>
      </c>
      <c r="E60" s="58">
        <v>66.7</v>
      </c>
      <c r="F60" s="58">
        <v>79.4</v>
      </c>
      <c r="G60" s="58">
        <v>76</v>
      </c>
      <c r="H60" s="58">
        <v>0</v>
      </c>
      <c r="I60" s="58">
        <v>76</v>
      </c>
    </row>
    <row r="61" spans="1:9" ht="12.75">
      <c r="A61" s="59">
        <v>57</v>
      </c>
      <c r="B61" s="58" t="s">
        <v>460</v>
      </c>
      <c r="C61" s="58" t="s">
        <v>463</v>
      </c>
      <c r="D61" s="58">
        <v>78.4</v>
      </c>
      <c r="E61" s="58">
        <v>70.5</v>
      </c>
      <c r="F61" s="58">
        <v>80</v>
      </c>
      <c r="G61" s="58">
        <v>84.7</v>
      </c>
      <c r="H61" s="58">
        <v>83</v>
      </c>
      <c r="I61" s="58">
        <v>88</v>
      </c>
    </row>
    <row r="62" spans="1:9" ht="12.75">
      <c r="A62" s="59">
        <v>58</v>
      </c>
      <c r="B62" s="58" t="s">
        <v>460</v>
      </c>
      <c r="C62" s="58" t="s">
        <v>464</v>
      </c>
      <c r="D62" s="58">
        <v>79.2</v>
      </c>
      <c r="E62" s="58">
        <v>74</v>
      </c>
      <c r="F62" s="58">
        <v>84.4</v>
      </c>
      <c r="G62" s="58">
        <v>76.3</v>
      </c>
      <c r="H62" s="58">
        <v>77.5</v>
      </c>
      <c r="I62" s="58">
        <v>75</v>
      </c>
    </row>
    <row r="63" spans="1:9" ht="12.75">
      <c r="A63" s="59">
        <v>59</v>
      </c>
      <c r="B63" s="58" t="s">
        <v>460</v>
      </c>
      <c r="C63" s="58" t="s">
        <v>465</v>
      </c>
      <c r="D63" s="58">
        <v>77.7</v>
      </c>
      <c r="E63" s="58">
        <v>59.7</v>
      </c>
      <c r="F63" s="58">
        <v>79.6</v>
      </c>
      <c r="G63" s="58">
        <v>81.4</v>
      </c>
      <c r="H63" s="58">
        <v>78</v>
      </c>
      <c r="I63" s="58">
        <v>84.5</v>
      </c>
    </row>
    <row r="64" spans="1:9" ht="12.75">
      <c r="A64" s="59">
        <v>60</v>
      </c>
      <c r="B64" s="58" t="s">
        <v>460</v>
      </c>
      <c r="C64" s="58" t="s">
        <v>466</v>
      </c>
      <c r="D64" s="58">
        <v>80</v>
      </c>
      <c r="E64" s="58">
        <v>63</v>
      </c>
      <c r="F64" s="58">
        <v>83.2</v>
      </c>
      <c r="G64" s="58">
        <v>87.7</v>
      </c>
      <c r="H64" s="58">
        <v>0</v>
      </c>
      <c r="I64" s="58">
        <v>87.7</v>
      </c>
    </row>
    <row r="65" spans="1:9" ht="12.75">
      <c r="A65" s="59">
        <v>61</v>
      </c>
      <c r="B65" s="58" t="s">
        <v>460</v>
      </c>
      <c r="C65" s="58" t="s">
        <v>467</v>
      </c>
      <c r="D65" s="58">
        <v>77.8</v>
      </c>
      <c r="E65" s="58">
        <v>71.6</v>
      </c>
      <c r="F65" s="58">
        <v>79.3</v>
      </c>
      <c r="G65" s="58">
        <v>74.4</v>
      </c>
      <c r="H65" s="58">
        <v>74.5</v>
      </c>
      <c r="I65" s="58">
        <v>79.6</v>
      </c>
    </row>
    <row r="66" spans="1:9" ht="12.75">
      <c r="A66" s="59">
        <v>62</v>
      </c>
      <c r="B66" s="58" t="s">
        <v>460</v>
      </c>
      <c r="C66" s="58" t="s">
        <v>468</v>
      </c>
      <c r="D66" s="58">
        <v>69.1</v>
      </c>
      <c r="E66" s="58">
        <v>65</v>
      </c>
      <c r="F66" s="58">
        <v>74.3</v>
      </c>
      <c r="G66" s="58">
        <v>80.2</v>
      </c>
      <c r="H66" s="58">
        <v>76.5</v>
      </c>
      <c r="I66" s="58">
        <v>84.6</v>
      </c>
    </row>
    <row r="67" spans="1:9" ht="12.75">
      <c r="A67" s="59">
        <v>63</v>
      </c>
      <c r="B67" s="58" t="s">
        <v>460</v>
      </c>
      <c r="C67" s="58" t="s">
        <v>469</v>
      </c>
      <c r="D67" s="58">
        <v>75</v>
      </c>
      <c r="E67" s="58">
        <v>69.7</v>
      </c>
      <c r="F67" s="58">
        <v>78.4</v>
      </c>
      <c r="G67" s="58">
        <v>83.8</v>
      </c>
      <c r="H67" s="58">
        <v>76.5</v>
      </c>
      <c r="I67" s="58">
        <v>88.7</v>
      </c>
    </row>
    <row r="68" spans="1:9" ht="12.75">
      <c r="A68" s="59">
        <v>64</v>
      </c>
      <c r="B68" s="58" t="s">
        <v>470</v>
      </c>
      <c r="C68" s="58" t="s">
        <v>471</v>
      </c>
      <c r="D68" s="58">
        <v>73.4</v>
      </c>
      <c r="E68" s="58">
        <v>70.5</v>
      </c>
      <c r="F68" s="58">
        <v>76.5</v>
      </c>
      <c r="G68" s="58">
        <v>72.1</v>
      </c>
      <c r="H68" s="58">
        <v>68</v>
      </c>
      <c r="I68" s="58">
        <v>74.1</v>
      </c>
    </row>
    <row r="69" spans="1:9" ht="12.75">
      <c r="A69" s="59">
        <v>65</v>
      </c>
      <c r="B69" s="58" t="s">
        <v>472</v>
      </c>
      <c r="C69" s="58" t="s">
        <v>473</v>
      </c>
      <c r="D69" s="58">
        <v>71.1</v>
      </c>
      <c r="E69" s="58">
        <v>65.4</v>
      </c>
      <c r="F69" s="58">
        <v>78.2</v>
      </c>
      <c r="G69" s="58">
        <v>78.6</v>
      </c>
      <c r="H69" s="58">
        <v>73</v>
      </c>
      <c r="I69" s="58">
        <v>79.6</v>
      </c>
    </row>
    <row r="70" spans="1:9" ht="12.75">
      <c r="A70" s="59">
        <v>66</v>
      </c>
      <c r="B70" s="58" t="s">
        <v>472</v>
      </c>
      <c r="C70" s="58" t="s">
        <v>474</v>
      </c>
      <c r="D70" s="58">
        <v>77.6</v>
      </c>
      <c r="E70" s="58">
        <v>68</v>
      </c>
      <c r="F70" s="58">
        <v>81.6</v>
      </c>
      <c r="G70" s="58">
        <v>82</v>
      </c>
      <c r="H70" s="58">
        <v>0</v>
      </c>
      <c r="I70" s="58">
        <v>82</v>
      </c>
    </row>
    <row r="71" spans="1:9" ht="12.75">
      <c r="A71" s="59">
        <v>67</v>
      </c>
      <c r="B71" s="58" t="s">
        <v>472</v>
      </c>
      <c r="C71" s="58" t="s">
        <v>475</v>
      </c>
      <c r="D71" s="58">
        <v>69.5</v>
      </c>
      <c r="E71" s="58">
        <v>66.4</v>
      </c>
      <c r="F71" s="58">
        <v>75.1</v>
      </c>
      <c r="G71" s="58">
        <v>77.1</v>
      </c>
      <c r="H71" s="58">
        <v>63</v>
      </c>
      <c r="I71" s="58">
        <v>82.8</v>
      </c>
    </row>
    <row r="72" spans="1:9" ht="12.75">
      <c r="A72" s="59">
        <v>68</v>
      </c>
      <c r="B72" s="58" t="s">
        <v>476</v>
      </c>
      <c r="C72" s="58" t="s">
        <v>477</v>
      </c>
      <c r="D72" s="58">
        <v>70.9</v>
      </c>
      <c r="E72" s="58">
        <v>68.3</v>
      </c>
      <c r="F72" s="58">
        <v>74.8</v>
      </c>
      <c r="G72" s="58">
        <v>77.3</v>
      </c>
      <c r="H72" s="58">
        <v>75.6</v>
      </c>
      <c r="I72" s="58">
        <v>79.4</v>
      </c>
    </row>
    <row r="73" spans="1:9" ht="25.5">
      <c r="A73" s="59">
        <v>69</v>
      </c>
      <c r="B73" s="58" t="s">
        <v>478</v>
      </c>
      <c r="C73" s="58" t="s">
        <v>479</v>
      </c>
      <c r="D73" s="58">
        <v>82.1</v>
      </c>
      <c r="E73" s="58">
        <v>69.3</v>
      </c>
      <c r="F73" s="58">
        <v>84.4</v>
      </c>
      <c r="G73" s="58">
        <v>75</v>
      </c>
      <c r="H73" s="58">
        <v>0</v>
      </c>
      <c r="I73" s="58">
        <v>75</v>
      </c>
    </row>
    <row r="74" spans="1:9" ht="12.75">
      <c r="A74" s="59">
        <v>70</v>
      </c>
      <c r="B74" s="58" t="s">
        <v>478</v>
      </c>
      <c r="C74" s="58" t="s">
        <v>480</v>
      </c>
      <c r="D74" s="58">
        <v>77.1</v>
      </c>
      <c r="E74" s="58">
        <v>71.9</v>
      </c>
      <c r="F74" s="58">
        <v>79.2</v>
      </c>
      <c r="G74" s="58">
        <v>78.8</v>
      </c>
      <c r="H74" s="58">
        <v>79.5</v>
      </c>
      <c r="I74" s="58">
        <v>79.3</v>
      </c>
    </row>
    <row r="75" spans="1:9" ht="12.75">
      <c r="A75" s="59">
        <v>71</v>
      </c>
      <c r="B75" s="58" t="s">
        <v>478</v>
      </c>
      <c r="C75" s="58" t="s">
        <v>481</v>
      </c>
      <c r="D75" s="58">
        <v>75.1</v>
      </c>
      <c r="E75" s="58">
        <v>74.2</v>
      </c>
      <c r="F75" s="58">
        <v>75.9</v>
      </c>
      <c r="G75" s="58">
        <v>84</v>
      </c>
      <c r="H75" s="58">
        <v>82.5</v>
      </c>
      <c r="I75" s="58">
        <v>85.5</v>
      </c>
    </row>
    <row r="76" spans="1:9" ht="12.75">
      <c r="A76" s="59">
        <v>72</v>
      </c>
      <c r="B76" s="58" t="s">
        <v>478</v>
      </c>
      <c r="C76" s="58" t="s">
        <v>482</v>
      </c>
      <c r="D76" s="58">
        <v>74.4</v>
      </c>
      <c r="E76" s="58">
        <v>69.4</v>
      </c>
      <c r="F76" s="58">
        <v>77.2</v>
      </c>
      <c r="G76" s="58">
        <v>82.4</v>
      </c>
      <c r="H76" s="58">
        <v>77.4</v>
      </c>
      <c r="I76" s="58">
        <v>85.5</v>
      </c>
    </row>
    <row r="77" spans="1:9" ht="12.75">
      <c r="A77" s="59">
        <v>73</v>
      </c>
      <c r="B77" s="58" t="s">
        <v>478</v>
      </c>
      <c r="C77" s="58" t="s">
        <v>483</v>
      </c>
      <c r="D77" s="58">
        <v>70.3</v>
      </c>
      <c r="E77" s="58">
        <v>59.5</v>
      </c>
      <c r="F77" s="58">
        <v>76.8</v>
      </c>
      <c r="G77" s="58">
        <v>72</v>
      </c>
      <c r="H77" s="58">
        <v>0</v>
      </c>
      <c r="I77" s="58">
        <v>72</v>
      </c>
    </row>
    <row r="78" spans="1:9" ht="12.75">
      <c r="A78" s="59">
        <v>74</v>
      </c>
      <c r="B78" s="58" t="s">
        <v>478</v>
      </c>
      <c r="C78" s="58" t="s">
        <v>484</v>
      </c>
      <c r="D78" s="58">
        <v>74.5</v>
      </c>
      <c r="E78" s="58">
        <v>68.7</v>
      </c>
      <c r="F78" s="58">
        <v>80.2</v>
      </c>
      <c r="G78" s="58">
        <v>82.6</v>
      </c>
      <c r="H78" s="58">
        <v>78</v>
      </c>
      <c r="I78" s="58">
        <v>83.7</v>
      </c>
    </row>
    <row r="79" spans="1:9" ht="12.75">
      <c r="A79" s="59">
        <v>75</v>
      </c>
      <c r="B79" s="58" t="s">
        <v>485</v>
      </c>
      <c r="C79" s="58" t="s">
        <v>486</v>
      </c>
      <c r="D79" s="58">
        <v>69.9</v>
      </c>
      <c r="E79" s="58">
        <v>60.6</v>
      </c>
      <c r="F79" s="58">
        <v>75.9</v>
      </c>
      <c r="G79" s="58">
        <v>84</v>
      </c>
      <c r="H79" s="58">
        <v>75.5</v>
      </c>
      <c r="I79" s="58">
        <v>85.9</v>
      </c>
    </row>
    <row r="80" spans="1:9" ht="12.75">
      <c r="A80" s="59">
        <v>76</v>
      </c>
      <c r="B80" s="58" t="s">
        <v>485</v>
      </c>
      <c r="C80" s="58" t="s">
        <v>487</v>
      </c>
      <c r="D80" s="58">
        <v>73.7</v>
      </c>
      <c r="E80" s="58">
        <v>68.1</v>
      </c>
      <c r="F80" s="58">
        <v>77.7</v>
      </c>
      <c r="G80" s="58">
        <v>84.8</v>
      </c>
      <c r="H80" s="58">
        <v>78</v>
      </c>
      <c r="I80" s="58">
        <v>87</v>
      </c>
    </row>
    <row r="81" spans="1:9" ht="12.75">
      <c r="A81" s="59">
        <v>77</v>
      </c>
      <c r="B81" s="58" t="s">
        <v>488</v>
      </c>
      <c r="C81" s="58" t="s">
        <v>489</v>
      </c>
      <c r="D81" s="58">
        <v>76.45</v>
      </c>
      <c r="E81" s="58">
        <v>72</v>
      </c>
      <c r="F81" s="58">
        <v>80.9</v>
      </c>
      <c r="G81" s="58">
        <v>86.4</v>
      </c>
      <c r="H81" s="58">
        <v>80.8</v>
      </c>
      <c r="I81" s="58">
        <v>92</v>
      </c>
    </row>
    <row r="82" spans="1:9" ht="12.75">
      <c r="A82" s="59">
        <v>78</v>
      </c>
      <c r="B82" s="58" t="s">
        <v>488</v>
      </c>
      <c r="C82" s="58" t="s">
        <v>490</v>
      </c>
      <c r="D82" s="58">
        <v>74.8</v>
      </c>
      <c r="E82" s="58">
        <v>66.5</v>
      </c>
      <c r="F82" s="58">
        <v>79.1</v>
      </c>
      <c r="G82" s="58">
        <v>80.4</v>
      </c>
      <c r="H82" s="58">
        <v>77.1</v>
      </c>
      <c r="I82" s="58">
        <v>82.3</v>
      </c>
    </row>
    <row r="83" spans="1:9" ht="12.75">
      <c r="A83" s="59">
        <v>79</v>
      </c>
      <c r="B83" s="58" t="s">
        <v>488</v>
      </c>
      <c r="C83" s="58" t="s">
        <v>491</v>
      </c>
      <c r="D83" s="58">
        <v>75.55</v>
      </c>
      <c r="E83" s="58">
        <v>70.57</v>
      </c>
      <c r="F83" s="58">
        <v>80.46</v>
      </c>
      <c r="G83" s="58">
        <v>73.9</v>
      </c>
      <c r="H83" s="58">
        <v>71</v>
      </c>
      <c r="I83" s="58">
        <v>76.75</v>
      </c>
    </row>
    <row r="84" spans="1:9" ht="12.75">
      <c r="A84" s="59">
        <v>80</v>
      </c>
      <c r="B84" s="58" t="s">
        <v>492</v>
      </c>
      <c r="C84" s="58" t="s">
        <v>493</v>
      </c>
      <c r="D84" s="58">
        <v>72.3</v>
      </c>
      <c r="E84" s="58">
        <v>66.2</v>
      </c>
      <c r="F84" s="58">
        <v>78.4</v>
      </c>
      <c r="G84" s="58">
        <v>79.8</v>
      </c>
      <c r="H84" s="58">
        <v>76.7</v>
      </c>
      <c r="I84" s="58">
        <v>81.4</v>
      </c>
    </row>
    <row r="85" spans="1:9" ht="12.75">
      <c r="A85" s="59">
        <v>81</v>
      </c>
      <c r="B85" s="58" t="s">
        <v>494</v>
      </c>
      <c r="C85" s="58" t="s">
        <v>495</v>
      </c>
      <c r="D85" s="58">
        <v>74.2</v>
      </c>
      <c r="E85" s="58">
        <v>68.5</v>
      </c>
      <c r="F85" s="58">
        <v>77</v>
      </c>
      <c r="G85" s="58">
        <v>77.7</v>
      </c>
      <c r="H85" s="58">
        <v>56.5</v>
      </c>
      <c r="I85" s="58">
        <v>84.8</v>
      </c>
    </row>
    <row r="86" spans="1:9" ht="12.75">
      <c r="A86" s="59">
        <v>82</v>
      </c>
      <c r="B86" s="58" t="s">
        <v>496</v>
      </c>
      <c r="C86" s="58" t="s">
        <v>497</v>
      </c>
      <c r="D86" s="58">
        <v>75.1</v>
      </c>
      <c r="E86" s="58">
        <v>69.3</v>
      </c>
      <c r="F86" s="58">
        <v>78.9</v>
      </c>
      <c r="G86" s="58">
        <v>79.5</v>
      </c>
      <c r="H86" s="58">
        <v>72.6</v>
      </c>
      <c r="I86" s="58">
        <v>81.6</v>
      </c>
    </row>
    <row r="87" spans="1:9" s="52" customFormat="1" ht="12.75">
      <c r="A87" s="49">
        <v>82</v>
      </c>
      <c r="B87" s="50"/>
      <c r="C87" s="50" t="s">
        <v>498</v>
      </c>
      <c r="D87" s="60">
        <f>SUM(D5:D86)/82</f>
        <v>73.98939024390243</v>
      </c>
      <c r="E87" s="60">
        <f>SUM(E5:E86)/82</f>
        <v>68.0471951219512</v>
      </c>
      <c r="F87" s="60">
        <f>SUM(F5:F86)/82</f>
        <v>77.86926829268292</v>
      </c>
      <c r="G87" s="60">
        <f>SUM(G5:G86)/79</f>
        <v>79.5013924050633</v>
      </c>
      <c r="H87" s="60">
        <f>SUM(H5:H86)/70</f>
        <v>74.79500000000002</v>
      </c>
      <c r="I87" s="60">
        <f>SUM(I5:I86)/79</f>
        <v>81.94582278481015</v>
      </c>
    </row>
    <row r="88" spans="1:9" ht="7.5" customHeight="1">
      <c r="A88" s="152"/>
      <c r="B88" s="153"/>
      <c r="C88" s="153"/>
      <c r="D88" s="153"/>
      <c r="E88" s="153"/>
      <c r="F88" s="153"/>
      <c r="G88" s="153"/>
      <c r="H88" s="153"/>
      <c r="I88" s="154"/>
    </row>
    <row r="89" spans="1:9" ht="12.75">
      <c r="A89" s="59">
        <v>1</v>
      </c>
      <c r="B89" s="58" t="s">
        <v>386</v>
      </c>
      <c r="C89" s="58" t="s">
        <v>634</v>
      </c>
      <c r="D89" s="58">
        <v>50</v>
      </c>
      <c r="E89" s="58">
        <v>48.1</v>
      </c>
      <c r="F89" s="58">
        <v>54.4</v>
      </c>
      <c r="G89" s="58">
        <v>0</v>
      </c>
      <c r="H89" s="58">
        <v>0</v>
      </c>
      <c r="I89" s="58">
        <v>0</v>
      </c>
    </row>
    <row r="90" spans="1:9" ht="12.75">
      <c r="A90" s="59">
        <v>2</v>
      </c>
      <c r="B90" s="58" t="s">
        <v>499</v>
      </c>
      <c r="C90" s="58" t="s">
        <v>500</v>
      </c>
      <c r="D90" s="58">
        <v>56.2</v>
      </c>
      <c r="E90" s="58">
        <v>51.3</v>
      </c>
      <c r="F90" s="58">
        <v>61.2</v>
      </c>
      <c r="G90" s="58">
        <v>72.7</v>
      </c>
      <c r="H90" s="58">
        <v>69</v>
      </c>
      <c r="I90" s="58">
        <v>75.5</v>
      </c>
    </row>
    <row r="91" spans="1:9" ht="12.75">
      <c r="A91" s="59">
        <v>3</v>
      </c>
      <c r="B91" s="58" t="s">
        <v>388</v>
      </c>
      <c r="C91" s="58" t="s">
        <v>501</v>
      </c>
      <c r="D91" s="58">
        <v>57</v>
      </c>
      <c r="E91" s="58">
        <v>54.9</v>
      </c>
      <c r="F91" s="58">
        <v>58.7</v>
      </c>
      <c r="G91" s="58">
        <v>88</v>
      </c>
      <c r="H91" s="58">
        <v>0</v>
      </c>
      <c r="I91" s="58">
        <v>88</v>
      </c>
    </row>
    <row r="92" spans="1:9" ht="12.75">
      <c r="A92" s="59">
        <v>4</v>
      </c>
      <c r="B92" s="58" t="s">
        <v>392</v>
      </c>
      <c r="C92" s="58" t="s">
        <v>502</v>
      </c>
      <c r="D92" s="58">
        <v>43.6</v>
      </c>
      <c r="E92" s="58">
        <v>42.9</v>
      </c>
      <c r="F92" s="58">
        <v>48.5</v>
      </c>
      <c r="G92" s="58">
        <v>0</v>
      </c>
      <c r="H92" s="58">
        <v>0</v>
      </c>
      <c r="I92" s="58">
        <v>0</v>
      </c>
    </row>
    <row r="93" spans="1:9" ht="12.75">
      <c r="A93" s="59">
        <v>5</v>
      </c>
      <c r="B93" s="58" t="s">
        <v>394</v>
      </c>
      <c r="C93" s="58" t="s">
        <v>503</v>
      </c>
      <c r="D93" s="58">
        <v>56.6</v>
      </c>
      <c r="E93" s="58">
        <v>53.5</v>
      </c>
      <c r="F93" s="58">
        <v>58.2</v>
      </c>
      <c r="G93" s="58">
        <v>67.9</v>
      </c>
      <c r="H93" s="58">
        <v>62.8</v>
      </c>
      <c r="I93" s="58">
        <v>68.8</v>
      </c>
    </row>
    <row r="94" spans="1:9" ht="12.75">
      <c r="A94" s="59">
        <v>6</v>
      </c>
      <c r="B94" s="58" t="s">
        <v>394</v>
      </c>
      <c r="C94" s="58" t="s">
        <v>504</v>
      </c>
      <c r="D94" s="58">
        <v>66.7</v>
      </c>
      <c r="E94" s="58">
        <v>62.7</v>
      </c>
      <c r="F94" s="58">
        <v>71.1</v>
      </c>
      <c r="G94" s="58">
        <v>76.6</v>
      </c>
      <c r="H94" s="58">
        <v>67.5</v>
      </c>
      <c r="I94" s="58">
        <v>83.4</v>
      </c>
    </row>
    <row r="95" spans="1:9" ht="12.75">
      <c r="A95" s="59">
        <v>7</v>
      </c>
      <c r="B95" s="58" t="s">
        <v>394</v>
      </c>
      <c r="C95" s="58" t="s">
        <v>505</v>
      </c>
      <c r="D95" s="58">
        <v>26.6</v>
      </c>
      <c r="E95" s="58">
        <v>26.7</v>
      </c>
      <c r="F95" s="58">
        <v>26.4</v>
      </c>
      <c r="G95" s="58">
        <v>24.2</v>
      </c>
      <c r="H95" s="58">
        <v>22.6</v>
      </c>
      <c r="I95" s="58">
        <v>29</v>
      </c>
    </row>
    <row r="96" spans="1:9" ht="12.75">
      <c r="A96" s="59">
        <v>8</v>
      </c>
      <c r="B96" s="58" t="s">
        <v>394</v>
      </c>
      <c r="C96" s="58" t="s">
        <v>506</v>
      </c>
      <c r="D96" s="58">
        <v>56.28</v>
      </c>
      <c r="E96" s="58">
        <v>51.77</v>
      </c>
      <c r="F96" s="58">
        <v>58.74</v>
      </c>
      <c r="G96" s="58">
        <v>72.79</v>
      </c>
      <c r="H96" s="58">
        <v>60.6</v>
      </c>
      <c r="I96" s="58">
        <v>76.38</v>
      </c>
    </row>
    <row r="97" spans="1:9" ht="12.75">
      <c r="A97" s="59">
        <v>9</v>
      </c>
      <c r="B97" s="58" t="s">
        <v>403</v>
      </c>
      <c r="C97" s="58" t="s">
        <v>507</v>
      </c>
      <c r="D97" s="58">
        <v>50.6</v>
      </c>
      <c r="E97" s="58">
        <v>48.4</v>
      </c>
      <c r="F97" s="58">
        <v>53.3</v>
      </c>
      <c r="G97" s="58">
        <v>69</v>
      </c>
      <c r="H97" s="58">
        <v>71</v>
      </c>
      <c r="I97" s="58">
        <v>67.3</v>
      </c>
    </row>
    <row r="98" spans="1:9" ht="12.75">
      <c r="A98" s="59">
        <v>10</v>
      </c>
      <c r="B98" s="58" t="s">
        <v>412</v>
      </c>
      <c r="C98" s="58" t="s">
        <v>508</v>
      </c>
      <c r="D98" s="58">
        <v>46.3</v>
      </c>
      <c r="E98" s="58">
        <v>45.1</v>
      </c>
      <c r="F98" s="58">
        <v>48.1</v>
      </c>
      <c r="G98" s="58">
        <v>46.5</v>
      </c>
      <c r="H98" s="58">
        <v>46.5</v>
      </c>
      <c r="I98" s="58">
        <v>0</v>
      </c>
    </row>
    <row r="99" spans="1:9" ht="12.75">
      <c r="A99" s="59">
        <v>11</v>
      </c>
      <c r="B99" s="58" t="s">
        <v>416</v>
      </c>
      <c r="C99" s="58" t="s">
        <v>509</v>
      </c>
      <c r="D99" s="58">
        <v>61.2</v>
      </c>
      <c r="E99" s="58">
        <v>58.8</v>
      </c>
      <c r="F99" s="58">
        <v>65.5</v>
      </c>
      <c r="G99" s="58">
        <v>0</v>
      </c>
      <c r="H99" s="58">
        <v>0</v>
      </c>
      <c r="I99" s="58">
        <v>0</v>
      </c>
    </row>
    <row r="100" spans="1:9" ht="12.75">
      <c r="A100" s="59">
        <v>12</v>
      </c>
      <c r="B100" s="58" t="s">
        <v>416</v>
      </c>
      <c r="C100" s="58" t="s">
        <v>510</v>
      </c>
      <c r="D100" s="58">
        <v>61.9</v>
      </c>
      <c r="E100" s="58">
        <v>58.4</v>
      </c>
      <c r="F100" s="58">
        <v>63.2</v>
      </c>
      <c r="G100" s="58">
        <v>68.8</v>
      </c>
      <c r="H100" s="58">
        <v>71</v>
      </c>
      <c r="I100" s="58">
        <v>68.2</v>
      </c>
    </row>
    <row r="101" spans="1:9" ht="12.75">
      <c r="A101" s="59">
        <v>13</v>
      </c>
      <c r="B101" s="58" t="s">
        <v>416</v>
      </c>
      <c r="C101" s="58" t="s">
        <v>635</v>
      </c>
      <c r="D101" s="58">
        <v>52.6</v>
      </c>
      <c r="E101" s="58">
        <v>51.4</v>
      </c>
      <c r="F101" s="58">
        <v>56</v>
      </c>
      <c r="G101" s="58">
        <v>0</v>
      </c>
      <c r="H101" s="58">
        <v>0</v>
      </c>
      <c r="I101" s="58">
        <v>0</v>
      </c>
    </row>
    <row r="102" spans="1:9" ht="12.75">
      <c r="A102" s="59">
        <v>14</v>
      </c>
      <c r="B102" s="58" t="s">
        <v>420</v>
      </c>
      <c r="C102" s="58" t="s">
        <v>511</v>
      </c>
      <c r="D102" s="58">
        <v>50</v>
      </c>
      <c r="E102" s="58">
        <v>46.5</v>
      </c>
      <c r="F102" s="58">
        <v>52.7</v>
      </c>
      <c r="G102" s="58">
        <v>60.2</v>
      </c>
      <c r="H102" s="58">
        <v>61</v>
      </c>
      <c r="I102" s="58">
        <v>60</v>
      </c>
    </row>
    <row r="103" spans="1:9" ht="12.75">
      <c r="A103" s="59">
        <v>15</v>
      </c>
      <c r="B103" s="58" t="s">
        <v>420</v>
      </c>
      <c r="C103" s="58" t="s">
        <v>512</v>
      </c>
      <c r="D103" s="58">
        <v>49.9</v>
      </c>
      <c r="E103" s="58">
        <v>50.2</v>
      </c>
      <c r="F103" s="58">
        <v>48.1</v>
      </c>
      <c r="G103" s="58">
        <v>59.2</v>
      </c>
      <c r="H103" s="58">
        <v>22</v>
      </c>
      <c r="I103" s="58">
        <v>66.4</v>
      </c>
    </row>
    <row r="104" spans="1:9" ht="12.75">
      <c r="A104" s="59">
        <v>16</v>
      </c>
      <c r="B104" s="58" t="s">
        <v>420</v>
      </c>
      <c r="C104" s="58" t="s">
        <v>513</v>
      </c>
      <c r="D104" s="58">
        <v>45</v>
      </c>
      <c r="E104" s="58">
        <v>42.6</v>
      </c>
      <c r="F104" s="58">
        <v>51</v>
      </c>
      <c r="G104" s="58">
        <v>60</v>
      </c>
      <c r="H104" s="58">
        <v>52.3</v>
      </c>
      <c r="I104" s="58">
        <v>83</v>
      </c>
    </row>
    <row r="105" spans="1:9" ht="12.75">
      <c r="A105" s="59">
        <v>17</v>
      </c>
      <c r="B105" s="58" t="s">
        <v>423</v>
      </c>
      <c r="C105" s="58" t="s">
        <v>514</v>
      </c>
      <c r="D105" s="58">
        <v>50.4</v>
      </c>
      <c r="E105" s="58">
        <v>54.3</v>
      </c>
      <c r="F105" s="58">
        <v>42.8</v>
      </c>
      <c r="G105" s="58">
        <v>71.1</v>
      </c>
      <c r="H105" s="58">
        <v>71.1</v>
      </c>
      <c r="I105" s="58">
        <v>0</v>
      </c>
    </row>
    <row r="106" spans="1:9" ht="12.75">
      <c r="A106" s="59">
        <v>18</v>
      </c>
      <c r="B106" s="58" t="s">
        <v>425</v>
      </c>
      <c r="C106" s="58" t="s">
        <v>515</v>
      </c>
      <c r="D106" s="58">
        <v>47.5</v>
      </c>
      <c r="E106" s="58">
        <v>47</v>
      </c>
      <c r="F106" s="58">
        <v>48</v>
      </c>
      <c r="G106" s="58">
        <v>64.5</v>
      </c>
      <c r="H106" s="58">
        <v>63.4</v>
      </c>
      <c r="I106" s="58">
        <v>65</v>
      </c>
    </row>
    <row r="107" spans="1:9" ht="12.75">
      <c r="A107" s="59">
        <v>19</v>
      </c>
      <c r="B107" s="58" t="s">
        <v>428</v>
      </c>
      <c r="C107" s="58" t="s">
        <v>516</v>
      </c>
      <c r="D107" s="58">
        <v>31.9</v>
      </c>
      <c r="E107" s="58">
        <v>31.5</v>
      </c>
      <c r="F107" s="58">
        <v>32.26</v>
      </c>
      <c r="G107" s="58">
        <v>37.15</v>
      </c>
      <c r="H107" s="58">
        <v>43.3</v>
      </c>
      <c r="I107" s="58">
        <v>31</v>
      </c>
    </row>
    <row r="108" spans="1:9" ht="25.5">
      <c r="A108" s="59">
        <v>20</v>
      </c>
      <c r="B108" s="58" t="s">
        <v>438</v>
      </c>
      <c r="C108" s="58" t="s">
        <v>636</v>
      </c>
      <c r="D108" s="58">
        <v>53.1</v>
      </c>
      <c r="E108" s="58">
        <v>53</v>
      </c>
      <c r="F108" s="58">
        <v>53.5</v>
      </c>
      <c r="G108" s="58">
        <v>0</v>
      </c>
      <c r="H108" s="58">
        <v>0</v>
      </c>
      <c r="I108" s="58">
        <v>0</v>
      </c>
    </row>
    <row r="109" spans="1:9" ht="12.75">
      <c r="A109" s="59">
        <v>21</v>
      </c>
      <c r="B109" s="58" t="s">
        <v>438</v>
      </c>
      <c r="C109" s="58" t="s">
        <v>517</v>
      </c>
      <c r="D109" s="58">
        <v>53.8</v>
      </c>
      <c r="E109" s="58">
        <v>51.4</v>
      </c>
      <c r="F109" s="58">
        <v>56.6</v>
      </c>
      <c r="G109" s="58">
        <v>73</v>
      </c>
      <c r="H109" s="58">
        <v>65.7</v>
      </c>
      <c r="I109" s="58">
        <v>77.1</v>
      </c>
    </row>
    <row r="110" spans="1:9" ht="12.75">
      <c r="A110" s="59">
        <v>22</v>
      </c>
      <c r="B110" s="58" t="s">
        <v>442</v>
      </c>
      <c r="C110" s="58" t="s">
        <v>518</v>
      </c>
      <c r="D110" s="58">
        <v>41.5</v>
      </c>
      <c r="E110" s="58">
        <v>34.5</v>
      </c>
      <c r="F110" s="58">
        <v>44</v>
      </c>
      <c r="G110" s="58">
        <v>43.2</v>
      </c>
      <c r="H110" s="58">
        <v>42.5</v>
      </c>
      <c r="I110" s="58">
        <v>44.2</v>
      </c>
    </row>
    <row r="111" spans="1:9" ht="12.75">
      <c r="A111" s="59">
        <v>23</v>
      </c>
      <c r="B111" s="58" t="s">
        <v>446</v>
      </c>
      <c r="C111" s="58" t="s">
        <v>519</v>
      </c>
      <c r="D111" s="58">
        <v>49.4</v>
      </c>
      <c r="E111" s="58">
        <v>47.9</v>
      </c>
      <c r="F111" s="58">
        <v>51</v>
      </c>
      <c r="G111" s="58">
        <v>53.6</v>
      </c>
      <c r="H111" s="58">
        <v>55</v>
      </c>
      <c r="I111" s="58">
        <v>53</v>
      </c>
    </row>
    <row r="112" spans="1:9" ht="12.75">
      <c r="A112" s="59">
        <v>24</v>
      </c>
      <c r="B112" s="58" t="s">
        <v>446</v>
      </c>
      <c r="C112" s="58" t="s">
        <v>520</v>
      </c>
      <c r="D112" s="58">
        <v>53.7</v>
      </c>
      <c r="E112" s="58">
        <v>53.9</v>
      </c>
      <c r="F112" s="58">
        <v>53.6</v>
      </c>
      <c r="G112" s="58">
        <v>69.9</v>
      </c>
      <c r="H112" s="58">
        <v>69.5</v>
      </c>
      <c r="I112" s="58">
        <v>70.7</v>
      </c>
    </row>
    <row r="113" spans="1:9" ht="12.75">
      <c r="A113" s="59">
        <v>25</v>
      </c>
      <c r="B113" s="58" t="s">
        <v>458</v>
      </c>
      <c r="C113" s="58" t="s">
        <v>521</v>
      </c>
      <c r="D113" s="58">
        <v>51.3</v>
      </c>
      <c r="E113" s="58">
        <v>51.1</v>
      </c>
      <c r="F113" s="58">
        <v>51.1</v>
      </c>
      <c r="G113" s="58">
        <v>55.4</v>
      </c>
      <c r="H113" s="58">
        <v>52.4</v>
      </c>
      <c r="I113" s="58">
        <v>67</v>
      </c>
    </row>
    <row r="114" spans="1:9" ht="12.75">
      <c r="A114" s="59">
        <v>26</v>
      </c>
      <c r="B114" s="58" t="s">
        <v>460</v>
      </c>
      <c r="C114" s="58" t="s">
        <v>522</v>
      </c>
      <c r="D114" s="58">
        <v>58</v>
      </c>
      <c r="E114" s="58">
        <v>52.7</v>
      </c>
      <c r="F114" s="58">
        <v>57</v>
      </c>
      <c r="G114" s="58">
        <v>60.5</v>
      </c>
      <c r="H114" s="58">
        <v>44</v>
      </c>
      <c r="I114" s="58">
        <v>77</v>
      </c>
    </row>
    <row r="115" spans="1:9" ht="12.75">
      <c r="A115" s="59">
        <v>27</v>
      </c>
      <c r="B115" s="58" t="s">
        <v>470</v>
      </c>
      <c r="C115" s="58" t="s">
        <v>523</v>
      </c>
      <c r="D115" s="58">
        <v>53.4</v>
      </c>
      <c r="E115" s="58">
        <v>50.7</v>
      </c>
      <c r="F115" s="58">
        <v>56.2</v>
      </c>
      <c r="G115" s="58">
        <v>68.9</v>
      </c>
      <c r="H115" s="58">
        <v>61.5</v>
      </c>
      <c r="I115" s="58">
        <v>76.3</v>
      </c>
    </row>
    <row r="116" spans="1:9" ht="12.75">
      <c r="A116" s="59">
        <v>28</v>
      </c>
      <c r="B116" s="58" t="s">
        <v>478</v>
      </c>
      <c r="C116" s="58" t="s">
        <v>524</v>
      </c>
      <c r="D116" s="58">
        <v>23.8</v>
      </c>
      <c r="E116" s="58">
        <v>23.5</v>
      </c>
      <c r="F116" s="58">
        <v>24.2</v>
      </c>
      <c r="G116" s="58">
        <v>0</v>
      </c>
      <c r="H116" s="58">
        <v>0</v>
      </c>
      <c r="I116" s="58">
        <v>0</v>
      </c>
    </row>
    <row r="117" spans="1:9" ht="12.75">
      <c r="A117" s="59">
        <v>29</v>
      </c>
      <c r="B117" s="58" t="s">
        <v>478</v>
      </c>
      <c r="C117" s="58" t="s">
        <v>525</v>
      </c>
      <c r="D117" s="58">
        <v>50.2</v>
      </c>
      <c r="E117" s="58">
        <v>49.38</v>
      </c>
      <c r="F117" s="58">
        <v>51.03</v>
      </c>
      <c r="G117" s="58">
        <v>61.55</v>
      </c>
      <c r="H117" s="58">
        <v>60.75</v>
      </c>
      <c r="I117" s="58">
        <v>62.33</v>
      </c>
    </row>
    <row r="118" spans="1:9" ht="12.75">
      <c r="A118" s="59">
        <v>30</v>
      </c>
      <c r="B118" s="58" t="s">
        <v>478</v>
      </c>
      <c r="C118" s="58" t="s">
        <v>526</v>
      </c>
      <c r="D118" s="58">
        <v>53.5</v>
      </c>
      <c r="E118" s="58">
        <v>51.4</v>
      </c>
      <c r="F118" s="58">
        <v>54.7</v>
      </c>
      <c r="G118" s="58">
        <v>63.7</v>
      </c>
      <c r="H118" s="58">
        <v>63.2</v>
      </c>
      <c r="I118" s="58">
        <v>64.2</v>
      </c>
    </row>
    <row r="119" spans="1:9" ht="12.75">
      <c r="A119" s="59">
        <v>31</v>
      </c>
      <c r="B119" s="58" t="s">
        <v>488</v>
      </c>
      <c r="C119" s="58" t="s">
        <v>527</v>
      </c>
      <c r="D119" s="58">
        <v>52.4</v>
      </c>
      <c r="E119" s="58">
        <v>49.8</v>
      </c>
      <c r="F119" s="58">
        <v>55</v>
      </c>
      <c r="G119" s="58">
        <v>75</v>
      </c>
      <c r="H119" s="58">
        <v>75</v>
      </c>
      <c r="I119" s="58">
        <v>0</v>
      </c>
    </row>
    <row r="120" spans="1:9" ht="12.75">
      <c r="A120" s="59">
        <v>32</v>
      </c>
      <c r="B120" s="58" t="s">
        <v>488</v>
      </c>
      <c r="C120" s="58" t="s">
        <v>528</v>
      </c>
      <c r="D120" s="58">
        <v>19.3</v>
      </c>
      <c r="E120" s="58">
        <v>23.6</v>
      </c>
      <c r="F120" s="58">
        <v>30</v>
      </c>
      <c r="G120" s="58">
        <v>43.3</v>
      </c>
      <c r="H120" s="58">
        <v>46</v>
      </c>
      <c r="I120" s="58">
        <v>42.5</v>
      </c>
    </row>
    <row r="121" spans="1:9" ht="12.75">
      <c r="A121" s="59">
        <v>33</v>
      </c>
      <c r="B121" s="58" t="s">
        <v>492</v>
      </c>
      <c r="C121" s="58" t="s">
        <v>529</v>
      </c>
      <c r="D121" s="58">
        <v>53.7</v>
      </c>
      <c r="E121" s="58">
        <v>52</v>
      </c>
      <c r="F121" s="58">
        <v>57.3</v>
      </c>
      <c r="G121" s="58">
        <v>73.8</v>
      </c>
      <c r="H121" s="58">
        <v>68</v>
      </c>
      <c r="I121" s="58">
        <v>77.6</v>
      </c>
    </row>
    <row r="122" spans="1:9" ht="12.75">
      <c r="A122" s="59">
        <v>34</v>
      </c>
      <c r="B122" s="58" t="s">
        <v>494</v>
      </c>
      <c r="C122" s="58" t="s">
        <v>530</v>
      </c>
      <c r="D122" s="58">
        <v>52.5</v>
      </c>
      <c r="E122" s="58">
        <v>49.5</v>
      </c>
      <c r="F122" s="58">
        <v>55</v>
      </c>
      <c r="G122" s="58">
        <v>65.8</v>
      </c>
      <c r="H122" s="58">
        <v>64</v>
      </c>
      <c r="I122" s="58">
        <v>69.5</v>
      </c>
    </row>
    <row r="123" spans="1:9" ht="12.75">
      <c r="A123" s="59">
        <v>35</v>
      </c>
      <c r="B123" s="58" t="s">
        <v>496</v>
      </c>
      <c r="C123" s="58" t="s">
        <v>531</v>
      </c>
      <c r="D123" s="58">
        <v>45.3</v>
      </c>
      <c r="E123" s="58">
        <v>44.7</v>
      </c>
      <c r="F123" s="58">
        <v>45.8</v>
      </c>
      <c r="G123" s="58">
        <v>63.7</v>
      </c>
      <c r="H123" s="58">
        <v>54.3</v>
      </c>
      <c r="I123" s="58">
        <v>73</v>
      </c>
    </row>
    <row r="124" spans="1:9" ht="12.75">
      <c r="A124" s="59">
        <v>36</v>
      </c>
      <c r="B124" s="58" t="s">
        <v>532</v>
      </c>
      <c r="C124" s="58" t="s">
        <v>533</v>
      </c>
      <c r="D124" s="58">
        <v>56.31</v>
      </c>
      <c r="E124" s="58">
        <v>55.92</v>
      </c>
      <c r="F124" s="58">
        <v>56.72</v>
      </c>
      <c r="G124" s="58">
        <v>74</v>
      </c>
      <c r="H124" s="58">
        <v>0</v>
      </c>
      <c r="I124" s="58">
        <v>74</v>
      </c>
    </row>
    <row r="125" spans="1:9" s="52" customFormat="1" ht="12.75">
      <c r="A125" s="49">
        <v>36</v>
      </c>
      <c r="B125" s="50"/>
      <c r="C125" s="50" t="s">
        <v>534</v>
      </c>
      <c r="D125" s="60">
        <f>SUM(D89:D124)/36</f>
        <v>49.48583333333334</v>
      </c>
      <c r="E125" s="60">
        <f>SUM(E89:E124)/36</f>
        <v>47.80750000000001</v>
      </c>
      <c r="F125" s="60">
        <f>SUM(F89:F124)/36</f>
        <v>51.415277777777774</v>
      </c>
      <c r="G125" s="60">
        <f>SUM(G89:G124)/30</f>
        <v>62.799666666666674</v>
      </c>
      <c r="H125" s="60">
        <f>SUM(H89:H124)/28</f>
        <v>57.355357142857144</v>
      </c>
      <c r="I125" s="60">
        <f>SUM(I89:I124)/27</f>
        <v>66.31148148148148</v>
      </c>
    </row>
    <row r="126" spans="1:9" ht="7.5" customHeight="1">
      <c r="A126" s="152"/>
      <c r="B126" s="153"/>
      <c r="C126" s="153"/>
      <c r="D126" s="153"/>
      <c r="E126" s="153"/>
      <c r="F126" s="153"/>
      <c r="G126" s="153"/>
      <c r="H126" s="153"/>
      <c r="I126" s="154"/>
    </row>
    <row r="127" spans="1:9" s="52" customFormat="1" ht="12.75">
      <c r="A127" s="49">
        <f>(A87+A125)</f>
        <v>118</v>
      </c>
      <c r="B127" s="50"/>
      <c r="C127" s="50" t="s">
        <v>535</v>
      </c>
      <c r="D127" s="60">
        <f aca="true" t="shared" si="0" ref="D127:I127">(D87+D125)/2</f>
        <v>61.73761178861788</v>
      </c>
      <c r="E127" s="60">
        <f t="shared" si="0"/>
        <v>57.927347560975605</v>
      </c>
      <c r="F127" s="60">
        <f t="shared" si="0"/>
        <v>64.64227303523035</v>
      </c>
      <c r="G127" s="60">
        <f t="shared" si="0"/>
        <v>71.15052953586499</v>
      </c>
      <c r="H127" s="60">
        <f t="shared" si="0"/>
        <v>66.07517857142858</v>
      </c>
      <c r="I127" s="60">
        <f t="shared" si="0"/>
        <v>74.1286521331458</v>
      </c>
    </row>
  </sheetData>
  <sheetProtection password="CE88" sheet="1" objects="1" scenarios="1"/>
  <mergeCells count="8">
    <mergeCell ref="A88:I88"/>
    <mergeCell ref="A126:I126"/>
    <mergeCell ref="D2:D3"/>
    <mergeCell ref="E2:F2"/>
    <mergeCell ref="H2:I2"/>
    <mergeCell ref="A1:A3"/>
    <mergeCell ref="B1:B3"/>
    <mergeCell ref="C1:C3"/>
  </mergeCells>
  <printOptions/>
  <pageMargins left="0.5511811023622047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3.2. Personu vidējais vecums un mūža ilgums</oddHeader>
    <oddFooter>&amp;L
&amp;9SPP Statistiskās informācijas un analīzes daļa&amp;R
&amp;P+40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H126"/>
  <sheetViews>
    <sheetView showGridLines="0" workbookViewId="0" topLeftCell="A1">
      <selection activeCell="C107" sqref="C107"/>
    </sheetView>
  </sheetViews>
  <sheetFormatPr defaultColWidth="9.140625" defaultRowHeight="12.75"/>
  <cols>
    <col min="1" max="1" width="4.7109375" style="9" customWidth="1"/>
    <col min="2" max="2" width="16.7109375" style="8" customWidth="1"/>
    <col min="3" max="3" width="55.7109375" style="8" customWidth="1"/>
    <col min="4" max="4" width="12.140625" style="8" customWidth="1"/>
    <col min="5" max="5" width="11.57421875" style="8" customWidth="1"/>
    <col min="6" max="6" width="12.00390625" style="8" customWidth="1"/>
    <col min="7" max="7" width="11.421875" style="8" customWidth="1"/>
    <col min="8" max="8" width="12.421875" style="8" customWidth="1"/>
    <col min="9" max="16384" width="9.140625" style="8" customWidth="1"/>
  </cols>
  <sheetData>
    <row r="1" spans="1:8" s="3" customFormat="1" ht="12.75">
      <c r="A1" s="177" t="s">
        <v>277</v>
      </c>
      <c r="B1" s="177" t="s">
        <v>1</v>
      </c>
      <c r="C1" s="177" t="s">
        <v>2</v>
      </c>
      <c r="D1" s="2" t="s">
        <v>276</v>
      </c>
      <c r="E1" s="2" t="s">
        <v>275</v>
      </c>
      <c r="F1" s="2" t="s">
        <v>274</v>
      </c>
      <c r="G1" s="2" t="s">
        <v>273</v>
      </c>
      <c r="H1" s="2" t="s">
        <v>272</v>
      </c>
    </row>
    <row r="2" spans="1:8" s="3" customFormat="1" ht="59.25" customHeight="1">
      <c r="A2" s="178"/>
      <c r="B2" s="178"/>
      <c r="C2" s="178"/>
      <c r="D2" s="2" t="s">
        <v>374</v>
      </c>
      <c r="E2" s="2" t="s">
        <v>271</v>
      </c>
      <c r="F2" s="2" t="s">
        <v>270</v>
      </c>
      <c r="G2" s="2" t="s">
        <v>269</v>
      </c>
      <c r="H2" s="2" t="s">
        <v>268</v>
      </c>
    </row>
    <row r="3" spans="1:8" s="10" customFormat="1" ht="11.25" thickBot="1">
      <c r="A3" s="6" t="s">
        <v>20</v>
      </c>
      <c r="B3" s="6" t="s">
        <v>21</v>
      </c>
      <c r="C3" s="6" t="s">
        <v>22</v>
      </c>
      <c r="D3" s="6">
        <v>1</v>
      </c>
      <c r="E3" s="6">
        <v>2</v>
      </c>
      <c r="F3" s="6">
        <v>3</v>
      </c>
      <c r="G3" s="6">
        <v>4</v>
      </c>
      <c r="H3" s="6">
        <v>5</v>
      </c>
    </row>
    <row r="4" spans="1:8" ht="12.75">
      <c r="A4" s="47">
        <v>1</v>
      </c>
      <c r="B4" s="47" t="s">
        <v>386</v>
      </c>
      <c r="C4" s="47" t="s">
        <v>387</v>
      </c>
      <c r="D4" s="47">
        <v>264</v>
      </c>
      <c r="E4" s="47">
        <v>153</v>
      </c>
      <c r="F4" s="47">
        <v>3</v>
      </c>
      <c r="G4" s="47">
        <v>108</v>
      </c>
      <c r="H4" s="47">
        <v>0</v>
      </c>
    </row>
    <row r="5" spans="1:8" ht="12.75">
      <c r="A5" s="45">
        <v>2</v>
      </c>
      <c r="B5" s="45" t="s">
        <v>388</v>
      </c>
      <c r="C5" s="45" t="s">
        <v>389</v>
      </c>
      <c r="D5" s="45">
        <v>25</v>
      </c>
      <c r="E5" s="45">
        <v>19</v>
      </c>
      <c r="F5" s="45">
        <v>0</v>
      </c>
      <c r="G5" s="45">
        <v>6</v>
      </c>
      <c r="H5" s="45">
        <v>0</v>
      </c>
    </row>
    <row r="6" spans="1:8" ht="12.75">
      <c r="A6" s="45">
        <v>3</v>
      </c>
      <c r="B6" s="45" t="s">
        <v>388</v>
      </c>
      <c r="C6" s="45" t="s">
        <v>390</v>
      </c>
      <c r="D6" s="45">
        <v>143</v>
      </c>
      <c r="E6" s="45">
        <v>100</v>
      </c>
      <c r="F6" s="45">
        <v>0</v>
      </c>
      <c r="G6" s="45">
        <v>43</v>
      </c>
      <c r="H6" s="45">
        <v>0</v>
      </c>
    </row>
    <row r="7" spans="1:8" ht="12.75">
      <c r="A7" s="45">
        <v>4</v>
      </c>
      <c r="B7" s="45" t="s">
        <v>388</v>
      </c>
      <c r="C7" s="45" t="s">
        <v>391</v>
      </c>
      <c r="D7" s="45">
        <v>113</v>
      </c>
      <c r="E7" s="45">
        <v>71</v>
      </c>
      <c r="F7" s="45">
        <v>0</v>
      </c>
      <c r="G7" s="45">
        <v>42</v>
      </c>
      <c r="H7" s="45">
        <v>0</v>
      </c>
    </row>
    <row r="8" spans="1:8" ht="12.75">
      <c r="A8" s="45">
        <v>5</v>
      </c>
      <c r="B8" s="45" t="s">
        <v>392</v>
      </c>
      <c r="C8" s="45" t="s">
        <v>393</v>
      </c>
      <c r="D8" s="45">
        <v>196</v>
      </c>
      <c r="E8" s="45">
        <v>160</v>
      </c>
      <c r="F8" s="45">
        <v>0</v>
      </c>
      <c r="G8" s="45">
        <v>36</v>
      </c>
      <c r="H8" s="45">
        <v>0</v>
      </c>
    </row>
    <row r="9" spans="1:8" ht="12.75">
      <c r="A9" s="45">
        <v>6</v>
      </c>
      <c r="B9" s="45" t="s">
        <v>394</v>
      </c>
      <c r="C9" s="45" t="s">
        <v>395</v>
      </c>
      <c r="D9" s="45">
        <v>68</v>
      </c>
      <c r="E9" s="45">
        <v>46</v>
      </c>
      <c r="F9" s="45">
        <v>0</v>
      </c>
      <c r="G9" s="45">
        <v>22</v>
      </c>
      <c r="H9" s="45">
        <v>0</v>
      </c>
    </row>
    <row r="10" spans="1:8" ht="12.75">
      <c r="A10" s="48">
        <v>7</v>
      </c>
      <c r="B10" s="45" t="s">
        <v>394</v>
      </c>
      <c r="C10" s="45" t="s">
        <v>396</v>
      </c>
      <c r="D10" s="45">
        <v>190</v>
      </c>
      <c r="E10" s="45">
        <v>110</v>
      </c>
      <c r="F10" s="45">
        <v>0</v>
      </c>
      <c r="G10" s="45">
        <v>78</v>
      </c>
      <c r="H10" s="45">
        <v>2</v>
      </c>
    </row>
    <row r="11" spans="1:8" ht="12.75">
      <c r="A11" s="48">
        <v>8</v>
      </c>
      <c r="B11" s="45" t="s">
        <v>394</v>
      </c>
      <c r="C11" s="45" t="s">
        <v>397</v>
      </c>
      <c r="D11" s="45">
        <v>284</v>
      </c>
      <c r="E11" s="45">
        <v>187</v>
      </c>
      <c r="F11" s="45">
        <v>0</v>
      </c>
      <c r="G11" s="45">
        <v>97</v>
      </c>
      <c r="H11" s="45">
        <v>0</v>
      </c>
    </row>
    <row r="12" spans="1:8" ht="12.75">
      <c r="A12" s="48">
        <v>9</v>
      </c>
      <c r="B12" s="45" t="s">
        <v>394</v>
      </c>
      <c r="C12" s="45" t="s">
        <v>398</v>
      </c>
      <c r="D12" s="45">
        <v>101</v>
      </c>
      <c r="E12" s="45">
        <v>56</v>
      </c>
      <c r="F12" s="45">
        <v>0</v>
      </c>
      <c r="G12" s="45">
        <v>45</v>
      </c>
      <c r="H12" s="45">
        <v>0</v>
      </c>
    </row>
    <row r="13" spans="1:8" ht="12.75">
      <c r="A13" s="48">
        <v>10</v>
      </c>
      <c r="B13" s="45" t="s">
        <v>394</v>
      </c>
      <c r="C13" s="45" t="s">
        <v>399</v>
      </c>
      <c r="D13" s="45">
        <v>338</v>
      </c>
      <c r="E13" s="45">
        <v>211</v>
      </c>
      <c r="F13" s="45">
        <v>1</v>
      </c>
      <c r="G13" s="45">
        <v>126</v>
      </c>
      <c r="H13" s="45">
        <v>0</v>
      </c>
    </row>
    <row r="14" spans="1:8" ht="12.75">
      <c r="A14" s="48">
        <v>11</v>
      </c>
      <c r="B14" s="45" t="s">
        <v>394</v>
      </c>
      <c r="C14" s="45" t="s">
        <v>400</v>
      </c>
      <c r="D14" s="45">
        <v>14</v>
      </c>
      <c r="E14" s="45">
        <v>13</v>
      </c>
      <c r="F14" s="45">
        <v>0</v>
      </c>
      <c r="G14" s="45">
        <v>1</v>
      </c>
      <c r="H14" s="45">
        <v>0</v>
      </c>
    </row>
    <row r="15" spans="1:8" ht="12.75">
      <c r="A15" s="48">
        <v>12</v>
      </c>
      <c r="B15" s="45" t="s">
        <v>401</v>
      </c>
      <c r="C15" s="45" t="s">
        <v>402</v>
      </c>
      <c r="D15" s="45">
        <v>122</v>
      </c>
      <c r="E15" s="45">
        <v>78</v>
      </c>
      <c r="F15" s="45">
        <v>0</v>
      </c>
      <c r="G15" s="45">
        <v>42</v>
      </c>
      <c r="H15" s="45">
        <v>2</v>
      </c>
    </row>
    <row r="16" spans="1:8" ht="12.75">
      <c r="A16" s="48">
        <v>13</v>
      </c>
      <c r="B16" s="45" t="s">
        <v>403</v>
      </c>
      <c r="C16" s="45" t="s">
        <v>404</v>
      </c>
      <c r="D16" s="45">
        <v>101</v>
      </c>
      <c r="E16" s="45">
        <v>92</v>
      </c>
      <c r="F16" s="45">
        <v>0</v>
      </c>
      <c r="G16" s="45">
        <v>9</v>
      </c>
      <c r="H16" s="45">
        <v>0</v>
      </c>
    </row>
    <row r="17" spans="1:8" ht="12.75">
      <c r="A17" s="48">
        <v>14</v>
      </c>
      <c r="B17" s="45" t="s">
        <v>403</v>
      </c>
      <c r="C17" s="45" t="s">
        <v>405</v>
      </c>
      <c r="D17" s="45">
        <v>44</v>
      </c>
      <c r="E17" s="45">
        <v>37</v>
      </c>
      <c r="F17" s="45">
        <v>0</v>
      </c>
      <c r="G17" s="45">
        <v>7</v>
      </c>
      <c r="H17" s="45">
        <v>0</v>
      </c>
    </row>
    <row r="18" spans="1:8" ht="12.75">
      <c r="A18" s="48">
        <v>15</v>
      </c>
      <c r="B18" s="45" t="s">
        <v>403</v>
      </c>
      <c r="C18" s="45" t="s">
        <v>406</v>
      </c>
      <c r="D18" s="45">
        <v>11</v>
      </c>
      <c r="E18" s="45">
        <v>8</v>
      </c>
      <c r="F18" s="45">
        <v>0</v>
      </c>
      <c r="G18" s="45">
        <v>3</v>
      </c>
      <c r="H18" s="45">
        <v>0</v>
      </c>
    </row>
    <row r="19" spans="1:8" ht="12.75">
      <c r="A19" s="48">
        <v>16</v>
      </c>
      <c r="B19" s="45" t="s">
        <v>407</v>
      </c>
      <c r="C19" s="45" t="s">
        <v>408</v>
      </c>
      <c r="D19" s="45">
        <v>51</v>
      </c>
      <c r="E19" s="45">
        <v>48</v>
      </c>
      <c r="F19" s="45">
        <v>0</v>
      </c>
      <c r="G19" s="45">
        <v>3</v>
      </c>
      <c r="H19" s="45">
        <v>0</v>
      </c>
    </row>
    <row r="20" spans="1:8" ht="12.75">
      <c r="A20" s="48">
        <v>17</v>
      </c>
      <c r="B20" s="45" t="s">
        <v>407</v>
      </c>
      <c r="C20" s="45" t="s">
        <v>409</v>
      </c>
      <c r="D20" s="45">
        <v>86</v>
      </c>
      <c r="E20" s="45">
        <v>78</v>
      </c>
      <c r="F20" s="45">
        <v>0</v>
      </c>
      <c r="G20" s="45">
        <v>8</v>
      </c>
      <c r="H20" s="45">
        <v>0</v>
      </c>
    </row>
    <row r="21" spans="1:8" ht="12.75">
      <c r="A21" s="48">
        <v>18</v>
      </c>
      <c r="B21" s="45" t="s">
        <v>410</v>
      </c>
      <c r="C21" s="45" t="s">
        <v>411</v>
      </c>
      <c r="D21" s="45">
        <v>238</v>
      </c>
      <c r="E21" s="45">
        <v>215</v>
      </c>
      <c r="F21" s="45">
        <v>0</v>
      </c>
      <c r="G21" s="45">
        <v>23</v>
      </c>
      <c r="H21" s="45">
        <v>0</v>
      </c>
    </row>
    <row r="22" spans="1:8" ht="12.75">
      <c r="A22" s="48">
        <v>19</v>
      </c>
      <c r="B22" s="45" t="s">
        <v>412</v>
      </c>
      <c r="C22" s="45" t="s">
        <v>413</v>
      </c>
      <c r="D22" s="45">
        <v>51</v>
      </c>
      <c r="E22" s="45">
        <v>44</v>
      </c>
      <c r="F22" s="45">
        <v>0</v>
      </c>
      <c r="G22" s="45">
        <v>7</v>
      </c>
      <c r="H22" s="45">
        <v>0</v>
      </c>
    </row>
    <row r="23" spans="1:8" ht="12.75">
      <c r="A23" s="48">
        <v>20</v>
      </c>
      <c r="B23" s="45" t="s">
        <v>412</v>
      </c>
      <c r="C23" s="45" t="s">
        <v>414</v>
      </c>
      <c r="D23" s="45">
        <v>49</v>
      </c>
      <c r="E23" s="45">
        <v>31</v>
      </c>
      <c r="F23" s="45">
        <v>0</v>
      </c>
      <c r="G23" s="45">
        <v>18</v>
      </c>
      <c r="H23" s="45">
        <v>0</v>
      </c>
    </row>
    <row r="24" spans="1:8" ht="12.75">
      <c r="A24" s="48">
        <v>21</v>
      </c>
      <c r="B24" s="45" t="s">
        <v>412</v>
      </c>
      <c r="C24" s="45" t="s">
        <v>415</v>
      </c>
      <c r="D24" s="45">
        <v>18</v>
      </c>
      <c r="E24" s="45">
        <v>14</v>
      </c>
      <c r="F24" s="45">
        <v>0</v>
      </c>
      <c r="G24" s="45">
        <v>4</v>
      </c>
      <c r="H24" s="45">
        <v>0</v>
      </c>
    </row>
    <row r="25" spans="1:8" ht="12.75">
      <c r="A25" s="48">
        <v>22</v>
      </c>
      <c r="B25" s="45" t="s">
        <v>416</v>
      </c>
      <c r="C25" s="45" t="s">
        <v>417</v>
      </c>
      <c r="D25" s="45">
        <v>63</v>
      </c>
      <c r="E25" s="45">
        <v>56</v>
      </c>
      <c r="F25" s="45">
        <v>0</v>
      </c>
      <c r="G25" s="45">
        <v>7</v>
      </c>
      <c r="H25" s="45">
        <v>0</v>
      </c>
    </row>
    <row r="26" spans="1:8" ht="12.75">
      <c r="A26" s="48">
        <v>23</v>
      </c>
      <c r="B26" s="45" t="s">
        <v>416</v>
      </c>
      <c r="C26" s="45" t="s">
        <v>418</v>
      </c>
      <c r="D26" s="45">
        <v>100</v>
      </c>
      <c r="E26" s="45">
        <v>93</v>
      </c>
      <c r="F26" s="45">
        <v>0</v>
      </c>
      <c r="G26" s="45">
        <v>7</v>
      </c>
      <c r="H26" s="45">
        <v>0</v>
      </c>
    </row>
    <row r="27" spans="1:8" ht="12.75">
      <c r="A27" s="48">
        <v>24</v>
      </c>
      <c r="B27" s="45" t="s">
        <v>416</v>
      </c>
      <c r="C27" s="45" t="s">
        <v>419</v>
      </c>
      <c r="D27" s="45">
        <v>23</v>
      </c>
      <c r="E27" s="45">
        <v>22</v>
      </c>
      <c r="F27" s="45">
        <v>0</v>
      </c>
      <c r="G27" s="45">
        <v>1</v>
      </c>
      <c r="H27" s="45">
        <v>0</v>
      </c>
    </row>
    <row r="28" spans="1:8" ht="12.75">
      <c r="A28" s="48">
        <v>25</v>
      </c>
      <c r="B28" s="45" t="s">
        <v>420</v>
      </c>
      <c r="C28" s="45" t="s">
        <v>421</v>
      </c>
      <c r="D28" s="45">
        <v>35</v>
      </c>
      <c r="E28" s="45">
        <v>31</v>
      </c>
      <c r="F28" s="45">
        <v>0</v>
      </c>
      <c r="G28" s="45">
        <v>4</v>
      </c>
      <c r="H28" s="45">
        <v>0</v>
      </c>
    </row>
    <row r="29" spans="1:8" ht="12.75">
      <c r="A29" s="48">
        <v>26</v>
      </c>
      <c r="B29" s="45" t="s">
        <v>420</v>
      </c>
      <c r="C29" s="45" t="s">
        <v>422</v>
      </c>
      <c r="D29" s="45">
        <v>72</v>
      </c>
      <c r="E29" s="45">
        <v>57</v>
      </c>
      <c r="F29" s="45">
        <v>0</v>
      </c>
      <c r="G29" s="45">
        <v>15</v>
      </c>
      <c r="H29" s="45">
        <v>0</v>
      </c>
    </row>
    <row r="30" spans="1:8" ht="12.75">
      <c r="A30" s="48">
        <v>27</v>
      </c>
      <c r="B30" s="45" t="s">
        <v>423</v>
      </c>
      <c r="C30" s="45" t="s">
        <v>424</v>
      </c>
      <c r="D30" s="45">
        <v>101</v>
      </c>
      <c r="E30" s="45">
        <v>74</v>
      </c>
      <c r="F30" s="45">
        <v>0</v>
      </c>
      <c r="G30" s="45">
        <v>27</v>
      </c>
      <c r="H30" s="45">
        <v>0</v>
      </c>
    </row>
    <row r="31" spans="1:8" ht="12.75">
      <c r="A31" s="48">
        <v>28</v>
      </c>
      <c r="B31" s="45" t="s">
        <v>425</v>
      </c>
      <c r="C31" s="45" t="s">
        <v>426</v>
      </c>
      <c r="D31" s="45">
        <v>9</v>
      </c>
      <c r="E31" s="45">
        <v>8</v>
      </c>
      <c r="F31" s="45">
        <v>0</v>
      </c>
      <c r="G31" s="45">
        <v>1</v>
      </c>
      <c r="H31" s="45">
        <v>0</v>
      </c>
    </row>
    <row r="32" spans="1:8" ht="12.75">
      <c r="A32" s="48">
        <v>29</v>
      </c>
      <c r="B32" s="45" t="s">
        <v>425</v>
      </c>
      <c r="C32" s="45" t="s">
        <v>427</v>
      </c>
      <c r="D32" s="45">
        <v>25</v>
      </c>
      <c r="E32" s="45">
        <v>25</v>
      </c>
      <c r="F32" s="45">
        <v>0</v>
      </c>
      <c r="G32" s="45">
        <v>0</v>
      </c>
      <c r="H32" s="45">
        <v>0</v>
      </c>
    </row>
    <row r="33" spans="1:8" ht="12.75">
      <c r="A33" s="48">
        <v>30</v>
      </c>
      <c r="B33" s="45" t="s">
        <v>428</v>
      </c>
      <c r="C33" s="45" t="s">
        <v>429</v>
      </c>
      <c r="D33" s="45">
        <v>5</v>
      </c>
      <c r="E33" s="45">
        <v>4</v>
      </c>
      <c r="F33" s="45">
        <v>0</v>
      </c>
      <c r="G33" s="45">
        <v>1</v>
      </c>
      <c r="H33" s="45">
        <v>0</v>
      </c>
    </row>
    <row r="34" spans="1:8" ht="12.75">
      <c r="A34" s="48">
        <v>31</v>
      </c>
      <c r="B34" s="45" t="s">
        <v>428</v>
      </c>
      <c r="C34" s="45" t="s">
        <v>430</v>
      </c>
      <c r="D34" s="45">
        <v>19</v>
      </c>
      <c r="E34" s="45">
        <v>11</v>
      </c>
      <c r="F34" s="45">
        <v>0</v>
      </c>
      <c r="G34" s="45">
        <v>8</v>
      </c>
      <c r="H34" s="45">
        <v>0</v>
      </c>
    </row>
    <row r="35" spans="1:8" ht="12.75">
      <c r="A35" s="48">
        <v>32</v>
      </c>
      <c r="B35" s="45" t="s">
        <v>428</v>
      </c>
      <c r="C35" s="45" t="s">
        <v>431</v>
      </c>
      <c r="D35" s="45">
        <v>250</v>
      </c>
      <c r="E35" s="45">
        <v>171</v>
      </c>
      <c r="F35" s="45">
        <v>0</v>
      </c>
      <c r="G35" s="45">
        <v>79</v>
      </c>
      <c r="H35" s="45">
        <v>0</v>
      </c>
    </row>
    <row r="36" spans="1:8" ht="12.75">
      <c r="A36" s="48">
        <v>33</v>
      </c>
      <c r="B36" s="45" t="s">
        <v>428</v>
      </c>
      <c r="C36" s="45" t="s">
        <v>432</v>
      </c>
      <c r="D36" s="45">
        <v>33</v>
      </c>
      <c r="E36" s="45">
        <v>24</v>
      </c>
      <c r="F36" s="45">
        <v>0</v>
      </c>
      <c r="G36" s="45">
        <v>9</v>
      </c>
      <c r="H36" s="45">
        <v>0</v>
      </c>
    </row>
    <row r="37" spans="1:8" ht="12.75">
      <c r="A37" s="48">
        <v>34</v>
      </c>
      <c r="B37" s="45" t="s">
        <v>428</v>
      </c>
      <c r="C37" s="45" t="s">
        <v>433</v>
      </c>
      <c r="D37" s="45">
        <v>9</v>
      </c>
      <c r="E37" s="45">
        <v>4</v>
      </c>
      <c r="F37" s="45">
        <v>0</v>
      </c>
      <c r="G37" s="45">
        <v>5</v>
      </c>
      <c r="H37" s="45">
        <v>0</v>
      </c>
    </row>
    <row r="38" spans="1:8" ht="12.75">
      <c r="A38" s="48">
        <v>35</v>
      </c>
      <c r="B38" s="45" t="s">
        <v>434</v>
      </c>
      <c r="C38" s="45" t="s">
        <v>435</v>
      </c>
      <c r="D38" s="45">
        <v>255</v>
      </c>
      <c r="E38" s="45">
        <v>195</v>
      </c>
      <c r="F38" s="45">
        <v>0</v>
      </c>
      <c r="G38" s="45">
        <v>60</v>
      </c>
      <c r="H38" s="45">
        <v>0</v>
      </c>
    </row>
    <row r="39" spans="1:8" ht="12.75">
      <c r="A39" s="48">
        <v>36</v>
      </c>
      <c r="B39" s="45" t="s">
        <v>434</v>
      </c>
      <c r="C39" s="45" t="s">
        <v>436</v>
      </c>
      <c r="D39" s="45">
        <v>26</v>
      </c>
      <c r="E39" s="45">
        <v>24</v>
      </c>
      <c r="F39" s="45">
        <v>0</v>
      </c>
      <c r="G39" s="45">
        <v>2</v>
      </c>
      <c r="H39" s="45">
        <v>0</v>
      </c>
    </row>
    <row r="40" spans="1:8" ht="12.75">
      <c r="A40" s="48">
        <v>37</v>
      </c>
      <c r="B40" s="45" t="s">
        <v>434</v>
      </c>
      <c r="C40" s="45" t="s">
        <v>437</v>
      </c>
      <c r="D40" s="45">
        <v>18</v>
      </c>
      <c r="E40" s="45">
        <v>11</v>
      </c>
      <c r="F40" s="45">
        <v>0</v>
      </c>
      <c r="G40" s="45">
        <v>7</v>
      </c>
      <c r="H40" s="45">
        <v>0</v>
      </c>
    </row>
    <row r="41" spans="1:8" ht="12.75">
      <c r="A41" s="48">
        <v>38</v>
      </c>
      <c r="B41" s="45" t="s">
        <v>438</v>
      </c>
      <c r="C41" s="45" t="s">
        <v>439</v>
      </c>
      <c r="D41" s="45">
        <v>30</v>
      </c>
      <c r="E41" s="45">
        <v>21</v>
      </c>
      <c r="F41" s="45">
        <v>0</v>
      </c>
      <c r="G41" s="45">
        <v>9</v>
      </c>
      <c r="H41" s="45">
        <v>0</v>
      </c>
    </row>
    <row r="42" spans="1:8" ht="12.75">
      <c r="A42" s="48">
        <v>39</v>
      </c>
      <c r="B42" s="45" t="s">
        <v>438</v>
      </c>
      <c r="C42" s="45" t="s">
        <v>440</v>
      </c>
      <c r="D42" s="45">
        <v>60</v>
      </c>
      <c r="E42" s="45">
        <v>46</v>
      </c>
      <c r="F42" s="45">
        <v>0</v>
      </c>
      <c r="G42" s="45">
        <v>14</v>
      </c>
      <c r="H42" s="45">
        <v>0</v>
      </c>
    </row>
    <row r="43" spans="1:8" ht="12.75">
      <c r="A43" s="48">
        <v>40</v>
      </c>
      <c r="B43" s="45" t="s">
        <v>438</v>
      </c>
      <c r="C43" s="45" t="s">
        <v>441</v>
      </c>
      <c r="D43" s="45">
        <v>23</v>
      </c>
      <c r="E43" s="45">
        <v>19</v>
      </c>
      <c r="F43" s="45">
        <v>0</v>
      </c>
      <c r="G43" s="45">
        <v>4</v>
      </c>
      <c r="H43" s="45">
        <v>0</v>
      </c>
    </row>
    <row r="44" spans="1:8" ht="12.75">
      <c r="A44" s="48">
        <v>41</v>
      </c>
      <c r="B44" s="45" t="s">
        <v>442</v>
      </c>
      <c r="C44" s="45" t="s">
        <v>443</v>
      </c>
      <c r="D44" s="45">
        <v>46</v>
      </c>
      <c r="E44" s="45">
        <v>43</v>
      </c>
      <c r="F44" s="45">
        <v>0</v>
      </c>
      <c r="G44" s="45">
        <v>3</v>
      </c>
      <c r="H44" s="45">
        <v>0</v>
      </c>
    </row>
    <row r="45" spans="1:8" ht="12.75">
      <c r="A45" s="48">
        <v>42</v>
      </c>
      <c r="B45" s="45" t="s">
        <v>442</v>
      </c>
      <c r="C45" s="45" t="s">
        <v>444</v>
      </c>
      <c r="D45" s="45">
        <v>27</v>
      </c>
      <c r="E45" s="45">
        <v>25</v>
      </c>
      <c r="F45" s="45">
        <v>0</v>
      </c>
      <c r="G45" s="45">
        <v>2</v>
      </c>
      <c r="H45" s="45">
        <v>0</v>
      </c>
    </row>
    <row r="46" spans="1:8" ht="12.75">
      <c r="A46" s="48">
        <v>43</v>
      </c>
      <c r="B46" s="45" t="s">
        <v>442</v>
      </c>
      <c r="C46" s="45" t="s">
        <v>445</v>
      </c>
      <c r="D46" s="45">
        <v>50</v>
      </c>
      <c r="E46" s="45">
        <v>45</v>
      </c>
      <c r="F46" s="45">
        <v>0</v>
      </c>
      <c r="G46" s="45">
        <v>5</v>
      </c>
      <c r="H46" s="45">
        <v>0</v>
      </c>
    </row>
    <row r="47" spans="1:8" ht="12.75">
      <c r="A47" s="48">
        <v>44</v>
      </c>
      <c r="B47" s="45" t="s">
        <v>446</v>
      </c>
      <c r="C47" s="45" t="s">
        <v>447</v>
      </c>
      <c r="D47" s="45">
        <v>6</v>
      </c>
      <c r="E47" s="45">
        <v>5</v>
      </c>
      <c r="F47" s="45">
        <v>0</v>
      </c>
      <c r="G47" s="45">
        <v>1</v>
      </c>
      <c r="H47" s="45">
        <v>0</v>
      </c>
    </row>
    <row r="48" spans="1:8" ht="12.75">
      <c r="A48" s="48">
        <v>45</v>
      </c>
      <c r="B48" s="45" t="s">
        <v>446</v>
      </c>
      <c r="C48" s="45" t="s">
        <v>448</v>
      </c>
      <c r="D48" s="45">
        <v>39</v>
      </c>
      <c r="E48" s="45">
        <v>27</v>
      </c>
      <c r="F48" s="45">
        <v>0</v>
      </c>
      <c r="G48" s="45">
        <v>12</v>
      </c>
      <c r="H48" s="45">
        <v>0</v>
      </c>
    </row>
    <row r="49" spans="1:8" ht="12.75">
      <c r="A49" s="48">
        <v>46</v>
      </c>
      <c r="B49" s="45" t="s">
        <v>446</v>
      </c>
      <c r="C49" s="45" t="s">
        <v>449</v>
      </c>
      <c r="D49" s="45">
        <v>114</v>
      </c>
      <c r="E49" s="45">
        <v>107</v>
      </c>
      <c r="F49" s="45">
        <v>0</v>
      </c>
      <c r="G49" s="45">
        <v>7</v>
      </c>
      <c r="H49" s="45">
        <v>0</v>
      </c>
    </row>
    <row r="50" spans="1:8" ht="12.75">
      <c r="A50" s="48">
        <v>47</v>
      </c>
      <c r="B50" s="45" t="s">
        <v>450</v>
      </c>
      <c r="C50" s="45" t="s">
        <v>451</v>
      </c>
      <c r="D50" s="45">
        <v>59</v>
      </c>
      <c r="E50" s="45">
        <v>54</v>
      </c>
      <c r="F50" s="45">
        <v>0</v>
      </c>
      <c r="G50" s="45">
        <v>5</v>
      </c>
      <c r="H50" s="45">
        <v>0</v>
      </c>
    </row>
    <row r="51" spans="1:8" ht="12.75">
      <c r="A51" s="48">
        <v>48</v>
      </c>
      <c r="B51" s="45" t="s">
        <v>450</v>
      </c>
      <c r="C51" s="45" t="s">
        <v>452</v>
      </c>
      <c r="D51" s="45">
        <v>17</v>
      </c>
      <c r="E51" s="45">
        <v>15</v>
      </c>
      <c r="F51" s="45">
        <v>0</v>
      </c>
      <c r="G51" s="45">
        <v>2</v>
      </c>
      <c r="H51" s="45">
        <v>0</v>
      </c>
    </row>
    <row r="52" spans="1:8" ht="12.75">
      <c r="A52" s="48">
        <v>49</v>
      </c>
      <c r="B52" s="45" t="s">
        <v>450</v>
      </c>
      <c r="C52" s="45" t="s">
        <v>453</v>
      </c>
      <c r="D52" s="45">
        <v>18</v>
      </c>
      <c r="E52" s="45">
        <v>18</v>
      </c>
      <c r="F52" s="45">
        <v>0</v>
      </c>
      <c r="G52" s="45">
        <v>0</v>
      </c>
      <c r="H52" s="45">
        <v>0</v>
      </c>
    </row>
    <row r="53" spans="1:8" ht="12.75">
      <c r="A53" s="48">
        <v>50</v>
      </c>
      <c r="B53" s="45" t="s">
        <v>450</v>
      </c>
      <c r="C53" s="45" t="s">
        <v>454</v>
      </c>
      <c r="D53" s="45">
        <v>25</v>
      </c>
      <c r="E53" s="45">
        <v>24</v>
      </c>
      <c r="F53" s="45">
        <v>0</v>
      </c>
      <c r="G53" s="45">
        <v>1</v>
      </c>
      <c r="H53" s="45">
        <v>0</v>
      </c>
    </row>
    <row r="54" spans="1:8" ht="12.75">
      <c r="A54" s="48">
        <v>51</v>
      </c>
      <c r="B54" s="45" t="s">
        <v>450</v>
      </c>
      <c r="C54" s="45" t="s">
        <v>455</v>
      </c>
      <c r="D54" s="45">
        <v>23</v>
      </c>
      <c r="E54" s="45">
        <v>17</v>
      </c>
      <c r="F54" s="45">
        <v>0</v>
      </c>
      <c r="G54" s="45">
        <v>6</v>
      </c>
      <c r="H54" s="45">
        <v>0</v>
      </c>
    </row>
    <row r="55" spans="1:8" ht="12.75">
      <c r="A55" s="48">
        <v>52</v>
      </c>
      <c r="B55" s="45" t="s">
        <v>450</v>
      </c>
      <c r="C55" s="45" t="s">
        <v>456</v>
      </c>
      <c r="D55" s="45">
        <v>25</v>
      </c>
      <c r="E55" s="45">
        <v>21</v>
      </c>
      <c r="F55" s="45">
        <v>0</v>
      </c>
      <c r="G55" s="45">
        <v>4</v>
      </c>
      <c r="H55" s="45">
        <v>0</v>
      </c>
    </row>
    <row r="56" spans="1:8" ht="12.75">
      <c r="A56" s="48">
        <v>53</v>
      </c>
      <c r="B56" s="45" t="s">
        <v>450</v>
      </c>
      <c r="C56" s="45" t="s">
        <v>457</v>
      </c>
      <c r="D56" s="45">
        <v>18</v>
      </c>
      <c r="E56" s="45">
        <v>17</v>
      </c>
      <c r="F56" s="45">
        <v>0</v>
      </c>
      <c r="G56" s="45">
        <v>1</v>
      </c>
      <c r="H56" s="45">
        <v>0</v>
      </c>
    </row>
    <row r="57" spans="1:8" ht="12.75">
      <c r="A57" s="48">
        <v>54</v>
      </c>
      <c r="B57" s="45" t="s">
        <v>458</v>
      </c>
      <c r="C57" s="45" t="s">
        <v>459</v>
      </c>
      <c r="D57" s="45">
        <v>50</v>
      </c>
      <c r="E57" s="45">
        <v>46</v>
      </c>
      <c r="F57" s="45">
        <v>0</v>
      </c>
      <c r="G57" s="45">
        <v>4</v>
      </c>
      <c r="H57" s="45">
        <v>0</v>
      </c>
    </row>
    <row r="58" spans="1:8" ht="12.75">
      <c r="A58" s="48">
        <v>55</v>
      </c>
      <c r="B58" s="45" t="s">
        <v>460</v>
      </c>
      <c r="C58" s="45" t="s">
        <v>461</v>
      </c>
      <c r="D58" s="45">
        <v>31</v>
      </c>
      <c r="E58" s="45">
        <v>31</v>
      </c>
      <c r="F58" s="45">
        <v>0</v>
      </c>
      <c r="G58" s="45">
        <v>0</v>
      </c>
      <c r="H58" s="45">
        <v>0</v>
      </c>
    </row>
    <row r="59" spans="1:8" ht="12.75">
      <c r="A59" s="48">
        <v>56</v>
      </c>
      <c r="B59" s="45" t="s">
        <v>460</v>
      </c>
      <c r="C59" s="45" t="s">
        <v>462</v>
      </c>
      <c r="D59" s="45">
        <v>18</v>
      </c>
      <c r="E59" s="45">
        <v>17</v>
      </c>
      <c r="F59" s="45">
        <v>0</v>
      </c>
      <c r="G59" s="45">
        <v>1</v>
      </c>
      <c r="H59" s="45">
        <v>0</v>
      </c>
    </row>
    <row r="60" spans="1:8" ht="12.75">
      <c r="A60" s="48">
        <v>57</v>
      </c>
      <c r="B60" s="45" t="s">
        <v>460</v>
      </c>
      <c r="C60" s="45" t="s">
        <v>463</v>
      </c>
      <c r="D60" s="45">
        <v>12</v>
      </c>
      <c r="E60" s="45">
        <v>11</v>
      </c>
      <c r="F60" s="45">
        <v>0</v>
      </c>
      <c r="G60" s="45">
        <v>1</v>
      </c>
      <c r="H60" s="45">
        <v>0</v>
      </c>
    </row>
    <row r="61" spans="1:8" ht="12.75">
      <c r="A61" s="48">
        <v>58</v>
      </c>
      <c r="B61" s="45" t="s">
        <v>460</v>
      </c>
      <c r="C61" s="45" t="s">
        <v>464</v>
      </c>
      <c r="D61" s="45">
        <v>30</v>
      </c>
      <c r="E61" s="45">
        <v>30</v>
      </c>
      <c r="F61" s="45">
        <v>0</v>
      </c>
      <c r="G61" s="45">
        <v>0</v>
      </c>
      <c r="H61" s="45">
        <v>0</v>
      </c>
    </row>
    <row r="62" spans="1:8" ht="12.75">
      <c r="A62" s="48">
        <v>59</v>
      </c>
      <c r="B62" s="45" t="s">
        <v>460</v>
      </c>
      <c r="C62" s="45" t="s">
        <v>465</v>
      </c>
      <c r="D62" s="45">
        <v>31</v>
      </c>
      <c r="E62" s="45">
        <v>23</v>
      </c>
      <c r="F62" s="45">
        <v>0</v>
      </c>
      <c r="G62" s="45">
        <v>8</v>
      </c>
      <c r="H62" s="45">
        <v>0</v>
      </c>
    </row>
    <row r="63" spans="1:8" ht="12.75">
      <c r="A63" s="48">
        <v>60</v>
      </c>
      <c r="B63" s="45" t="s">
        <v>460</v>
      </c>
      <c r="C63" s="45" t="s">
        <v>466</v>
      </c>
      <c r="D63" s="45">
        <v>19</v>
      </c>
      <c r="E63" s="45">
        <v>17</v>
      </c>
      <c r="F63" s="45">
        <v>0</v>
      </c>
      <c r="G63" s="45">
        <v>2</v>
      </c>
      <c r="H63" s="45">
        <v>0</v>
      </c>
    </row>
    <row r="64" spans="1:8" ht="12.75">
      <c r="A64" s="48">
        <v>61</v>
      </c>
      <c r="B64" s="45" t="s">
        <v>460</v>
      </c>
      <c r="C64" s="45" t="s">
        <v>467</v>
      </c>
      <c r="D64" s="45">
        <v>53</v>
      </c>
      <c r="E64" s="45">
        <v>49</v>
      </c>
      <c r="F64" s="45">
        <v>0</v>
      </c>
      <c r="G64" s="45">
        <v>4</v>
      </c>
      <c r="H64" s="45">
        <v>0</v>
      </c>
    </row>
    <row r="65" spans="1:8" ht="12.75">
      <c r="A65" s="48">
        <v>62</v>
      </c>
      <c r="B65" s="45" t="s">
        <v>460</v>
      </c>
      <c r="C65" s="45" t="s">
        <v>468</v>
      </c>
      <c r="D65" s="45">
        <v>27</v>
      </c>
      <c r="E65" s="45">
        <v>23</v>
      </c>
      <c r="F65" s="45">
        <v>0</v>
      </c>
      <c r="G65" s="45">
        <v>4</v>
      </c>
      <c r="H65" s="45">
        <v>0</v>
      </c>
    </row>
    <row r="66" spans="1:8" ht="12.75">
      <c r="A66" s="48">
        <v>63</v>
      </c>
      <c r="B66" s="45" t="s">
        <v>460</v>
      </c>
      <c r="C66" s="45" t="s">
        <v>469</v>
      </c>
      <c r="D66" s="45">
        <v>28</v>
      </c>
      <c r="E66" s="45">
        <v>25</v>
      </c>
      <c r="F66" s="45">
        <v>0</v>
      </c>
      <c r="G66" s="45">
        <v>3</v>
      </c>
      <c r="H66" s="45">
        <v>0</v>
      </c>
    </row>
    <row r="67" spans="1:8" ht="12.75">
      <c r="A67" s="48">
        <v>64</v>
      </c>
      <c r="B67" s="45" t="s">
        <v>470</v>
      </c>
      <c r="C67" s="45" t="s">
        <v>471</v>
      </c>
      <c r="D67" s="45">
        <v>82</v>
      </c>
      <c r="E67" s="45">
        <v>66</v>
      </c>
      <c r="F67" s="45">
        <v>0</v>
      </c>
      <c r="G67" s="45">
        <v>16</v>
      </c>
      <c r="H67" s="45">
        <v>0</v>
      </c>
    </row>
    <row r="68" spans="1:8" ht="12.75">
      <c r="A68" s="48">
        <v>65</v>
      </c>
      <c r="B68" s="45" t="s">
        <v>472</v>
      </c>
      <c r="C68" s="45" t="s">
        <v>473</v>
      </c>
      <c r="D68" s="45">
        <v>62</v>
      </c>
      <c r="E68" s="45">
        <v>58</v>
      </c>
      <c r="F68" s="45">
        <v>0</v>
      </c>
      <c r="G68" s="45">
        <v>4</v>
      </c>
      <c r="H68" s="45">
        <v>0</v>
      </c>
    </row>
    <row r="69" spans="1:8" ht="12.75">
      <c r="A69" s="48">
        <v>66</v>
      </c>
      <c r="B69" s="45" t="s">
        <v>472</v>
      </c>
      <c r="C69" s="45" t="s">
        <v>474</v>
      </c>
      <c r="D69" s="45">
        <v>24</v>
      </c>
      <c r="E69" s="45">
        <v>24</v>
      </c>
      <c r="F69" s="45">
        <v>0</v>
      </c>
      <c r="G69" s="45">
        <v>0</v>
      </c>
      <c r="H69" s="45">
        <v>0</v>
      </c>
    </row>
    <row r="70" spans="1:8" ht="12.75">
      <c r="A70" s="48">
        <v>67</v>
      </c>
      <c r="B70" s="45" t="s">
        <v>472</v>
      </c>
      <c r="C70" s="45" t="s">
        <v>475</v>
      </c>
      <c r="D70" s="45">
        <v>28</v>
      </c>
      <c r="E70" s="45">
        <v>27</v>
      </c>
      <c r="F70" s="45">
        <v>0</v>
      </c>
      <c r="G70" s="45">
        <v>1</v>
      </c>
      <c r="H70" s="45">
        <v>0</v>
      </c>
    </row>
    <row r="71" spans="1:8" ht="12.75">
      <c r="A71" s="48">
        <v>68</v>
      </c>
      <c r="B71" s="45" t="s">
        <v>476</v>
      </c>
      <c r="C71" s="45" t="s">
        <v>477</v>
      </c>
      <c r="D71" s="45">
        <v>53</v>
      </c>
      <c r="E71" s="45">
        <v>47</v>
      </c>
      <c r="F71" s="45">
        <v>0</v>
      </c>
      <c r="G71" s="45">
        <v>6</v>
      </c>
      <c r="H71" s="45">
        <v>0</v>
      </c>
    </row>
    <row r="72" spans="1:8" ht="25.5">
      <c r="A72" s="48">
        <v>69</v>
      </c>
      <c r="B72" s="45" t="s">
        <v>478</v>
      </c>
      <c r="C72" s="45" t="s">
        <v>479</v>
      </c>
      <c r="D72" s="45">
        <v>26</v>
      </c>
      <c r="E72" s="45">
        <v>23</v>
      </c>
      <c r="F72" s="45">
        <v>0</v>
      </c>
      <c r="G72" s="45">
        <v>3</v>
      </c>
      <c r="H72" s="45">
        <v>0</v>
      </c>
    </row>
    <row r="73" spans="1:8" ht="12.75">
      <c r="A73" s="48">
        <v>70</v>
      </c>
      <c r="B73" s="45" t="s">
        <v>478</v>
      </c>
      <c r="C73" s="45" t="s">
        <v>480</v>
      </c>
      <c r="D73" s="45">
        <v>34</v>
      </c>
      <c r="E73" s="45">
        <v>31</v>
      </c>
      <c r="F73" s="45">
        <v>0</v>
      </c>
      <c r="G73" s="45">
        <v>3</v>
      </c>
      <c r="H73" s="45">
        <v>0</v>
      </c>
    </row>
    <row r="74" spans="1:8" ht="12.75">
      <c r="A74" s="48">
        <v>71</v>
      </c>
      <c r="B74" s="45" t="s">
        <v>478</v>
      </c>
      <c r="C74" s="45" t="s">
        <v>481</v>
      </c>
      <c r="D74" s="45">
        <v>28</v>
      </c>
      <c r="E74" s="45">
        <v>14</v>
      </c>
      <c r="F74" s="45">
        <v>14</v>
      </c>
      <c r="G74" s="45">
        <v>0</v>
      </c>
      <c r="H74" s="45">
        <v>0</v>
      </c>
    </row>
    <row r="75" spans="1:8" ht="12.75">
      <c r="A75" s="48">
        <v>72</v>
      </c>
      <c r="B75" s="45" t="s">
        <v>478</v>
      </c>
      <c r="C75" s="45" t="s">
        <v>482</v>
      </c>
      <c r="D75" s="45">
        <v>58</v>
      </c>
      <c r="E75" s="45">
        <v>42</v>
      </c>
      <c r="F75" s="45">
        <v>0</v>
      </c>
      <c r="G75" s="45">
        <v>16</v>
      </c>
      <c r="H75" s="45">
        <v>0</v>
      </c>
    </row>
    <row r="76" spans="1:8" ht="12.75">
      <c r="A76" s="48">
        <v>73</v>
      </c>
      <c r="B76" s="45" t="s">
        <v>478</v>
      </c>
      <c r="C76" s="45" t="s">
        <v>483</v>
      </c>
      <c r="D76" s="45">
        <v>16</v>
      </c>
      <c r="E76" s="45">
        <v>13</v>
      </c>
      <c r="F76" s="45">
        <v>0</v>
      </c>
      <c r="G76" s="45">
        <v>3</v>
      </c>
      <c r="H76" s="45">
        <v>0</v>
      </c>
    </row>
    <row r="77" spans="1:8" ht="12.75">
      <c r="A77" s="48">
        <v>74</v>
      </c>
      <c r="B77" s="45" t="s">
        <v>478</v>
      </c>
      <c r="C77" s="45" t="s">
        <v>484</v>
      </c>
      <c r="D77" s="45">
        <v>33</v>
      </c>
      <c r="E77" s="45">
        <v>31</v>
      </c>
      <c r="F77" s="45">
        <v>0</v>
      </c>
      <c r="G77" s="45">
        <v>2</v>
      </c>
      <c r="H77" s="45">
        <v>0</v>
      </c>
    </row>
    <row r="78" spans="1:8" ht="12.75">
      <c r="A78" s="48">
        <v>75</v>
      </c>
      <c r="B78" s="45" t="s">
        <v>485</v>
      </c>
      <c r="C78" s="45" t="s">
        <v>486</v>
      </c>
      <c r="D78" s="45">
        <v>42</v>
      </c>
      <c r="E78" s="45">
        <v>33</v>
      </c>
      <c r="F78" s="45">
        <v>0</v>
      </c>
      <c r="G78" s="45">
        <v>9</v>
      </c>
      <c r="H78" s="45">
        <v>0</v>
      </c>
    </row>
    <row r="79" spans="1:8" ht="12.75">
      <c r="A79" s="48">
        <v>76</v>
      </c>
      <c r="B79" s="45" t="s">
        <v>485</v>
      </c>
      <c r="C79" s="45" t="s">
        <v>487</v>
      </c>
      <c r="D79" s="45">
        <v>53</v>
      </c>
      <c r="E79" s="45">
        <v>42</v>
      </c>
      <c r="F79" s="45">
        <v>0</v>
      </c>
      <c r="G79" s="45">
        <v>11</v>
      </c>
      <c r="H79" s="45">
        <v>0</v>
      </c>
    </row>
    <row r="80" spans="1:8" ht="12.75">
      <c r="A80" s="48">
        <v>77</v>
      </c>
      <c r="B80" s="45" t="s">
        <v>488</v>
      </c>
      <c r="C80" s="45" t="s">
        <v>489</v>
      </c>
      <c r="D80" s="45">
        <v>15</v>
      </c>
      <c r="E80" s="45">
        <v>15</v>
      </c>
      <c r="F80" s="45">
        <v>0</v>
      </c>
      <c r="G80" s="45">
        <v>0</v>
      </c>
      <c r="H80" s="45">
        <v>0</v>
      </c>
    </row>
    <row r="81" spans="1:8" ht="12.75">
      <c r="A81" s="48">
        <v>78</v>
      </c>
      <c r="B81" s="45" t="s">
        <v>488</v>
      </c>
      <c r="C81" s="45" t="s">
        <v>490</v>
      </c>
      <c r="D81" s="45">
        <v>168</v>
      </c>
      <c r="E81" s="45">
        <v>162</v>
      </c>
      <c r="F81" s="45">
        <v>0</v>
      </c>
      <c r="G81" s="45">
        <v>6</v>
      </c>
      <c r="H81" s="45">
        <v>0</v>
      </c>
    </row>
    <row r="82" spans="1:8" ht="12.75">
      <c r="A82" s="48">
        <v>79</v>
      </c>
      <c r="B82" s="45" t="s">
        <v>488</v>
      </c>
      <c r="C82" s="45" t="s">
        <v>491</v>
      </c>
      <c r="D82" s="45">
        <v>20</v>
      </c>
      <c r="E82" s="45">
        <v>19</v>
      </c>
      <c r="F82" s="45">
        <v>0</v>
      </c>
      <c r="G82" s="45">
        <v>1</v>
      </c>
      <c r="H82" s="45">
        <v>0</v>
      </c>
    </row>
    <row r="83" spans="1:8" ht="12.75">
      <c r="A83" s="48">
        <v>80</v>
      </c>
      <c r="B83" s="45" t="s">
        <v>492</v>
      </c>
      <c r="C83" s="45" t="s">
        <v>493</v>
      </c>
      <c r="D83" s="45">
        <v>381</v>
      </c>
      <c r="E83" s="45">
        <v>303</v>
      </c>
      <c r="F83" s="45">
        <v>0</v>
      </c>
      <c r="G83" s="45">
        <v>78</v>
      </c>
      <c r="H83" s="45">
        <v>0</v>
      </c>
    </row>
    <row r="84" spans="1:8" ht="12.75">
      <c r="A84" s="48">
        <v>81</v>
      </c>
      <c r="B84" s="45" t="s">
        <v>494</v>
      </c>
      <c r="C84" s="45" t="s">
        <v>495</v>
      </c>
      <c r="D84" s="45">
        <v>41</v>
      </c>
      <c r="E84" s="45">
        <v>29</v>
      </c>
      <c r="F84" s="45">
        <v>0</v>
      </c>
      <c r="G84" s="45">
        <v>12</v>
      </c>
      <c r="H84" s="45">
        <v>0</v>
      </c>
    </row>
    <row r="85" spans="1:8" ht="12.75">
      <c r="A85" s="48">
        <v>82</v>
      </c>
      <c r="B85" s="45" t="s">
        <v>496</v>
      </c>
      <c r="C85" s="45" t="s">
        <v>497</v>
      </c>
      <c r="D85" s="45">
        <v>130</v>
      </c>
      <c r="E85" s="45">
        <v>103</v>
      </c>
      <c r="F85" s="45">
        <v>0</v>
      </c>
      <c r="G85" s="45">
        <v>27</v>
      </c>
      <c r="H85" s="45">
        <v>0</v>
      </c>
    </row>
    <row r="86" spans="1:8" s="52" customFormat="1" ht="12.75">
      <c r="A86" s="49">
        <v>82</v>
      </c>
      <c r="B86" s="50"/>
      <c r="C86" s="50" t="s">
        <v>498</v>
      </c>
      <c r="D86" s="50">
        <f>SUM(D4:D85)</f>
        <v>5723</v>
      </c>
      <c r="E86" s="50">
        <f>SUM(E4:E85)</f>
        <v>4439</v>
      </c>
      <c r="F86" s="50">
        <f>SUM(F4:F85)</f>
        <v>18</v>
      </c>
      <c r="G86" s="50">
        <f>SUM(G4:G85)</f>
        <v>1262</v>
      </c>
      <c r="H86" s="50">
        <f>SUM(H4:H85)</f>
        <v>4</v>
      </c>
    </row>
    <row r="87" spans="1:8" ht="7.5" customHeight="1">
      <c r="A87" s="169"/>
      <c r="B87" s="170"/>
      <c r="C87" s="170"/>
      <c r="D87" s="170"/>
      <c r="E87" s="170"/>
      <c r="F87" s="170"/>
      <c r="G87" s="170"/>
      <c r="H87" s="171"/>
    </row>
    <row r="88" spans="1:8" ht="12.75">
      <c r="A88" s="48">
        <v>1</v>
      </c>
      <c r="B88" s="45" t="s">
        <v>386</v>
      </c>
      <c r="C88" s="45" t="s">
        <v>637</v>
      </c>
      <c r="D88" s="45">
        <v>20</v>
      </c>
      <c r="E88" s="45">
        <v>15</v>
      </c>
      <c r="F88" s="45">
        <v>0</v>
      </c>
      <c r="G88" s="45">
        <v>5</v>
      </c>
      <c r="H88" s="45">
        <v>0</v>
      </c>
    </row>
    <row r="89" spans="1:8" ht="12.75">
      <c r="A89" s="48">
        <v>2</v>
      </c>
      <c r="B89" s="45" t="s">
        <v>499</v>
      </c>
      <c r="C89" s="45" t="s">
        <v>500</v>
      </c>
      <c r="D89" s="45">
        <v>244</v>
      </c>
      <c r="E89" s="45">
        <v>155</v>
      </c>
      <c r="F89" s="45">
        <v>0</v>
      </c>
      <c r="G89" s="45">
        <v>89</v>
      </c>
      <c r="H89" s="45">
        <v>0</v>
      </c>
    </row>
    <row r="90" spans="1:8" ht="12.75">
      <c r="A90" s="48">
        <v>3</v>
      </c>
      <c r="B90" s="45" t="s">
        <v>388</v>
      </c>
      <c r="C90" s="45" t="s">
        <v>501</v>
      </c>
      <c r="D90" s="45">
        <v>55</v>
      </c>
      <c r="E90" s="45">
        <v>38</v>
      </c>
      <c r="F90" s="45">
        <v>2</v>
      </c>
      <c r="G90" s="45">
        <v>15</v>
      </c>
      <c r="H90" s="45">
        <v>0</v>
      </c>
    </row>
    <row r="91" spans="1:8" ht="12.75">
      <c r="A91" s="48">
        <v>4</v>
      </c>
      <c r="B91" s="45" t="s">
        <v>392</v>
      </c>
      <c r="C91" s="45" t="s">
        <v>502</v>
      </c>
      <c r="D91" s="45">
        <v>25</v>
      </c>
      <c r="E91" s="45">
        <v>18</v>
      </c>
      <c r="F91" s="45">
        <v>0</v>
      </c>
      <c r="G91" s="45">
        <v>7</v>
      </c>
      <c r="H91" s="45">
        <v>0</v>
      </c>
    </row>
    <row r="92" spans="1:8" ht="12.75">
      <c r="A92" s="48">
        <v>5</v>
      </c>
      <c r="B92" s="45" t="s">
        <v>394</v>
      </c>
      <c r="C92" s="45" t="s">
        <v>503</v>
      </c>
      <c r="D92" s="45">
        <v>192</v>
      </c>
      <c r="E92" s="45">
        <v>118</v>
      </c>
      <c r="F92" s="45">
        <v>0</v>
      </c>
      <c r="G92" s="45">
        <v>74</v>
      </c>
      <c r="H92" s="45">
        <v>0</v>
      </c>
    </row>
    <row r="93" spans="1:8" ht="12.75">
      <c r="A93" s="48">
        <v>6</v>
      </c>
      <c r="B93" s="45" t="s">
        <v>394</v>
      </c>
      <c r="C93" s="45" t="s">
        <v>504</v>
      </c>
      <c r="D93" s="45">
        <v>230</v>
      </c>
      <c r="E93" s="45">
        <v>162</v>
      </c>
      <c r="F93" s="45">
        <v>3</v>
      </c>
      <c r="G93" s="45">
        <v>65</v>
      </c>
      <c r="H93" s="45">
        <v>0</v>
      </c>
    </row>
    <row r="94" spans="1:8" ht="12.75">
      <c r="A94" s="48">
        <v>7</v>
      </c>
      <c r="B94" s="45" t="s">
        <v>394</v>
      </c>
      <c r="C94" s="45" t="s">
        <v>505</v>
      </c>
      <c r="D94" s="45">
        <v>55</v>
      </c>
      <c r="E94" s="45">
        <v>28</v>
      </c>
      <c r="F94" s="45">
        <v>0</v>
      </c>
      <c r="G94" s="45">
        <v>27</v>
      </c>
      <c r="H94" s="45">
        <v>0</v>
      </c>
    </row>
    <row r="95" spans="1:8" ht="12.75">
      <c r="A95" s="48">
        <v>8</v>
      </c>
      <c r="B95" s="45" t="s">
        <v>394</v>
      </c>
      <c r="C95" s="45" t="s">
        <v>506</v>
      </c>
      <c r="D95" s="45">
        <v>320</v>
      </c>
      <c r="E95" s="45">
        <v>186</v>
      </c>
      <c r="F95" s="45">
        <v>0</v>
      </c>
      <c r="G95" s="45">
        <v>134</v>
      </c>
      <c r="H95" s="45">
        <v>0</v>
      </c>
    </row>
    <row r="96" spans="1:8" ht="12.75">
      <c r="A96" s="48">
        <v>9</v>
      </c>
      <c r="B96" s="45" t="s">
        <v>403</v>
      </c>
      <c r="C96" s="45" t="s">
        <v>507</v>
      </c>
      <c r="D96" s="45">
        <v>206</v>
      </c>
      <c r="E96" s="45">
        <v>138</v>
      </c>
      <c r="F96" s="45">
        <v>0</v>
      </c>
      <c r="G96" s="45">
        <v>68</v>
      </c>
      <c r="H96" s="45">
        <v>0</v>
      </c>
    </row>
    <row r="97" spans="1:8" ht="12.75">
      <c r="A97" s="48">
        <v>10</v>
      </c>
      <c r="B97" s="45" t="s">
        <v>412</v>
      </c>
      <c r="C97" s="45" t="s">
        <v>508</v>
      </c>
      <c r="D97" s="45">
        <v>146</v>
      </c>
      <c r="E97" s="45">
        <v>98</v>
      </c>
      <c r="F97" s="45">
        <v>0</v>
      </c>
      <c r="G97" s="45">
        <v>48</v>
      </c>
      <c r="H97" s="45">
        <v>0</v>
      </c>
    </row>
    <row r="98" spans="1:8" ht="12.75">
      <c r="A98" s="48">
        <v>11</v>
      </c>
      <c r="B98" s="45" t="s">
        <v>416</v>
      </c>
      <c r="C98" s="45" t="s">
        <v>509</v>
      </c>
      <c r="D98" s="45">
        <v>25</v>
      </c>
      <c r="E98" s="45">
        <v>19</v>
      </c>
      <c r="F98" s="45">
        <v>0</v>
      </c>
      <c r="G98" s="45">
        <v>6</v>
      </c>
      <c r="H98" s="45">
        <v>0</v>
      </c>
    </row>
    <row r="99" spans="1:8" ht="12.75">
      <c r="A99" s="48">
        <v>12</v>
      </c>
      <c r="B99" s="45" t="s">
        <v>416</v>
      </c>
      <c r="C99" s="45" t="s">
        <v>510</v>
      </c>
      <c r="D99" s="45">
        <v>65</v>
      </c>
      <c r="E99" s="45">
        <v>63</v>
      </c>
      <c r="F99" s="45">
        <v>0</v>
      </c>
      <c r="G99" s="45">
        <v>2</v>
      </c>
      <c r="H99" s="45">
        <v>0</v>
      </c>
    </row>
    <row r="100" spans="1:8" ht="12.75">
      <c r="A100" s="48">
        <v>13</v>
      </c>
      <c r="B100" s="45" t="s">
        <v>416</v>
      </c>
      <c r="C100" s="45" t="s">
        <v>635</v>
      </c>
      <c r="D100" s="45">
        <v>12</v>
      </c>
      <c r="E100" s="45">
        <v>8</v>
      </c>
      <c r="F100" s="45">
        <v>0</v>
      </c>
      <c r="G100" s="45">
        <v>4</v>
      </c>
      <c r="H100" s="45">
        <v>0</v>
      </c>
    </row>
    <row r="101" spans="1:8" ht="12.75">
      <c r="A101" s="48">
        <v>14</v>
      </c>
      <c r="B101" s="45" t="s">
        <v>420</v>
      </c>
      <c r="C101" s="45" t="s">
        <v>511</v>
      </c>
      <c r="D101" s="45">
        <v>179</v>
      </c>
      <c r="E101" s="45">
        <v>110</v>
      </c>
      <c r="F101" s="45">
        <v>2</v>
      </c>
      <c r="G101" s="45">
        <v>67</v>
      </c>
      <c r="H101" s="45">
        <v>0</v>
      </c>
    </row>
    <row r="102" spans="1:8" ht="12.75">
      <c r="A102" s="48">
        <v>15</v>
      </c>
      <c r="B102" s="45" t="s">
        <v>420</v>
      </c>
      <c r="C102" s="45" t="s">
        <v>512</v>
      </c>
      <c r="D102" s="45">
        <v>108</v>
      </c>
      <c r="E102" s="45">
        <v>80</v>
      </c>
      <c r="F102" s="45">
        <v>0</v>
      </c>
      <c r="G102" s="45">
        <v>28</v>
      </c>
      <c r="H102" s="45">
        <v>0</v>
      </c>
    </row>
    <row r="103" spans="1:8" ht="12.75">
      <c r="A103" s="48">
        <v>16</v>
      </c>
      <c r="B103" s="45" t="s">
        <v>420</v>
      </c>
      <c r="C103" s="45" t="s">
        <v>513</v>
      </c>
      <c r="D103" s="45">
        <v>72</v>
      </c>
      <c r="E103" s="45">
        <v>50</v>
      </c>
      <c r="F103" s="45">
        <v>0</v>
      </c>
      <c r="G103" s="45">
        <v>22</v>
      </c>
      <c r="H103" s="45">
        <v>0</v>
      </c>
    </row>
    <row r="104" spans="1:8" ht="12.75">
      <c r="A104" s="48">
        <v>17</v>
      </c>
      <c r="B104" s="45" t="s">
        <v>423</v>
      </c>
      <c r="C104" s="45" t="s">
        <v>514</v>
      </c>
      <c r="D104" s="45">
        <v>95</v>
      </c>
      <c r="E104" s="45">
        <v>51</v>
      </c>
      <c r="F104" s="45">
        <v>0</v>
      </c>
      <c r="G104" s="45">
        <v>44</v>
      </c>
      <c r="H104" s="45">
        <v>0</v>
      </c>
    </row>
    <row r="105" spans="1:8" ht="12.75">
      <c r="A105" s="48">
        <v>18</v>
      </c>
      <c r="B105" s="45" t="s">
        <v>425</v>
      </c>
      <c r="C105" s="45" t="s">
        <v>515</v>
      </c>
      <c r="D105" s="45">
        <v>304</v>
      </c>
      <c r="E105" s="45">
        <v>231</v>
      </c>
      <c r="F105" s="45">
        <v>0</v>
      </c>
      <c r="G105" s="45">
        <v>73</v>
      </c>
      <c r="H105" s="45">
        <v>0</v>
      </c>
    </row>
    <row r="106" spans="1:8" ht="12.75">
      <c r="A106" s="48">
        <v>19</v>
      </c>
      <c r="B106" s="45" t="s">
        <v>428</v>
      </c>
      <c r="C106" s="45" t="s">
        <v>516</v>
      </c>
      <c r="D106" s="45">
        <v>150</v>
      </c>
      <c r="E106" s="45">
        <v>94</v>
      </c>
      <c r="F106" s="45">
        <v>0</v>
      </c>
      <c r="G106" s="45">
        <v>56</v>
      </c>
      <c r="H106" s="45">
        <v>0</v>
      </c>
    </row>
    <row r="107" spans="1:8" ht="25.5">
      <c r="A107" s="48">
        <v>20</v>
      </c>
      <c r="B107" s="45" t="s">
        <v>438</v>
      </c>
      <c r="C107" s="45" t="s">
        <v>636</v>
      </c>
      <c r="D107" s="45">
        <v>7</v>
      </c>
      <c r="E107" s="45">
        <v>7</v>
      </c>
      <c r="F107" s="45">
        <v>0</v>
      </c>
      <c r="G107" s="45">
        <v>0</v>
      </c>
      <c r="H107" s="45">
        <v>0</v>
      </c>
    </row>
    <row r="108" spans="1:8" ht="12.75">
      <c r="A108" s="48">
        <v>21</v>
      </c>
      <c r="B108" s="45" t="s">
        <v>438</v>
      </c>
      <c r="C108" s="45" t="s">
        <v>517</v>
      </c>
      <c r="D108" s="45">
        <v>147</v>
      </c>
      <c r="E108" s="45">
        <v>108</v>
      </c>
      <c r="F108" s="45">
        <v>0</v>
      </c>
      <c r="G108" s="45">
        <v>39</v>
      </c>
      <c r="H108" s="45">
        <v>0</v>
      </c>
    </row>
    <row r="109" spans="1:8" ht="12.75">
      <c r="A109" s="48">
        <v>22</v>
      </c>
      <c r="B109" s="45" t="s">
        <v>442</v>
      </c>
      <c r="C109" s="45" t="s">
        <v>518</v>
      </c>
      <c r="D109" s="45">
        <v>15</v>
      </c>
      <c r="E109" s="45">
        <v>11</v>
      </c>
      <c r="F109" s="45">
        <v>0</v>
      </c>
      <c r="G109" s="45">
        <v>4</v>
      </c>
      <c r="H109" s="45">
        <v>0</v>
      </c>
    </row>
    <row r="110" spans="1:8" ht="12.75">
      <c r="A110" s="48">
        <v>23</v>
      </c>
      <c r="B110" s="45" t="s">
        <v>446</v>
      </c>
      <c r="C110" s="45" t="s">
        <v>519</v>
      </c>
      <c r="D110" s="45">
        <v>86</v>
      </c>
      <c r="E110" s="45">
        <v>48</v>
      </c>
      <c r="F110" s="45">
        <v>0</v>
      </c>
      <c r="G110" s="45">
        <v>38</v>
      </c>
      <c r="H110" s="45">
        <v>0</v>
      </c>
    </row>
    <row r="111" spans="1:8" ht="12.75">
      <c r="A111" s="48">
        <v>24</v>
      </c>
      <c r="B111" s="45" t="s">
        <v>446</v>
      </c>
      <c r="C111" s="45" t="s">
        <v>520</v>
      </c>
      <c r="D111" s="45">
        <v>238</v>
      </c>
      <c r="E111" s="45">
        <v>148</v>
      </c>
      <c r="F111" s="45">
        <v>0</v>
      </c>
      <c r="G111" s="45">
        <v>90</v>
      </c>
      <c r="H111" s="45">
        <v>0</v>
      </c>
    </row>
    <row r="112" spans="1:8" ht="12.75">
      <c r="A112" s="48">
        <v>25</v>
      </c>
      <c r="B112" s="45" t="s">
        <v>458</v>
      </c>
      <c r="C112" s="45" t="s">
        <v>521</v>
      </c>
      <c r="D112" s="45">
        <v>75</v>
      </c>
      <c r="E112" s="45">
        <v>59</v>
      </c>
      <c r="F112" s="45">
        <v>0</v>
      </c>
      <c r="G112" s="45">
        <v>16</v>
      </c>
      <c r="H112" s="45">
        <v>0</v>
      </c>
    </row>
    <row r="113" spans="1:8" ht="12.75">
      <c r="A113" s="48">
        <v>26</v>
      </c>
      <c r="B113" s="45" t="s">
        <v>460</v>
      </c>
      <c r="C113" s="45" t="s">
        <v>522</v>
      </c>
      <c r="D113" s="45">
        <v>58</v>
      </c>
      <c r="E113" s="45">
        <v>51</v>
      </c>
      <c r="F113" s="45">
        <v>0</v>
      </c>
      <c r="G113" s="45">
        <v>7</v>
      </c>
      <c r="H113" s="45">
        <v>0</v>
      </c>
    </row>
    <row r="114" spans="1:8" ht="12.75">
      <c r="A114" s="48">
        <v>27</v>
      </c>
      <c r="B114" s="45" t="s">
        <v>470</v>
      </c>
      <c r="C114" s="45" t="s">
        <v>523</v>
      </c>
      <c r="D114" s="45">
        <v>102</v>
      </c>
      <c r="E114" s="45">
        <v>76</v>
      </c>
      <c r="F114" s="45">
        <v>0</v>
      </c>
      <c r="G114" s="45">
        <v>26</v>
      </c>
      <c r="H114" s="45">
        <v>0</v>
      </c>
    </row>
    <row r="115" spans="1:8" ht="12.75">
      <c r="A115" s="48">
        <v>28</v>
      </c>
      <c r="B115" s="45" t="s">
        <v>478</v>
      </c>
      <c r="C115" s="45" t="s">
        <v>524</v>
      </c>
      <c r="D115" s="45">
        <v>46</v>
      </c>
      <c r="E115" s="45">
        <v>28</v>
      </c>
      <c r="F115" s="45">
        <v>0</v>
      </c>
      <c r="G115" s="45">
        <v>18</v>
      </c>
      <c r="H115" s="45">
        <v>0</v>
      </c>
    </row>
    <row r="116" spans="1:8" ht="12.75">
      <c r="A116" s="48">
        <v>29</v>
      </c>
      <c r="B116" s="45" t="s">
        <v>478</v>
      </c>
      <c r="C116" s="45" t="s">
        <v>525</v>
      </c>
      <c r="D116" s="45">
        <v>192</v>
      </c>
      <c r="E116" s="45">
        <v>126</v>
      </c>
      <c r="F116" s="45">
        <v>0</v>
      </c>
      <c r="G116" s="45">
        <v>65</v>
      </c>
      <c r="H116" s="45">
        <v>1</v>
      </c>
    </row>
    <row r="117" spans="1:8" ht="12.75">
      <c r="A117" s="48">
        <v>30</v>
      </c>
      <c r="B117" s="45" t="s">
        <v>478</v>
      </c>
      <c r="C117" s="45" t="s">
        <v>526</v>
      </c>
      <c r="D117" s="45">
        <v>298</v>
      </c>
      <c r="E117" s="45">
        <v>205</v>
      </c>
      <c r="F117" s="45">
        <v>0</v>
      </c>
      <c r="G117" s="45">
        <v>93</v>
      </c>
      <c r="H117" s="45">
        <v>0</v>
      </c>
    </row>
    <row r="118" spans="1:8" ht="12.75">
      <c r="A118" s="48">
        <v>31</v>
      </c>
      <c r="B118" s="45" t="s">
        <v>488</v>
      </c>
      <c r="C118" s="45" t="s">
        <v>527</v>
      </c>
      <c r="D118" s="45">
        <v>107</v>
      </c>
      <c r="E118" s="45">
        <v>91</v>
      </c>
      <c r="F118" s="45">
        <v>0</v>
      </c>
      <c r="G118" s="45">
        <v>16</v>
      </c>
      <c r="H118" s="45">
        <v>0</v>
      </c>
    </row>
    <row r="119" spans="1:8" ht="12.75">
      <c r="A119" s="48">
        <v>32</v>
      </c>
      <c r="B119" s="45" t="s">
        <v>488</v>
      </c>
      <c r="C119" s="45" t="s">
        <v>528</v>
      </c>
      <c r="D119" s="45">
        <v>127</v>
      </c>
      <c r="E119" s="45">
        <v>65</v>
      </c>
      <c r="F119" s="45">
        <v>0</v>
      </c>
      <c r="G119" s="45">
        <v>62</v>
      </c>
      <c r="H119" s="45">
        <v>0</v>
      </c>
    </row>
    <row r="120" spans="1:8" ht="12.75">
      <c r="A120" s="48">
        <v>33</v>
      </c>
      <c r="B120" s="45" t="s">
        <v>492</v>
      </c>
      <c r="C120" s="45" t="s">
        <v>529</v>
      </c>
      <c r="D120" s="45">
        <v>151</v>
      </c>
      <c r="E120" s="45">
        <v>108</v>
      </c>
      <c r="F120" s="45">
        <v>0</v>
      </c>
      <c r="G120" s="45">
        <v>43</v>
      </c>
      <c r="H120" s="45">
        <v>0</v>
      </c>
    </row>
    <row r="121" spans="1:8" ht="12.75">
      <c r="A121" s="48">
        <v>34</v>
      </c>
      <c r="B121" s="45" t="s">
        <v>494</v>
      </c>
      <c r="C121" s="45" t="s">
        <v>530</v>
      </c>
      <c r="D121" s="45">
        <v>85</v>
      </c>
      <c r="E121" s="45">
        <v>69</v>
      </c>
      <c r="F121" s="45">
        <v>0</v>
      </c>
      <c r="G121" s="45">
        <v>16</v>
      </c>
      <c r="H121" s="45">
        <v>0</v>
      </c>
    </row>
    <row r="122" spans="1:8" ht="12.75">
      <c r="A122" s="48">
        <v>35</v>
      </c>
      <c r="B122" s="45" t="s">
        <v>496</v>
      </c>
      <c r="C122" s="45" t="s">
        <v>531</v>
      </c>
      <c r="D122" s="45">
        <v>246</v>
      </c>
      <c r="E122" s="45">
        <v>203</v>
      </c>
      <c r="F122" s="45">
        <v>0</v>
      </c>
      <c r="G122" s="45">
        <v>43</v>
      </c>
      <c r="H122" s="45">
        <v>0</v>
      </c>
    </row>
    <row r="123" spans="1:8" ht="12.75">
      <c r="A123" s="48">
        <v>36</v>
      </c>
      <c r="B123" s="45" t="s">
        <v>532</v>
      </c>
      <c r="C123" s="45" t="s">
        <v>533</v>
      </c>
      <c r="D123" s="45">
        <v>74</v>
      </c>
      <c r="E123" s="45">
        <v>49</v>
      </c>
      <c r="F123" s="45">
        <v>0</v>
      </c>
      <c r="G123" s="45">
        <v>25</v>
      </c>
      <c r="H123" s="45">
        <v>0</v>
      </c>
    </row>
    <row r="124" spans="1:8" s="52" customFormat="1" ht="12.75">
      <c r="A124" s="49">
        <v>36</v>
      </c>
      <c r="B124" s="50"/>
      <c r="C124" s="50" t="s">
        <v>534</v>
      </c>
      <c r="D124" s="50">
        <f>SUM(D88:D123)</f>
        <v>4557</v>
      </c>
      <c r="E124" s="50">
        <f>SUM(E88:E123)</f>
        <v>3114</v>
      </c>
      <c r="F124" s="50">
        <f>SUM(F88:F123)</f>
        <v>7</v>
      </c>
      <c r="G124" s="50">
        <f>SUM(G88:G123)</f>
        <v>1435</v>
      </c>
      <c r="H124" s="50">
        <f>SUM(H88:H123)</f>
        <v>1</v>
      </c>
    </row>
    <row r="125" spans="1:8" ht="7.5" customHeight="1">
      <c r="A125" s="169"/>
      <c r="B125" s="170"/>
      <c r="C125" s="170"/>
      <c r="D125" s="170"/>
      <c r="E125" s="170"/>
      <c r="F125" s="170"/>
      <c r="G125" s="170"/>
      <c r="H125" s="171"/>
    </row>
    <row r="126" spans="1:8" s="52" customFormat="1" ht="12.75">
      <c r="A126" s="49">
        <f>(A86+A124)</f>
        <v>118</v>
      </c>
      <c r="B126" s="50"/>
      <c r="C126" s="50" t="s">
        <v>535</v>
      </c>
      <c r="D126" s="50">
        <f>(D86+D124)</f>
        <v>10280</v>
      </c>
      <c r="E126" s="50">
        <f>(E86+E124)</f>
        <v>7553</v>
      </c>
      <c r="F126" s="50">
        <f>(F86+F124)</f>
        <v>25</v>
      </c>
      <c r="G126" s="50">
        <f>(G86+G124)</f>
        <v>2697</v>
      </c>
      <c r="H126" s="50">
        <f>(H86+H124)</f>
        <v>5</v>
      </c>
    </row>
  </sheetData>
  <sheetProtection password="CE88" sheet="1" objects="1" scenarios="1"/>
  <mergeCells count="5">
    <mergeCell ref="A125:H125"/>
    <mergeCell ref="A1:A2"/>
    <mergeCell ref="B1:B2"/>
    <mergeCell ref="C1:C2"/>
    <mergeCell ref="A87:H87"/>
  </mergeCells>
  <printOptions/>
  <pageMargins left="0.7874015748031497" right="0.35433070866141736" top="0.5905511811023623" bottom="0.7874015748031497" header="0.31496062992125984" footer="0.31496062992125984"/>
  <pageSetup horizontalDpi="300" verticalDpi="300" orientation="landscape" paperSize="9" r:id="rId1"/>
  <headerFooter alignWithMargins="0">
    <oddHeader>&amp;C&amp;"Arial,Bold"&amp;12 3.3. Personu sadalījums pēc piešķirtās pilsonības statusa</oddHeader>
    <oddFooter>&amp;L
&amp;8SPP Statistiskās informācijas un analīzes daļa &amp;R
&amp;P+45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K</dc:creator>
  <cp:keywords/>
  <dc:description/>
  <cp:lastModifiedBy>zanis.buhanovskis</cp:lastModifiedBy>
  <cp:lastPrinted>2008-06-18T08:55:44Z</cp:lastPrinted>
  <dcterms:created xsi:type="dcterms:W3CDTF">2007-05-03T12:00:16Z</dcterms:created>
  <dcterms:modified xsi:type="dcterms:W3CDTF">2013-09-30T13:17:43Z</dcterms:modified>
  <cp:category/>
  <cp:version/>
  <cp:contentType/>
  <cp:contentStatus/>
</cp:coreProperties>
</file>