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2120" windowHeight="8835" activeTab="4"/>
  </bookViews>
  <sheets>
    <sheet name="titullapa" sheetId="1" r:id="rId1"/>
    <sheet name="saturs" sheetId="2" r:id="rId2"/>
    <sheet name="1" sheetId="3" r:id="rId3"/>
    <sheet name="2.1" sheetId="4" r:id="rId4"/>
    <sheet name="2.1.a" sheetId="5" r:id="rId5"/>
    <sheet name="2.2" sheetId="6" r:id="rId6"/>
    <sheet name="2.2.a" sheetId="7" r:id="rId7"/>
    <sheet name="2.3" sheetId="8" r:id="rId8"/>
    <sheet name="2.4" sheetId="9" r:id="rId9"/>
    <sheet name="2.5" sheetId="10" r:id="rId10"/>
    <sheet name="2.6" sheetId="11" r:id="rId11"/>
    <sheet name="2.6.a" sheetId="12" r:id="rId12"/>
    <sheet name="2.7" sheetId="13" r:id="rId13"/>
    <sheet name="2.7.a" sheetId="14" r:id="rId14"/>
    <sheet name="3.1" sheetId="15" r:id="rId15"/>
    <sheet name="3.1.a" sheetId="16" r:id="rId16"/>
    <sheet name="3.2" sheetId="17" r:id="rId17"/>
    <sheet name="3.3" sheetId="18" r:id="rId18"/>
    <sheet name="3.4" sheetId="19" r:id="rId19"/>
    <sheet name="4.1" sheetId="20" r:id="rId20"/>
    <sheet name="4.2" sheetId="21" r:id="rId21"/>
    <sheet name="5.1" sheetId="22" r:id="rId22"/>
    <sheet name="5.1.a" sheetId="23" r:id="rId23"/>
    <sheet name="5.2" sheetId="24" r:id="rId24"/>
    <sheet name="5.3" sheetId="25" r:id="rId25"/>
    <sheet name="6" sheetId="26" r:id="rId26"/>
    <sheet name="7.1" sheetId="27" r:id="rId27"/>
    <sheet name="7.1.a" sheetId="28" r:id="rId28"/>
    <sheet name="7.1.b" sheetId="29" r:id="rId29"/>
    <sheet name="7.1.c" sheetId="30" r:id="rId30"/>
    <sheet name="7.2" sheetId="31" r:id="rId31"/>
    <sheet name="7.3" sheetId="32" r:id="rId32"/>
    <sheet name="8" sheetId="33" r:id="rId33"/>
    <sheet name="9" sheetId="34" r:id="rId34"/>
  </sheets>
  <definedNames>
    <definedName name="_xlnm.Print_Area" localSheetId="2">'1'!$A$1:$M$86</definedName>
    <definedName name="_xlnm.Print_Area" localSheetId="4">'2.1.a'!$A$1:$O$82</definedName>
    <definedName name="_xlnm.Print_Titles" localSheetId="2">'1'!$2:$5</definedName>
    <definedName name="_xlnm.Print_Titles" localSheetId="3">'2.1'!$2:$5</definedName>
    <definedName name="_xlnm.Print_Titles" localSheetId="4">'2.1.a'!$2:$5</definedName>
    <definedName name="_xlnm.Print_Titles" localSheetId="5">'2.2'!$2:$6</definedName>
    <definedName name="_xlnm.Print_Titles" localSheetId="6">'2.2.a'!$2:$6</definedName>
    <definedName name="_xlnm.Print_Titles" localSheetId="7">'2.3'!$2:$6</definedName>
    <definedName name="_xlnm.Print_Titles" localSheetId="8">'2.4'!$2:$5</definedName>
    <definedName name="_xlnm.Print_Titles" localSheetId="9">'2.5'!$2:$6</definedName>
    <definedName name="_xlnm.Print_Titles" localSheetId="10">'2.6'!$2:$5</definedName>
    <definedName name="_xlnm.Print_Titles" localSheetId="11">'2.6.a'!$2:$5</definedName>
    <definedName name="_xlnm.Print_Titles" localSheetId="12">'2.7'!$2:$5</definedName>
    <definedName name="_xlnm.Print_Titles" localSheetId="13">'2.7.a'!$2:$4</definedName>
    <definedName name="_xlnm.Print_Titles" localSheetId="14">'3.1'!$2:$5</definedName>
    <definedName name="_xlnm.Print_Titles" localSheetId="15">'3.1.a'!$2:$5</definedName>
    <definedName name="_xlnm.Print_Titles" localSheetId="16">'3.2'!$2:$4</definedName>
    <definedName name="_xlnm.Print_Titles" localSheetId="17">'3.3'!$2:$6</definedName>
    <definedName name="_xlnm.Print_Titles" localSheetId="18">'3.4'!$2:$6</definedName>
    <definedName name="_xlnm.Print_Titles" localSheetId="19">'4.1'!$2:$6</definedName>
    <definedName name="_xlnm.Print_Titles" localSheetId="20">'4.2'!$2:$7</definedName>
    <definedName name="_xlnm.Print_Titles" localSheetId="21">'5.1'!$2:$5</definedName>
    <definedName name="_xlnm.Print_Titles" localSheetId="22">'5.1.a'!$2:$6</definedName>
    <definedName name="_xlnm.Print_Titles" localSheetId="23">'5.2'!$2:$5</definedName>
    <definedName name="_xlnm.Print_Titles" localSheetId="24">'5.3'!$2:$5</definedName>
    <definedName name="_xlnm.Print_Titles" localSheetId="25">'6'!$2:$5</definedName>
    <definedName name="_xlnm.Print_Titles" localSheetId="26">'7.1'!$2:$6</definedName>
    <definedName name="_xlnm.Print_Titles" localSheetId="27">'7.1.a'!$2:$6</definedName>
    <definedName name="_xlnm.Print_Titles" localSheetId="28">'7.1.b'!$2:$6</definedName>
    <definedName name="_xlnm.Print_Titles" localSheetId="29">'7.1.c'!$2:$5</definedName>
    <definedName name="_xlnm.Print_Titles" localSheetId="30">'7.2'!$2:$5</definedName>
    <definedName name="_xlnm.Print_Titles" localSheetId="31">'7.3'!$2:$6</definedName>
    <definedName name="_xlnm.Print_Titles" localSheetId="32">'8'!$2:$4</definedName>
    <definedName name="_xlnm.Print_Titles" localSheetId="33">'9'!$2:$5</definedName>
  </definedNames>
  <calcPr fullCalcOnLoad="1"/>
</workbook>
</file>

<file path=xl/sharedStrings.xml><?xml version="1.0" encoding="utf-8"?>
<sst xmlns="http://schemas.openxmlformats.org/spreadsheetml/2006/main" count="5387" uniqueCount="771">
  <si>
    <t>VALSTS STATISTIKAS PĀRSKATU KOPSAVILKUMS</t>
  </si>
  <si>
    <t>Sociālo pakalpojumu pārvalde</t>
  </si>
  <si>
    <t>LM SOCIĀLO PAKALPOJUMU PĀRVALDE</t>
  </si>
  <si>
    <t>Kurbada iela 2, Rīga, LV - 1009</t>
  </si>
  <si>
    <t>tālrunis: 7114600, Fakss: 7114611</t>
  </si>
  <si>
    <t>PĀRSKATS PAR DARBU 2006. GADĀ</t>
  </si>
  <si>
    <t>LR Labklājības ministrija</t>
  </si>
  <si>
    <t>UPDK 0630277</t>
  </si>
  <si>
    <t>institūcijas bērniem</t>
  </si>
  <si>
    <t xml:space="preserve">Ilgstošas sociālās aprūpes un sociālās rehabilitācijas </t>
  </si>
  <si>
    <t>1. Bērnu skaits iestādē</t>
  </si>
  <si>
    <t>Nr.</t>
  </si>
  <si>
    <t>Teritorija</t>
  </si>
  <si>
    <t>Institūcijas nosaukums</t>
  </si>
  <si>
    <t>Kods: 01001</t>
  </si>
  <si>
    <t>Kods: 01002</t>
  </si>
  <si>
    <t>Kods: 01003</t>
  </si>
  <si>
    <t>Kods: 01011</t>
  </si>
  <si>
    <t>Kods: 010111</t>
  </si>
  <si>
    <t>Kods: 010112</t>
  </si>
  <si>
    <t>Kods: 01004</t>
  </si>
  <si>
    <t>Kods: 01031</t>
  </si>
  <si>
    <t>Kods: 01032</t>
  </si>
  <si>
    <t>Kods: 01034</t>
  </si>
  <si>
    <t>Uz 2006. gada 1.janvāri bērnu iestādē faktiski dzīvoja - bērni kopā:</t>
  </si>
  <si>
    <t>no tiem: izstājušies no 01.01.2006 līdz 01.01.2007</t>
  </si>
  <si>
    <t>iestājušies no 01.01.2006 līdz 01.01.2007</t>
  </si>
  <si>
    <t>Uz 2007. gada 1.janvāri bērnu iestādē faktiski dzīvoja - bērni kopā:</t>
  </si>
  <si>
    <t>no tiem:</t>
  </si>
  <si>
    <t>no tiem: bērnu skaits, kas iestādē ir iestājušies līdz 1998.gada 1.janvārim</t>
  </si>
  <si>
    <t>Plānotas vietas  2006.gadā</t>
  </si>
  <si>
    <t>Plānotas vietas  2007.gadā</t>
  </si>
  <si>
    <t>Faktiskais vietu aizpildījums 2006.gadā (gultu dienu skaits)*</t>
  </si>
  <si>
    <t xml:space="preserve"> - zēni</t>
  </si>
  <si>
    <t>- meitenes</t>
  </si>
  <si>
    <t>Liepāja</t>
  </si>
  <si>
    <t>BSAC  "Liepāja"</t>
  </si>
  <si>
    <t>Rīga</t>
  </si>
  <si>
    <t>BSAC  "Pļavnieki"</t>
  </si>
  <si>
    <t>BSAC "Rīga"</t>
  </si>
  <si>
    <t>BSAC "Teika"</t>
  </si>
  <si>
    <t>Daugavpils rajons</t>
  </si>
  <si>
    <t>BSAC "Kalkūni"</t>
  </si>
  <si>
    <t>Bērnu  sociālās aprūpes centri:</t>
  </si>
  <si>
    <t>SAC "Ezerkrasti"</t>
  </si>
  <si>
    <t>Rīgas rajons</t>
  </si>
  <si>
    <t>BSAC "Baldone" *</t>
  </si>
  <si>
    <t>Talsu rajons</t>
  </si>
  <si>
    <t>BSAC "Veģi" *</t>
  </si>
  <si>
    <t>Bērnu  sociālās aprūpes centri (specializētie):</t>
  </si>
  <si>
    <t>Daugavpils</t>
  </si>
  <si>
    <t>Daugavpils bērnu rehab. centrs Nr.2 "Priedīte"</t>
  </si>
  <si>
    <t>Daugavpils pils. 1.bērnu nams-patversme "Auseklītis"</t>
  </si>
  <si>
    <t>Jelgava</t>
  </si>
  <si>
    <t>Jelgavas pils. bērnu nams-patversme</t>
  </si>
  <si>
    <t>Jūrmala</t>
  </si>
  <si>
    <t>Jūrmalas pils. bērnu nams "Sprīdītis"</t>
  </si>
  <si>
    <t>Jūrmalas skolu v.pirmssk.iest. "Bitīte" (beidza darbību 2006.g.)</t>
  </si>
  <si>
    <t>Liepājas pils. Bērnu nams</t>
  </si>
  <si>
    <t>Rēzekne</t>
  </si>
  <si>
    <t>Rēzeknes pils. bērnu patversme</t>
  </si>
  <si>
    <t>"Marsa gatve" Rīgas bāreņu soc. rehab. un atbalsta centrs</t>
  </si>
  <si>
    <t>Bērnu nams- patversme "Apīte"</t>
  </si>
  <si>
    <t>Latgales priekšpilsētas 258. pirmskolas iestāde-patversme</t>
  </si>
  <si>
    <t>Rīgas p/v bērnu nams "Ilga"</t>
  </si>
  <si>
    <t>Rīgas p/v bērnu nams "Ziemeļi"</t>
  </si>
  <si>
    <t>Rīgas pils. bērnu nams "Imanta"</t>
  </si>
  <si>
    <t>Zemgales priekšpilsētas bērnu patversme "Vita"</t>
  </si>
  <si>
    <t>Ventspils</t>
  </si>
  <si>
    <t>Pansionāts un bērnu nams "Selga"</t>
  </si>
  <si>
    <t>Aizkraukles rajons</t>
  </si>
  <si>
    <t>Aizkraukles raj. bērnu nams-patversme"Dzeguzīte"</t>
  </si>
  <si>
    <t>Alūksnes rajons</t>
  </si>
  <si>
    <t>Alūksnes raj. bērnu nams-patversme</t>
  </si>
  <si>
    <t>Balvu rajons</t>
  </si>
  <si>
    <t>Bērnudārzs-patversme "Ieviņa"</t>
  </si>
  <si>
    <t>Bauskas rajons</t>
  </si>
  <si>
    <t>Bauskas raj. bērnu nams "Annele"</t>
  </si>
  <si>
    <t>Cēsu rajons</t>
  </si>
  <si>
    <t>Cēsu raj.sociālās aprūpes centrs"Gaujaslīči"</t>
  </si>
  <si>
    <t>Naujenes bērnu nams</t>
  </si>
  <si>
    <t>Dobeles rajons</t>
  </si>
  <si>
    <t>Bērnu nams-patversme "Lejasstrazdi"</t>
  </si>
  <si>
    <t>Sociālās aprūpes centrs "Tērvete"bērnu nodaļa</t>
  </si>
  <si>
    <t>Jēkabpils rajons</t>
  </si>
  <si>
    <t>Bāreņu nams "Līkumi"</t>
  </si>
  <si>
    <t>Bērnu nams- patversme "Saulesbērns"</t>
  </si>
  <si>
    <t>Jelgavas rajons</t>
  </si>
  <si>
    <t xml:space="preserve">Jelgavas raj. Elejas bērnu nams- patversme </t>
  </si>
  <si>
    <t>Krāslavas rajons</t>
  </si>
  <si>
    <t>Krāslavas bērnu soc. rehabilitācijas centrs "Mūsmājas"</t>
  </si>
  <si>
    <t>Kuldīgas rajons</t>
  </si>
  <si>
    <t>Alsungas bērnu nams-patversme</t>
  </si>
  <si>
    <t>Limbažu rajons</t>
  </si>
  <si>
    <t>Bērnu nams "Zīles"</t>
  </si>
  <si>
    <t>Bērnu nams-patversme "Umurga"</t>
  </si>
  <si>
    <t>Ludzas rajons</t>
  </si>
  <si>
    <t>Ludzas r. bērnu nams-patversme "Ābelīte"</t>
  </si>
  <si>
    <t>Madonas rajons</t>
  </si>
  <si>
    <t>Madonas raj. bērnu nams "Zīļuks"</t>
  </si>
  <si>
    <t>Ogres rajons</t>
  </si>
  <si>
    <t>Lauberes bērnu nams</t>
  </si>
  <si>
    <t>Rēzeknes rajons</t>
  </si>
  <si>
    <t>Tiskādu bērnu nams</t>
  </si>
  <si>
    <t>Baldones bērnu nams</t>
  </si>
  <si>
    <t>Rīgas rajona Inčukalna SAC "Inčukalns"</t>
  </si>
  <si>
    <t>Vangažu bērnu nams (beidza darbību 2006.g.)</t>
  </si>
  <si>
    <t>Saldus rajons</t>
  </si>
  <si>
    <t>Bērnu nams-patversme "Rūķītis"</t>
  </si>
  <si>
    <t>Strazdes bērnu nams</t>
  </si>
  <si>
    <t>Tukuma rajons</t>
  </si>
  <si>
    <t>Raiņa v/n bērnu nams</t>
  </si>
  <si>
    <t>Valkas rajons</t>
  </si>
  <si>
    <t>Ērģemes bērnu nams</t>
  </si>
  <si>
    <t>Valmieras rajons</t>
  </si>
  <si>
    <t>Bērnu nams-aizbildniecības iestāde "Pārgauja"</t>
  </si>
  <si>
    <t>Lodes pašvaldības bērnu nams - patversme "Pīlādzītis"</t>
  </si>
  <si>
    <t>Ventspils rajons</t>
  </si>
  <si>
    <t>Ventspils raj. bērnu nams "Stikli"</t>
  </si>
  <si>
    <t>Bērnu nami - patversmes (pašvaldību bērnu sociālās aprūpes centri):</t>
  </si>
  <si>
    <t>Martiņenko ģimenes bērnu nams</t>
  </si>
  <si>
    <t>Mušpertu ģimenes bērnu nams s.o. "Saules tilts"</t>
  </si>
  <si>
    <t>Gulbju ģimenes b/n z/s "Upmaļi" (beidza darbību 2006.g.)</t>
  </si>
  <si>
    <t>Liepājas rajons</t>
  </si>
  <si>
    <t>Liepājas SD ģimenes b/n (beidza darbību 2006.g.)</t>
  </si>
  <si>
    <t>Berkānu ģimenes bērnu nams</t>
  </si>
  <si>
    <t>Ziļevu ģimenes bērnu nams BO SIA "Žubīte"</t>
  </si>
  <si>
    <t>Kaļvu ģimenes bērnu nams BO SIA "Kalīte"</t>
  </si>
  <si>
    <t>Ģimenes bērnu nami:</t>
  </si>
  <si>
    <t>Biedrība Centrs „Elizabete”</t>
  </si>
  <si>
    <t>PA L.Gorkšas bērnu un jauniešu māja</t>
  </si>
  <si>
    <t>S/O "Rīgas samariešu apvienība" bērnu nams</t>
  </si>
  <si>
    <t>Īslīces SOS Bērnu ciemats</t>
  </si>
  <si>
    <t>BBSAC "Riekšaviņa"</t>
  </si>
  <si>
    <t>SIA „Bērnu oāze”</t>
  </si>
  <si>
    <t>Grašu bērnu ciemats</t>
  </si>
  <si>
    <t>Nevalstisko organizāciju bērnu nami:</t>
  </si>
  <si>
    <t>Valstī kopā:</t>
  </si>
  <si>
    <t>* 2006.gada datos BSAC "Baldone" un "Veģi" atšķirībā no pagājušā gada tiek uzrādīti bez pieaugušajām personām . Pieaugušās personas  tiek uzrādītas datu kopsavilkumā par darbu pieaugušo SAC</t>
  </si>
  <si>
    <t>2.1. Bērnu sadalījums pa vecuma grupām un pilsonības veidiem uz 01.01.2007.</t>
  </si>
  <si>
    <t>Kods: 02011</t>
  </si>
  <si>
    <t>Kods: 02012</t>
  </si>
  <si>
    <t>Kods: 02013</t>
  </si>
  <si>
    <t>Kods: 020111</t>
  </si>
  <si>
    <t>Kods: 020121</t>
  </si>
  <si>
    <t>Kods: 020131</t>
  </si>
  <si>
    <t>Kods: 0201111</t>
  </si>
  <si>
    <t>Kods: 020112</t>
  </si>
  <si>
    <t>Kods: 020122</t>
  </si>
  <si>
    <t>Kods: 020132</t>
  </si>
  <si>
    <t>Kods: 0201121</t>
  </si>
  <si>
    <t>Uz 2007.gada 1. janvāri bērnu iestādē faktiski dzīvoja – bērni kopā:</t>
  </si>
  <si>
    <t>- pilsoņi</t>
  </si>
  <si>
    <t>- nepilsoņi</t>
  </si>
  <si>
    <t xml:space="preserve">no tiem: </t>
  </si>
  <si>
    <t xml:space="preserve"> līdz 2 g .v. (2 g. 11 mēn. 30 d.ieskaitot)</t>
  </si>
  <si>
    <t xml:space="preserve"> līdz 1 g .11 mēn. 30 d. ieskaitot</t>
  </si>
  <si>
    <t>- no 3 līdz 4 g. v. (4 g. 11 mēn. 30 d.ieskaitot)</t>
  </si>
  <si>
    <t xml:space="preserve"> līdz 3 g .11 mēn. 30 d. ieskaitot</t>
  </si>
  <si>
    <t>BSAC "Baldone"</t>
  </si>
  <si>
    <t>BSAC "Veģi"</t>
  </si>
  <si>
    <t>Gulbju ģimenes b/n z/s "Upmaļi"(beidza darbību 2006.g.)</t>
  </si>
  <si>
    <t>PA L.Gorkšas bērnu-jauniešu māja</t>
  </si>
  <si>
    <t>2.1. tabulas turpinājums</t>
  </si>
  <si>
    <t>Kods: 020113</t>
  </si>
  <si>
    <t>Kods: 020123</t>
  </si>
  <si>
    <t>Kods: 020133</t>
  </si>
  <si>
    <t>Kods: 020114</t>
  </si>
  <si>
    <t>Kods: 020124</t>
  </si>
  <si>
    <t>Kods: 020134</t>
  </si>
  <si>
    <t>Kods: 020115</t>
  </si>
  <si>
    <t>Kods: 020125</t>
  </si>
  <si>
    <t>Kods: 020135</t>
  </si>
  <si>
    <t>Kods: 020116</t>
  </si>
  <si>
    <t>Kods: 020126</t>
  </si>
  <si>
    <t>Kods: 020136</t>
  </si>
  <si>
    <t>- no 5 līdz 6 g. v. (ieskaitot)</t>
  </si>
  <si>
    <t>- no 7 līdz 15 g. v. (ieskaitot)</t>
  </si>
  <si>
    <t>- no 16 līdz 17 g. v. (ieskaitot)</t>
  </si>
  <si>
    <t>- no 18 g. v. un vecāki</t>
  </si>
  <si>
    <t>Cēsu raj.sociālās aprūpes centrs "Gaujaslīči"</t>
  </si>
  <si>
    <t>Vangažu bērnu nams  (beidza darbību 2006.g.)</t>
  </si>
  <si>
    <t>Gulbju ģimenes b/n z/s "Upmaļi"  (beidza darbību 2006.g.)</t>
  </si>
  <si>
    <t>Liepājas SD ģimenes b/n  (beidza darbību 2006.g.)</t>
  </si>
  <si>
    <t>2.2. Pirmsskolas un skolas vecuma bērnu izglītība</t>
  </si>
  <si>
    <t>Kods: 02021</t>
  </si>
  <si>
    <t>Kods: 020211</t>
  </si>
  <si>
    <t>Kods: 0202111</t>
  </si>
  <si>
    <t>Kods: 0202112</t>
  </si>
  <si>
    <t>Kods: 0202113</t>
  </si>
  <si>
    <t>Kods: 0202114</t>
  </si>
  <si>
    <t>Kods: 0202115</t>
  </si>
  <si>
    <t>Kods: 0202116</t>
  </si>
  <si>
    <t>Uz 2007.gada 1. janvāri pirmsskolas un skolas vecuma - bērni kopā:</t>
  </si>
  <si>
    <t>Uz 2007. gada 1. janvāri pirmskolas vecuma - bērni kopā:</t>
  </si>
  <si>
    <t xml:space="preserve">  - mācās specializētā pirmsskolas izglītības iestādē</t>
  </si>
  <si>
    <t>- mācās pirmsskolas izglītības iestādē</t>
  </si>
  <si>
    <t>- mācās vispārizglītojošā skolā</t>
  </si>
  <si>
    <t>- mājapmācība</t>
  </si>
  <si>
    <t>- neapmācāms</t>
  </si>
  <si>
    <t>- citi</t>
  </si>
  <si>
    <t>Jūrmalas skolu v.pirmssk.iestāde "Bitīte" (beidza darbību 2006.g.)</t>
  </si>
  <si>
    <t>Vangažu bērnu nams (beidza darbību 2006.g.</t>
  </si>
  <si>
    <t>2.2. tabulas turpinājums</t>
  </si>
  <si>
    <t>Kods: 020212</t>
  </si>
  <si>
    <t>Kods: 0202121</t>
  </si>
  <si>
    <t>Kods: 0202126</t>
  </si>
  <si>
    <t>Kods: 0202122</t>
  </si>
  <si>
    <t>Kods: 0202123</t>
  </si>
  <si>
    <t>Kods: 0202124</t>
  </si>
  <si>
    <t>Kods: 0202125</t>
  </si>
  <si>
    <t>Uz 2007. gada 1. janvāri skolas vecuma - bērni kopā:</t>
  </si>
  <si>
    <t xml:space="preserve"> - mācās vispārizglītojošā skolā</t>
  </si>
  <si>
    <t>- mācās profesionāli tehniskā vidusskolā vai arodskolā</t>
  </si>
  <si>
    <t>- mācās speciālajā skolā</t>
  </si>
  <si>
    <t>Cēsu raj. sociālās aprūpes centrs "Gaujaslīči"</t>
  </si>
  <si>
    <t>2.3. Iemesli bērnu ievietošanai iestādē</t>
  </si>
  <si>
    <t>Kods: 0401</t>
  </si>
  <si>
    <t>Kods: 04011</t>
  </si>
  <si>
    <t>Kods: 04012</t>
  </si>
  <si>
    <t>Kods: 040121</t>
  </si>
  <si>
    <t>Kods: 040122</t>
  </si>
  <si>
    <t>Kods: 040124</t>
  </si>
  <si>
    <t>Kods: 040125</t>
  </si>
  <si>
    <t>Kods: 040126</t>
  </si>
  <si>
    <t>Kods: 040123</t>
  </si>
  <si>
    <t xml:space="preserve"> - bāreņi</t>
  </si>
  <si>
    <t>- bez vecāku gādības palikušie bērni</t>
  </si>
  <si>
    <t>atņemtas bērnu aprūpes tiesības</t>
  </si>
  <si>
    <t>atņemtas bērnu aizgādības tiesības</t>
  </si>
  <si>
    <t>pamestie bērni</t>
  </si>
  <si>
    <t>sociālie apstākļi</t>
  </si>
  <si>
    <t>slimības dēļ</t>
  </si>
  <si>
    <t>citi ievietošanas iemesli</t>
  </si>
  <si>
    <t>Cēsu raj. sociālās apŗupes centrs "Gaujaslīči"</t>
  </si>
  <si>
    <t>2.4. Bērni iestādē ievietoti no:</t>
  </si>
  <si>
    <t>Kods: 03011</t>
  </si>
  <si>
    <t>Kods: 030111</t>
  </si>
  <si>
    <t>Kods: 030112</t>
  </si>
  <si>
    <t>Kods: 030113</t>
  </si>
  <si>
    <t>Kods: 030115</t>
  </si>
  <si>
    <t>Kods: 030114</t>
  </si>
  <si>
    <t>Uz 2007. gada 1. janvāri bērnu iestādē faktiski dzīvoja - bērni kopā:</t>
  </si>
  <si>
    <t>ievietoti no:</t>
  </si>
  <si>
    <t>- citām bērnu aprūpes iestādēm</t>
  </si>
  <si>
    <t>- ārstniecības iestādēm</t>
  </si>
  <si>
    <t>- ģimenēm</t>
  </si>
  <si>
    <t>- aizbildņiem</t>
  </si>
  <si>
    <t>- citi varianti</t>
  </si>
  <si>
    <t>2.5. Bērnu garīgā attīstība</t>
  </si>
  <si>
    <t>Kods: 0501</t>
  </si>
  <si>
    <t>Kods: 05011</t>
  </si>
  <si>
    <t>Kods: 05012</t>
  </si>
  <si>
    <t>Kods: 05013</t>
  </si>
  <si>
    <t>Kods: 050131</t>
  </si>
  <si>
    <t>Kods: 050132</t>
  </si>
  <si>
    <t>Kods: 050133</t>
  </si>
  <si>
    <t>Kods: 050134</t>
  </si>
  <si>
    <t>Kods: 05015</t>
  </si>
  <si>
    <t>Kods: 05014</t>
  </si>
  <si>
    <t xml:space="preserve"> - garīgi veseli bērni</t>
  </si>
  <si>
    <t>- bērni ar mācīšanās iemaņu traucējumiem (aizturi)</t>
  </si>
  <si>
    <t>- bērni ar garīgo atpalicību (oligofrēniju)</t>
  </si>
  <si>
    <t>- bērni ar psihiskām slimībām</t>
  </si>
  <si>
    <t>- pārējie</t>
  </si>
  <si>
    <t xml:space="preserve"> - viegla pakāpe  (F70)*</t>
  </si>
  <si>
    <t>- vidēja pakāpe (F71)</t>
  </si>
  <si>
    <t>- smaga pakāpe (F72)</t>
  </si>
  <si>
    <t>- dziļa pakāpe (F73)</t>
  </si>
  <si>
    <t>2.6. Bērnu saslimstība 2006.gadā</t>
  </si>
  <si>
    <t>Kods: 05024</t>
  </si>
  <si>
    <t>Kods: 05025</t>
  </si>
  <si>
    <t>Kods: 05031</t>
  </si>
  <si>
    <t>Kods: 050311</t>
  </si>
  <si>
    <t>Kods: 050313</t>
  </si>
  <si>
    <t>Kods: 050413</t>
  </si>
  <si>
    <t>Kods: 0504131</t>
  </si>
  <si>
    <t>Kods: 0504132</t>
  </si>
  <si>
    <t>Kods: 0504133</t>
  </si>
  <si>
    <t>Kods: 050414</t>
  </si>
  <si>
    <t>Kods: 050415</t>
  </si>
  <si>
    <t>Kods: 050416</t>
  </si>
  <si>
    <t>Kods: 050417</t>
  </si>
  <si>
    <t>Bērni ar sirds asinsvadu slimībām</t>
  </si>
  <si>
    <t>Bērni, kuri sastāv TBC uzskaitē</t>
  </si>
  <si>
    <t>Bērni, kuri inficēti ar STS – kopā:</t>
  </si>
  <si>
    <t>Infekcijas slimības (gadījumi):</t>
  </si>
  <si>
    <t>Elpošanas trakta slimības (gadījumi)</t>
  </si>
  <si>
    <t>Gremošanas trakta slimības (gadījumi)</t>
  </si>
  <si>
    <t>Onkoloģiskas slimības (gadījumi)</t>
  </si>
  <si>
    <t>Traumas</t>
  </si>
  <si>
    <t xml:space="preserve"> - ar sifilisu</t>
  </si>
  <si>
    <t>- ar citām STS</t>
  </si>
  <si>
    <t xml:space="preserve"> - akūtas zarnu trakta infekciju slimības</t>
  </si>
  <si>
    <t>- akūtas respiratoras slimības</t>
  </si>
  <si>
    <t>- HIV</t>
  </si>
  <si>
    <t>2.6.a Somatiska rakstura traucējumi</t>
  </si>
  <si>
    <t>Kods: 05021</t>
  </si>
  <si>
    <t>Kods: 050211</t>
  </si>
  <si>
    <t>Kods: 05022</t>
  </si>
  <si>
    <t>Kods: 05023</t>
  </si>
  <si>
    <t>Kods: 05026</t>
  </si>
  <si>
    <t>Bērni  ar fiziskās attīstības traucējumiem</t>
  </si>
  <si>
    <t>- no tiem ar kustības traucējumiem</t>
  </si>
  <si>
    <t>Bērni  ar redzes traucējumiem</t>
  </si>
  <si>
    <t>Bērni  ar dzirdes traucējumiem</t>
  </si>
  <si>
    <t>Bērni  ar valodas attīstības traucējumiem</t>
  </si>
  <si>
    <t>Bērni  ar citiem somatiska rakstura traucējumiem</t>
  </si>
  <si>
    <t>2.7. Bērni invalīdi / veselības stāvoklis</t>
  </si>
  <si>
    <t>Kods: 01021</t>
  </si>
  <si>
    <t>Kods: 010212</t>
  </si>
  <si>
    <t>Kods: 010213</t>
  </si>
  <si>
    <t>Kods: 010211</t>
  </si>
  <si>
    <t>Kods: 0102121</t>
  </si>
  <si>
    <t>Kods: 0102131</t>
  </si>
  <si>
    <t>Kods: 0102111</t>
  </si>
  <si>
    <t>Kods: 0102122</t>
  </si>
  <si>
    <t>Kods: 0102132</t>
  </si>
  <si>
    <t>Kods: 0102123</t>
  </si>
  <si>
    <t>Kods: 0102133</t>
  </si>
  <si>
    <t>Uz 2007.gada 1. janvāri bērnu iestādē faktiski dzīvoja – bērni invalīdi kopā:</t>
  </si>
  <si>
    <t xml:space="preserve">tai skaitā: </t>
  </si>
  <si>
    <t>tai skaitā:  - līdz 2.g.v. (2 g. 11 mēn. 30 d. ieskaitot)</t>
  </si>
  <si>
    <t>no tiem: - zēni</t>
  </si>
  <si>
    <t>no tiem:   līdz 1.g. 11 mēn. 30 d. ieskaitot</t>
  </si>
  <si>
    <t>- 3 - 4 g.v. (4 g. 11 mēn. 30 d. ieskaitot)</t>
  </si>
  <si>
    <t>no tiem:   līdz 3.g. 11 mēn. 30 d. ieskaitot</t>
  </si>
  <si>
    <t>- 5 - 6 g.v. (ieskaitot)</t>
  </si>
  <si>
    <t>Jūrmalas skolu v.pirmssk.iest. "Bitīte"(beidza darbību 2006.g.)</t>
  </si>
  <si>
    <t>2.7. tabulas turpinājums</t>
  </si>
  <si>
    <t>Kods: 010214</t>
  </si>
  <si>
    <t>Kods: 0102124</t>
  </si>
  <si>
    <t>Kods: 0102134</t>
  </si>
  <si>
    <t>Kods: 010215</t>
  </si>
  <si>
    <t>Kods: 0102125</t>
  </si>
  <si>
    <t>Kods: 0102135</t>
  </si>
  <si>
    <t>Kods: 010216</t>
  </si>
  <si>
    <t>Kods: 0102126</t>
  </si>
  <si>
    <t>Kods: 0102136</t>
  </si>
  <si>
    <t>Kods: 01022</t>
  </si>
  <si>
    <t>Kods: 010221</t>
  </si>
  <si>
    <t>Kods: 010222</t>
  </si>
  <si>
    <t>- 7 - 15 g.v. (ieskaitot)</t>
  </si>
  <si>
    <t>- 16 - 17 g.v. (ieskaitot)</t>
  </si>
  <si>
    <t>- 18 g.v. un vecāki</t>
  </si>
  <si>
    <t>2006.gadā uzņemti bērni invalīdi - kopā:</t>
  </si>
  <si>
    <t>Jūrmalas skolu v.pirmssk.iest. "Bitīte" ( beidza darbību 2006.g.)</t>
  </si>
  <si>
    <t>Vangažu bērnu nams (( beidza darbību 2006.g.)</t>
  </si>
  <si>
    <t>Gulbju ģimenes b/n z/s "Upmaļi" ( beidza darbību 2006.g.)</t>
  </si>
  <si>
    <t>Liepājas SD ģimenes b/n ( beidza darbību 2006.g.)</t>
  </si>
  <si>
    <t>3.1. 2006.gadā uzņemto bērnu sadalījums pa vecuma grupām</t>
  </si>
  <si>
    <t>Kods: 02031</t>
  </si>
  <si>
    <t>Kods: 020311</t>
  </si>
  <si>
    <t>Kods: 0203111</t>
  </si>
  <si>
    <t>Kods: 0203112</t>
  </si>
  <si>
    <t>Kods: 0203113</t>
  </si>
  <si>
    <t>Kods: 020312</t>
  </si>
  <si>
    <t>Kods: 0203121</t>
  </si>
  <si>
    <t>Kods: 0203122</t>
  </si>
  <si>
    <t>Kods: 0203123</t>
  </si>
  <si>
    <t>Kods: 020313</t>
  </si>
  <si>
    <t>Kods: 0203131</t>
  </si>
  <si>
    <t>2006.gadā uzņemti bērni – kopā:</t>
  </si>
  <si>
    <t>tai skaitā:</t>
  </si>
  <si>
    <t xml:space="preserve"> - līdz 2 g. v. (2 g. 11 mēn. 30 d. ieskaitot)</t>
  </si>
  <si>
    <t>no tiem: līdz 1 g. 11 mēn. 30 d. ieskaitot</t>
  </si>
  <si>
    <t>- 3 - 4 g. v. (4 g. 11 mēn. 30 d. ieskaitot)</t>
  </si>
  <si>
    <t>no tiem: līdz 3 g. 11 mēn. 30 d. ieskaitot</t>
  </si>
  <si>
    <t>- 5 - 6 g. v. (ieskaitot)</t>
  </si>
  <si>
    <t>Jūrmalas skolu v.pirmssk.iest. "Bitīte" (beidzis darbību 2006.g.)</t>
  </si>
  <si>
    <t>Vangažu bērnu nams (beidzis darbību 2006.g.)</t>
  </si>
  <si>
    <t>Gulbju ģimenes b/n z/s "Upmaļi" (beidzis darbību 2006.g.)</t>
  </si>
  <si>
    <t>Liepājas SD ģimenes b/n (beidzis darbību 2006.g.)</t>
  </si>
  <si>
    <t>3.1. tabulas turpinājums</t>
  </si>
  <si>
    <t>Kods: 0203132</t>
  </si>
  <si>
    <t>Kods: 020314</t>
  </si>
  <si>
    <t>Kods: 0203141</t>
  </si>
  <si>
    <t>Kods: 0203142</t>
  </si>
  <si>
    <t>Kods: 020315</t>
  </si>
  <si>
    <t>Kods: 0203151</t>
  </si>
  <si>
    <t>Kods: 0203152</t>
  </si>
  <si>
    <t>Kods: 020316</t>
  </si>
  <si>
    <t>Kods: 0203161</t>
  </si>
  <si>
    <t>Kods: 0203162</t>
  </si>
  <si>
    <t>- 7 - 15 g. v. (ieskaitot)</t>
  </si>
  <si>
    <t>- 16 - 17 g. v. (ieskaitot)</t>
  </si>
  <si>
    <t>- 18 g. v. un vecāki</t>
  </si>
  <si>
    <t>3.2. 2006.gadā uzņemti bērni ar šādām slimībām:</t>
  </si>
  <si>
    <t>Kods: 05027</t>
  </si>
  <si>
    <t>Kods: 05028</t>
  </si>
  <si>
    <t>Kods: 05029</t>
  </si>
  <si>
    <t>Kods: 05030</t>
  </si>
  <si>
    <t>Kods: 05032</t>
  </si>
  <si>
    <t>Bērni, kuri inficēti ar STS</t>
  </si>
  <si>
    <t>Bērni, kuri inficēti ar HIV</t>
  </si>
  <si>
    <t>Bērni ar elpošanas trakta slimībām</t>
  </si>
  <si>
    <t>Bērni ar gremošanas trakta slimībām</t>
  </si>
  <si>
    <t>3.3. 2006.gadā ievietoto bērnu garīgā attīstība</t>
  </si>
  <si>
    <t>Kods: 01005</t>
  </si>
  <si>
    <t>Kods: 05016</t>
  </si>
  <si>
    <t>Kods: 05017</t>
  </si>
  <si>
    <t>Kods: 05018</t>
  </si>
  <si>
    <t>Kods: 050181</t>
  </si>
  <si>
    <t>Kods: 050182</t>
  </si>
  <si>
    <t>Kods: 050183</t>
  </si>
  <si>
    <t>Kods: 050184</t>
  </si>
  <si>
    <t>Kods: 05020</t>
  </si>
  <si>
    <t>Kods: 05019</t>
  </si>
  <si>
    <t>2006.gadā uzņemti bērni  - kopā:</t>
  </si>
  <si>
    <t>no tiem - viegla pakāpe  (F70)*</t>
  </si>
  <si>
    <t>3.4. Iemesli bērnu ievietošanai iestādēs 2006.gadā</t>
  </si>
  <si>
    <t>Kods: 0402</t>
  </si>
  <si>
    <t>Kods: 04021</t>
  </si>
  <si>
    <t>Kods: 04022</t>
  </si>
  <si>
    <t>Kods: 040221</t>
  </si>
  <si>
    <t>Kods: 040222</t>
  </si>
  <si>
    <t>Kods: 040224</t>
  </si>
  <si>
    <t>Kods: 040225</t>
  </si>
  <si>
    <t>Kods: 040223</t>
  </si>
  <si>
    <t>2006.gadā uzņemti bērni - kopā:</t>
  </si>
  <si>
    <t>no tiem: - bāreņi</t>
  </si>
  <si>
    <t>4.1. 2006.gadā izstājušos bērnu kopējie rādītāji</t>
  </si>
  <si>
    <t>Kods: 07011</t>
  </si>
  <si>
    <t>Kods: 070111</t>
  </si>
  <si>
    <t>Kods: 070112</t>
  </si>
  <si>
    <t>Kods: 070113</t>
  </si>
  <si>
    <t>Kods: 070114</t>
  </si>
  <si>
    <t>Kods: 070115</t>
  </si>
  <si>
    <t>Kods: 070116</t>
  </si>
  <si>
    <t>Kods: 0701161</t>
  </si>
  <si>
    <t>Kods: 0701162</t>
  </si>
  <si>
    <t>Kods: 0701163</t>
  </si>
  <si>
    <t>Kods: -</t>
  </si>
  <si>
    <t>Kods: 0701164</t>
  </si>
  <si>
    <t>Kods: 0701165</t>
  </si>
  <si>
    <t>Kods: 070117</t>
  </si>
  <si>
    <t>Kods: 070118</t>
  </si>
  <si>
    <t>2006.gadā izstājušies bērni – kopā:</t>
  </si>
  <si>
    <t xml:space="preserve"> - atgriezušies pie vecākiem</t>
  </si>
  <si>
    <t>- adoptēti (skat. 4.2 tab.)</t>
  </si>
  <si>
    <t>- nodoti aizbildnībā</t>
  </si>
  <si>
    <t>- nodoti audzināšanā audžuģimenēs</t>
  </si>
  <si>
    <t>- aizgājuši patstāvīgā dzīvē</t>
  </si>
  <si>
    <t>- pārvietoti uz:</t>
  </si>
  <si>
    <t>- miruši</t>
  </si>
  <si>
    <t>- cits iemesls</t>
  </si>
  <si>
    <t>- pašvaldības bērnu sociālās aprūpes iestādēm</t>
  </si>
  <si>
    <t>- bērnu sociālās aprūpes centriem (specializētajiem)</t>
  </si>
  <si>
    <t>- uz citu aprūpes vai ārstniecības iestādi</t>
  </si>
  <si>
    <t>iestājušies:</t>
  </si>
  <si>
    <t>iestājušies specializētās mācību iestādēs</t>
  </si>
  <si>
    <t>iestājušies pieaugušo SAC</t>
  </si>
  <si>
    <t>Liepājas SD ģimenes b/n(beidza darbību 2006.g.)</t>
  </si>
  <si>
    <t>4.2. Adopcija</t>
  </si>
  <si>
    <t>Kods: 07021</t>
  </si>
  <si>
    <t>Kods: 070211</t>
  </si>
  <si>
    <t>Kods: 0702111</t>
  </si>
  <si>
    <t>Kods: 0702112</t>
  </si>
  <si>
    <t>Kods: 0702113</t>
  </si>
  <si>
    <t>Kods: 07021131</t>
  </si>
  <si>
    <t>Kods: 07021132</t>
  </si>
  <si>
    <t>Kods: 070212</t>
  </si>
  <si>
    <t>Kods: 0702121</t>
  </si>
  <si>
    <t>Kods: 0702122</t>
  </si>
  <si>
    <t>Kods: 0702123</t>
  </si>
  <si>
    <t>Kods: 07021231</t>
  </si>
  <si>
    <t>Kods: 07021232</t>
  </si>
  <si>
    <t>2006.gadā no iestādes adoptēti bērni – kopā:</t>
  </si>
  <si>
    <t xml:space="preserve">no tiem adoptēti: </t>
  </si>
  <si>
    <t xml:space="preserve"> Latvijā</t>
  </si>
  <si>
    <t>uz ārzemēm</t>
  </si>
  <si>
    <t>-zēni</t>
  </si>
  <si>
    <t xml:space="preserve"> - bērni - invalīdi</t>
  </si>
  <si>
    <t>- zēni</t>
  </si>
  <si>
    <t>Jūrmalas skolu v.pirmssk.iest."Bitīte" (beidza darbību 2006.g.)</t>
  </si>
  <si>
    <t>Kods: 08011</t>
  </si>
  <si>
    <t>Kods: 080111</t>
  </si>
  <si>
    <t>Kods: 080112</t>
  </si>
  <si>
    <t>Kods: 080113</t>
  </si>
  <si>
    <t>Kods: 080114</t>
  </si>
  <si>
    <t>Kods: 080115</t>
  </si>
  <si>
    <t>Kods: 080116</t>
  </si>
  <si>
    <t>Kods: 080118</t>
  </si>
  <si>
    <t>Bērnu iestādes vajadzībām izlietoto līdzekļu kopapjoms (bez kapitālieguldījumiem)</t>
  </si>
  <si>
    <t xml:space="preserve"> - ēdināšanai (1563 kods)</t>
  </si>
  <si>
    <t>- medikamentu iegādei (1541 kods)</t>
  </si>
  <si>
    <t>- mīkstā inventāra iegādei (1561 kods)</t>
  </si>
  <si>
    <t>- kārtējo remonta darbu veikšanai (1550 kods, izņemot higiēnas preces un dezinfekcijas līdzekļus)</t>
  </si>
  <si>
    <t>- mācību līdzekļu u grāmatu iegādei (1570 un 1600 kods)</t>
  </si>
  <si>
    <t>- kancelejas preces un inventārs (1511 kods)</t>
  </si>
  <si>
    <t>- higiēnas preces un dezinfekcijas līdzekļi</t>
  </si>
  <si>
    <t>Ls</t>
  </si>
  <si>
    <t>* 2006.gada datos BSAC "Baldone" un "Veģi" finasējums rādīts proporcionāli bērnu skaitam šajās iestādēs, pārējais šo iestāžu finansējums uzrādīts datu kopsavilkumā par darbu pieaugušo SAC</t>
  </si>
  <si>
    <t>5.1. tabulas turpinājums</t>
  </si>
  <si>
    <t>Kods: 080117</t>
  </si>
  <si>
    <t>Kods: 0801171</t>
  </si>
  <si>
    <t>Kods: 0801172</t>
  </si>
  <si>
    <t>Kods: 0801173</t>
  </si>
  <si>
    <t>Kods: 0801174</t>
  </si>
  <si>
    <t>Kods: 08012</t>
  </si>
  <si>
    <t>Kods: 080121</t>
  </si>
  <si>
    <t>Kods: 080122</t>
  </si>
  <si>
    <t>Izdevumi kapitālieguldījumiem kopā</t>
  </si>
  <si>
    <t>- pārējām vajadzībām izlietotie līdzekļi</t>
  </si>
  <si>
    <t>- atalgojums (1100 kods)</t>
  </si>
  <si>
    <t>- sociālais nodoklis (1200 kods)</t>
  </si>
  <si>
    <t>- izdevumi apkurei, apgaismošanai un enerģētisko materiālu iegādei (1520 kods)</t>
  </si>
  <si>
    <t>- pārējie izdevumi</t>
  </si>
  <si>
    <t xml:space="preserve"> - kapitālie izdevumi kopā (4000 kods)</t>
  </si>
  <si>
    <t>- investīcijas (7000 kods)</t>
  </si>
  <si>
    <t>Cēsu raj. sociālās aprūpes centrs"Gaujaslīči"</t>
  </si>
  <si>
    <t xml:space="preserve">* 2006.gada datos BSAC "Baldone" un "Veģi" finasējums rādīts proporcionāli bērnu skaitam šajās iestādēs, pārējais šo iestāžu finansējums uzrādīts datu kopsavilkumā par darbu pieaugušo SAC    
</t>
  </si>
  <si>
    <t>5.2. Saņemtā humānā palīdzība</t>
  </si>
  <si>
    <t>Kods: 08021</t>
  </si>
  <si>
    <t>Kods: 080211</t>
  </si>
  <si>
    <t>Kods: 080212</t>
  </si>
  <si>
    <t>Kods: 080213</t>
  </si>
  <si>
    <t>Kods: 080214</t>
  </si>
  <si>
    <t>Kods: 080216</t>
  </si>
  <si>
    <t>Kods: 080215</t>
  </si>
  <si>
    <t>Bērnu iestādē ienākusī humānā palīdzība, ziedojumi u.c. – kopā vērtībā, šādiem mērķiem:</t>
  </si>
  <si>
    <t xml:space="preserve">  - medikamentiem</t>
  </si>
  <si>
    <t>- ēdināšanai</t>
  </si>
  <si>
    <t>- mīkstajam inventāram</t>
  </si>
  <si>
    <t>- kancelejas precēm</t>
  </si>
  <si>
    <t>- mācību līdzekļiem un grāmatām</t>
  </si>
  <si>
    <t>- citiem mērķiem</t>
  </si>
  <si>
    <t>PA L. Gorkšas bērnu-jauniešu māja</t>
  </si>
  <si>
    <t>Kods: 08031</t>
  </si>
  <si>
    <t>Kods: 08032</t>
  </si>
  <si>
    <t>Kods: 08033</t>
  </si>
  <si>
    <t>Kods: 08034</t>
  </si>
  <si>
    <t>Kods: 08035</t>
  </si>
  <si>
    <t>mēnesī</t>
  </si>
  <si>
    <t>dienā</t>
  </si>
  <si>
    <t>Kopējie izlietotie līdzekļi</t>
  </si>
  <si>
    <t>Ēdināšanai izlietotie līdzekļi</t>
  </si>
  <si>
    <t>Medikamentu iegādei izlietotie līdzekļi</t>
  </si>
  <si>
    <t>Mīkstā inventāra iegādei izlietotie līdzekļi</t>
  </si>
  <si>
    <t>Higiēnas precēm un dezinfekcijas līdzekļiem izlietotie līdzekļi</t>
  </si>
  <si>
    <t>6. Iestādes teritorija, ēkas, dzīvojamās istabas</t>
  </si>
  <si>
    <t>Kods: 08061</t>
  </si>
  <si>
    <t>Kods: 08062</t>
  </si>
  <si>
    <t>Kods: 08063</t>
  </si>
  <si>
    <t>Kods: 08064</t>
  </si>
  <si>
    <t>Kods: 08065</t>
  </si>
  <si>
    <t>Kods: 08066</t>
  </si>
  <si>
    <t>Kods: 080661</t>
  </si>
  <si>
    <t>Kods: 080662</t>
  </si>
  <si>
    <t>Kods: 080663</t>
  </si>
  <si>
    <t>Kods: 080664</t>
  </si>
  <si>
    <t>Kods: 080665</t>
  </si>
  <si>
    <t>Kopējā dzīvojamā platība m2</t>
  </si>
  <si>
    <t>- kopējā dzīvojamā platība uz 1 bērnu - m2</t>
  </si>
  <si>
    <t>Kopējā bērnu nama ēku platība - m2</t>
  </si>
  <si>
    <t>Kopējā teritorijas platība - m2</t>
  </si>
  <si>
    <t>Zeme apsaimniekošanā (palīgsaimniecībām) m2</t>
  </si>
  <si>
    <t>Dzīvojamo istabu (guļamtelpu) skaits kopā:</t>
  </si>
  <si>
    <t>no tām:</t>
  </si>
  <si>
    <t>1-2 bērni istabā</t>
  </si>
  <si>
    <t>- 3-4 bērni istabā</t>
  </si>
  <si>
    <t>- 5-6 bērni istabā</t>
  </si>
  <si>
    <t>- 7-9 bērni istabā</t>
  </si>
  <si>
    <t>- 10 un vairāk bērni istabā</t>
  </si>
  <si>
    <t>Cēsu raj.Bērnu nams patversme"Gaujaslīči"</t>
  </si>
  <si>
    <t>Gulbju ģimenesb/n z/s "Upmaļi" (beidza darbību 2006.g.)</t>
  </si>
  <si>
    <t>* 2006.gada datos BSAC "Baldone" un "Veģi" telpas rādītas proporcionāli bērnu skaitam šajās iestādēs, pārējās šo iestāžu telpas rādītas datu kopsavilkumā par darbu pieaugušo SAC</t>
  </si>
  <si>
    <t>7.1. Darbinieku skaits un amata nosaukums saskaņā ar profesiju klasifikatoru</t>
  </si>
  <si>
    <t>Kods: 10011</t>
  </si>
  <si>
    <t>Kods: 100111</t>
  </si>
  <si>
    <t>Kods: 100112</t>
  </si>
  <si>
    <t>Kods: 1001121</t>
  </si>
  <si>
    <t>Kods: 1001122</t>
  </si>
  <si>
    <t>Iestādes darbinieku skaits – kopā:</t>
  </si>
  <si>
    <t xml:space="preserve"> - administratīvais personāls</t>
  </si>
  <si>
    <t>- veselības aprūpes darbinieki – kopā:</t>
  </si>
  <si>
    <t xml:space="preserve"> - defektologi</t>
  </si>
  <si>
    <t>- fizioterapeiti (322602*)</t>
  </si>
  <si>
    <t>amata v. sk.</t>
  </si>
  <si>
    <t>personu sk.</t>
  </si>
  <si>
    <t>Jūrmalas skolu v. pirmssk. iest. "Bitīte" (beidza darbību 2006.g.)</t>
  </si>
  <si>
    <t>Gulbju ģimenes b/nz/s "Upmaļi" (beidza darbību 2006.g.)</t>
  </si>
  <si>
    <t>Liepājas SD ģimenes bērnu nams</t>
  </si>
  <si>
    <t>PAL Gorksas bērnu-jauniešu māja</t>
  </si>
  <si>
    <t>* 2006.gada datos BSAC "Baldone" un "Veģi" darbinieku skaits rādīts proporcionāli bērnu skaitam šajās iestādēs, pārējie šo iestāžu darbinieki rādīti datu kopsavilkumā par darbu pieaugušo SAC</t>
  </si>
  <si>
    <t>7.1. tabulas turpinājums_1</t>
  </si>
  <si>
    <t>Kods: 1001123</t>
  </si>
  <si>
    <t>Kods: 1001124</t>
  </si>
  <si>
    <t>Kods: 1001125</t>
  </si>
  <si>
    <t>Kods: 1001126</t>
  </si>
  <si>
    <t>Kods: 1001127</t>
  </si>
  <si>
    <t>- ergoterapeiti (322609*)</t>
  </si>
  <si>
    <t>- fizioterapeita asistenti (322611*)</t>
  </si>
  <si>
    <t>- medicīnas māsas (3231*)</t>
  </si>
  <si>
    <t>- masieri (322603*)</t>
  </si>
  <si>
    <t>Jūrmalas skolu v.pirmssk. Iest. "Bitīte" (beidza darbību 2006.g.)</t>
  </si>
  <si>
    <t>Gulbju ģimenes b/n z/s "Upmaļi"(beidza darbību 2006.g.</t>
  </si>
  <si>
    <t>Liepājas SD ģimenes b/n (beidza darbību 2006.g.</t>
  </si>
  <si>
    <t>7.1. tabulas turpinājums_2</t>
  </si>
  <si>
    <t>Kods: 100113</t>
  </si>
  <si>
    <t>Kods: 1001131</t>
  </si>
  <si>
    <t>Kods: 1001132</t>
  </si>
  <si>
    <t>Kods: 1001133</t>
  </si>
  <si>
    <t>Kods: 1001136</t>
  </si>
  <si>
    <t>- pedagoģiskie darbinieki – kopā:</t>
  </si>
  <si>
    <t xml:space="preserve"> - psihologi  (244501*)</t>
  </si>
  <si>
    <t>- logopēdi  (333005*)</t>
  </si>
  <si>
    <t>- sociālie pedagogi (235301*)</t>
  </si>
  <si>
    <t>amata v.sk.</t>
  </si>
  <si>
    <t>Jūrmalas skolu v. Pirmssk. Iest. "Bitīte" (beidza darbību 2006.g.)</t>
  </si>
  <si>
    <t>7.1. tabulas turpinājums_3</t>
  </si>
  <si>
    <t>Kods: 100114</t>
  </si>
  <si>
    <t>Kods: 100115</t>
  </si>
  <si>
    <t>Kods: 100116</t>
  </si>
  <si>
    <t>Kods: 100117</t>
  </si>
  <si>
    <t>Kods: 100118</t>
  </si>
  <si>
    <t>Kods: 100119</t>
  </si>
  <si>
    <t>- sociālie darbinieki   (244608* 3460*)</t>
  </si>
  <si>
    <t>- sociālie aprūpētāji   (346007*)</t>
  </si>
  <si>
    <t>- audzinātāji   (5131*)</t>
  </si>
  <si>
    <t>- aukles, aprūpētājas   (513101,513303*)</t>
  </si>
  <si>
    <t>- sociālie rehabilitētāji  (346011*)</t>
  </si>
  <si>
    <t>- pārējie darbinieki</t>
  </si>
  <si>
    <t>Jūrmalas skolu v. pirmssk.iest. "Bitīte" (beidza darbību 2006.g.)</t>
  </si>
  <si>
    <t>7.2. Sociālo darbinieku, sociālo aprūpētāju un sociālo rehabilitētāju izglītība uz 10.10.2007.</t>
  </si>
  <si>
    <t>Kods: 11014</t>
  </si>
  <si>
    <t>Kods: 110141</t>
  </si>
  <si>
    <t>Kods: 110142</t>
  </si>
  <si>
    <t>Kods: 110143</t>
  </si>
  <si>
    <t>Kods: 110144</t>
  </si>
  <si>
    <t>Kods: 110145</t>
  </si>
  <si>
    <t>Kods: 110146</t>
  </si>
  <si>
    <t>Kods: 11015</t>
  </si>
  <si>
    <t>Kods: 110151</t>
  </si>
  <si>
    <t>Kods: 110152</t>
  </si>
  <si>
    <t>Kods: 110153</t>
  </si>
  <si>
    <t>Kods: 110154</t>
  </si>
  <si>
    <t>Sociālie darbinieki - kopā</t>
  </si>
  <si>
    <t>Sociālie aprūpētāji - kopā</t>
  </si>
  <si>
    <t>pirmā līmeņa profesionālā augstākā sociālā darba izglītība (2 gadi)</t>
  </si>
  <si>
    <t>- otrā līmeņa profesionālā augstākā sociālā darba izglītība (4 gadi)</t>
  </si>
  <si>
    <t>- augstākā izglītība citā specialitātē</t>
  </si>
  <si>
    <t>- vidējā profesionālā izglītība citā specialitātē vai vidējā vispārējā izglītība</t>
  </si>
  <si>
    <t>- iegūst pirmā līmeņa profesionālo augstāko sociālā darba izglītību (2 gadi)</t>
  </si>
  <si>
    <t>- iegūst otrā līmeņa profesionālo augstāko sociālā darba izglītību (4 gadi)</t>
  </si>
  <si>
    <t xml:space="preserve"> - pirmā vai otrā līmeņa profesionālā augstākā sociālā darba izglītība</t>
  </si>
  <si>
    <t>- vidējā profesionālā izglītība citā specialitātē vai vidējā vispārējā izglītība*)</t>
  </si>
  <si>
    <t>- iegūst pirmā vai otrā līmeņa profesionālo augstāko sociālā darba izglītību</t>
  </si>
  <si>
    <t>Jūrmalas sk. v.pirmssk. iest. "Bitīte" (beidza darbību 2006.g.)</t>
  </si>
  <si>
    <t>Kods: 11031</t>
  </si>
  <si>
    <t>Kods: 11032</t>
  </si>
  <si>
    <t>Kods: 110321</t>
  </si>
  <si>
    <t>Kods: 110322</t>
  </si>
  <si>
    <t>Kods: 110323</t>
  </si>
  <si>
    <t>Kods: 110324</t>
  </si>
  <si>
    <t>Kods: 11033</t>
  </si>
  <si>
    <t>Kods: 110331</t>
  </si>
  <si>
    <t>Kods: 110332</t>
  </si>
  <si>
    <t>Kods: 100333</t>
  </si>
  <si>
    <t>Kvalifikācijas pilnveides kursi sociālajā darbā un citā jomā - kopā</t>
  </si>
  <si>
    <t>Apgūst kvalifikācijas pilnveides kursus, apmācību kursu sociālajā darbā (t.sk. sociālajā aprūpē)</t>
  </si>
  <si>
    <t>Apguvuši kvalifikācijas pilnveides kursus citās jomās</t>
  </si>
  <si>
    <t>Sociālie darbinieki</t>
  </si>
  <si>
    <t>Sociālie aprūpētāji</t>
  </si>
  <si>
    <t>Sociālie rehabilitētāji</t>
  </si>
  <si>
    <t>Aprūpētāji (auklītes)</t>
  </si>
  <si>
    <t xml:space="preserve"> psiholoģijā, saskarsmes psiholoģijā</t>
  </si>
  <si>
    <t>- medicīnā</t>
  </si>
  <si>
    <t xml:space="preserve"> citi</t>
  </si>
  <si>
    <t>Liepājas SD ģimenes bērnu nams (beidza darbību 2006.g.)</t>
  </si>
  <si>
    <r>
      <t xml:space="preserve">7.3. Sociālo darbinieku, sociālo aprūpētāju, sociālo rehabilitētāju un aprūpētāju (auklīšu) kvalifikācijas celšana 2006.gadā </t>
    </r>
    <r>
      <rPr>
        <sz val="11"/>
        <rFont val="Arial"/>
        <family val="2"/>
      </rPr>
      <t>(stundas)</t>
    </r>
  </si>
  <si>
    <t>8. Datortehnika un programmatūras</t>
  </si>
  <si>
    <t>Kods: 13011</t>
  </si>
  <si>
    <t>Kods: 130111</t>
  </si>
  <si>
    <t>Kods: 13016</t>
  </si>
  <si>
    <t>Datori</t>
  </si>
  <si>
    <t>- no tiem ar interneta pieslēgumu</t>
  </si>
  <si>
    <t>Iemītnieku uzskaites programma</t>
  </si>
  <si>
    <t>kopā</t>
  </si>
  <si>
    <t>iegādāti 2006</t>
  </si>
  <si>
    <t>pieslēgti 2006</t>
  </si>
  <si>
    <t>Jūrmalas skolu v.pirmsskolas iestāde "Bitīte" (beidza darbību 2006.g.)</t>
  </si>
  <si>
    <t>Cēsu raj.Sociālās aprūpes centrs "Gaujaslīči"</t>
  </si>
  <si>
    <t>Gulbju ģimenes bērnu nams z/s "Upmaļi" (beidza darbību 2006.g.)</t>
  </si>
  <si>
    <t xml:space="preserve">9. Institūcijas vadītāja izglītība; kvalifikācijas pilnveide 2006.gadā </t>
  </si>
  <si>
    <t>Kods: 14011</t>
  </si>
  <si>
    <t>Kods: 14012</t>
  </si>
  <si>
    <t>Kods: 14013</t>
  </si>
  <si>
    <t>Kods: 14014</t>
  </si>
  <si>
    <t>Kods: 14022</t>
  </si>
  <si>
    <t>Kods: 140221</t>
  </si>
  <si>
    <t>Kods: 140222</t>
  </si>
  <si>
    <t>Kods: 140223</t>
  </si>
  <si>
    <t>Kods: 140224</t>
  </si>
  <si>
    <t>Kods: 140225</t>
  </si>
  <si>
    <t>Izglītība  -  augstākā izglītība sociālajā darbā</t>
  </si>
  <si>
    <t>- iegūst augstāko izglītību sociālajā darbā</t>
  </si>
  <si>
    <t>- iegūst augstāko izglītību citā specialitātē</t>
  </si>
  <si>
    <t>Apmācība 2006. gada laikā (kursi)</t>
  </si>
  <si>
    <t>- personāla vadībā</t>
  </si>
  <si>
    <t>- saskarsmes psiholoģijā</t>
  </si>
  <si>
    <t>- sociālajā darbā</t>
  </si>
  <si>
    <t>- ekonomikā, grāmatvedībā vai finanšu vadībā</t>
  </si>
  <si>
    <t>Daugavpils raj.</t>
  </si>
  <si>
    <t>Jūrmalas skolu v.pirmssk. Iest."Bitīte"(beidza darbību 2006.g)</t>
  </si>
  <si>
    <t>Aizkraukles raj.</t>
  </si>
  <si>
    <t>Alūksnes raj.</t>
  </si>
  <si>
    <t>Jēkabpils raj.</t>
  </si>
  <si>
    <t>Krāslavas raj.</t>
  </si>
  <si>
    <t>Madonas raj.</t>
  </si>
  <si>
    <t>Rēzeknes raj.</t>
  </si>
  <si>
    <t>Valmieras raj.</t>
  </si>
  <si>
    <t>Ventspils raj.</t>
  </si>
  <si>
    <t>Liepājas SD ģimenes bērnu nams(beidza darbību 2006.g.)</t>
  </si>
  <si>
    <t>Ziļevu ģimenes b/n BO SIA "Žubīte"</t>
  </si>
  <si>
    <t>Kaļvu ģimenes b/n  BO SIA "Kalīte"</t>
  </si>
  <si>
    <t xml:space="preserve">Madonas raj. </t>
  </si>
  <si>
    <t>5.1. Izdevumi 2006.gadā (faktiskajās cenās) Ls, Euro</t>
  </si>
  <si>
    <t>Euro</t>
  </si>
  <si>
    <t>5.3. Finanšu līdzekļu izlietojums uz 1 bērnu (Ls/Euro) (bez humānās palīdzības un kapitālieguldījumiem)</t>
  </si>
  <si>
    <t>SATURA  RĀDĪTĀJS</t>
  </si>
  <si>
    <t>1.  </t>
  </si>
  <si>
    <r>
      <t>Bērnu skaits iestādē; plānotais vietu skaits un faktiskais vietu aizpildījums</t>
    </r>
    <r>
      <rPr>
        <sz val="11"/>
        <rFont val="Arial"/>
        <family val="2"/>
      </rPr>
      <t>............................................................</t>
    </r>
  </si>
  <si>
    <t>2.  </t>
  </si>
  <si>
    <t>2.1.</t>
  </si>
  <si>
    <t>2.2.</t>
  </si>
  <si>
    <t>2.3.</t>
  </si>
  <si>
    <t>2.4.</t>
  </si>
  <si>
    <t>2.5.</t>
  </si>
  <si>
    <t>2.6.</t>
  </si>
  <si>
    <t>2.6.a</t>
  </si>
  <si>
    <t>2.7.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</si>
  <si>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</si>
  <si>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</si>
  <si>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</si>
  <si>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</si>
  <si>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</si>
  <si>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</si>
  <si>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</si>
  <si>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</si>
  <si>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</si>
  <si>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7.1.</t>
  </si>
  <si>
    <t>7.2.</t>
  </si>
  <si>
    <t>7.3.</t>
  </si>
  <si>
    <t>Informācija par bērniem uz 2007.gada 1.janvāri</t>
  </si>
  <si>
    <t>Bērnu sadalījums pa vecuma grupām un pilsonības veidiem</t>
  </si>
  <si>
    <t>Pirmsskolas un skolas vecuma bērnu izglītība (no 5 līdz 18 g.v. un vecāki (līdz 24.g.v.))</t>
  </si>
  <si>
    <t>Iemesli bērnu ievietošanai bērnu iestādē</t>
  </si>
  <si>
    <t>No kurienes bērni nonākuši iestādē</t>
  </si>
  <si>
    <t>Bērnu garīgā attīstība</t>
  </si>
  <si>
    <t>Bērnu saslimstība 2006.gadā</t>
  </si>
  <si>
    <t>Somatiska rakstura traucējumi</t>
  </si>
  <si>
    <t>Bērni invalīdi / veselības stāvoklis</t>
  </si>
  <si>
    <t>Informācija par bērniem, kuri ievietoti iestādē no 01.01.2006. līdz 01.01.2007.</t>
  </si>
  <si>
    <t>Bērnu sadalījums pa vecuma grupām</t>
  </si>
  <si>
    <t>Ievietoto bērnu slimības</t>
  </si>
  <si>
    <t>Iemesli bērnu ievietošanai iestādē</t>
  </si>
  <si>
    <t>Informācija par bērniem, kuri izstājušies no iestādes no 01.01.2006. līdz 01.01.2007.</t>
  </si>
  <si>
    <t>Izstāšanās kopējie rādītāji</t>
  </si>
  <si>
    <t>Adopcija</t>
  </si>
  <si>
    <t>Izdevumi (faktiskajās cenās)</t>
  </si>
  <si>
    <t>Izdevumi 2006.gadā</t>
  </si>
  <si>
    <t>Saņemtā humānā palīdzība</t>
  </si>
  <si>
    <t>Finanšu līdzekļu izlietojums uz 1 bērnu (bez humānās palīdzības un kapitālieguldījumiem)</t>
  </si>
  <si>
    <t>Iestādes teritorija, ēkas, dzīvojamās istabas</t>
  </si>
  <si>
    <t>Institūcijas darbinieki uz 2007.gada 1.janvāri</t>
  </si>
  <si>
    <t>Amata vienību skaits un darbinieku skaits (saskaņā ar profesiju klasifikatoru)</t>
  </si>
  <si>
    <t>Sociālo darbinieku, sociālo aprūpētāju un sociālo rehabilitētāju izglītība uz 01.01.2007.</t>
  </si>
  <si>
    <t>Sociālo darbinieku, sociālo aprūpētāju, sociālo rehabilitētāju un aprūpētāju (auklīšu) kvalifikācijas pilnveide 2006.gadā</t>
  </si>
  <si>
    <t>Datortehnika un programmatūras iestādē</t>
  </si>
  <si>
    <t>Dati par institūcijas vadītāju: izglītība; kvalifikācijas pilnveide 2006.gadā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</si>
</sst>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8">
    <font>
      <sz val="10"/>
      <name val="Arial"/>
      <family val="0"/>
    </font>
    <font>
      <sz val="10"/>
      <name val="Arial Black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sz val="18"/>
      <name val="Arial Black"/>
      <family val="2"/>
    </font>
    <font>
      <b/>
      <sz val="11"/>
      <name val="Arial"/>
      <family val="2"/>
    </font>
    <font>
      <sz val="7"/>
      <color indexed="16"/>
      <name val="Arial"/>
      <family val="2"/>
    </font>
    <font>
      <sz val="8"/>
      <color indexed="16"/>
      <name val="Arial"/>
      <family val="2"/>
    </font>
    <font>
      <sz val="9"/>
      <name val="Arial"/>
      <family val="0"/>
    </font>
    <font>
      <b/>
      <sz val="10"/>
      <color indexed="16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color indexed="16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color indexed="16"/>
      <name val="Arial"/>
      <family val="2"/>
    </font>
    <font>
      <sz val="6"/>
      <color indexed="16"/>
      <name val="Arial"/>
      <family val="2"/>
    </font>
    <font>
      <b/>
      <sz val="9"/>
      <color indexed="16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6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Down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2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13" fillId="3" borderId="1" xfId="0" applyFont="1" applyFill="1" applyBorder="1" applyAlignment="1">
      <alignment/>
    </xf>
    <xf numFmtId="0" fontId="14" fillId="3" borderId="1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14" fillId="0" borderId="0" xfId="0" applyFont="1" applyAlignment="1">
      <alignment/>
    </xf>
    <xf numFmtId="0" fontId="0" fillId="2" borderId="0" xfId="0" applyFill="1" applyAlignment="1">
      <alignment/>
    </xf>
    <xf numFmtId="0" fontId="15" fillId="3" borderId="1" xfId="0" applyFont="1" applyFill="1" applyBorder="1" applyAlignment="1">
      <alignment/>
    </xf>
    <xf numFmtId="0" fontId="16" fillId="3" borderId="1" xfId="0" applyFont="1" applyFill="1" applyBorder="1" applyAlignment="1">
      <alignment/>
    </xf>
    <xf numFmtId="0" fontId="17" fillId="3" borderId="1" xfId="0" applyFont="1" applyFill="1" applyBorder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1" fontId="2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4" fillId="0" borderId="0" xfId="0" applyFont="1" applyAlignment="1">
      <alignment/>
    </xf>
    <xf numFmtId="0" fontId="21" fillId="0" borderId="1" xfId="0" applyFont="1" applyBorder="1" applyAlignment="1">
      <alignment horizontal="center" vertical="center" wrapText="1"/>
    </xf>
    <xf numFmtId="1" fontId="8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4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1" fontId="11" fillId="0" borderId="1" xfId="0" applyNumberFormat="1" applyFont="1" applyBorder="1" applyAlignment="1">
      <alignment/>
    </xf>
    <xf numFmtId="1" fontId="11" fillId="0" borderId="2" xfId="0" applyNumberFormat="1" applyFont="1" applyBorder="1" applyAlignment="1">
      <alignment/>
    </xf>
    <xf numFmtId="1" fontId="12" fillId="3" borderId="1" xfId="0" applyNumberFormat="1" applyFont="1" applyFill="1" applyBorder="1" applyAlignment="1">
      <alignment/>
    </xf>
    <xf numFmtId="1" fontId="0" fillId="3" borderId="1" xfId="0" applyNumberFormat="1" applyFont="1" applyFill="1" applyBorder="1" applyAlignment="1">
      <alignment/>
    </xf>
    <xf numFmtId="1" fontId="9" fillId="0" borderId="1" xfId="0" applyNumberFormat="1" applyFont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/>
    </xf>
    <xf numFmtId="1" fontId="22" fillId="3" borderId="1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23" fillId="3" borderId="1" xfId="0" applyNumberFormat="1" applyFont="1" applyFill="1" applyBorder="1" applyAlignment="1">
      <alignment/>
    </xf>
    <xf numFmtId="1" fontId="23" fillId="3" borderId="2" xfId="0" applyNumberFormat="1" applyFont="1" applyFill="1" applyBorder="1" applyAlignment="1">
      <alignment/>
    </xf>
    <xf numFmtId="1" fontId="8" fillId="0" borderId="0" xfId="0" applyNumberFormat="1" applyFont="1" applyAlignment="1">
      <alignment/>
    </xf>
    <xf numFmtId="1" fontId="22" fillId="3" borderId="1" xfId="0" applyNumberFormat="1" applyFont="1" applyFill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0" xfId="0" applyNumberFormat="1" applyAlignment="1">
      <alignment horizontal="center"/>
    </xf>
    <xf numFmtId="1" fontId="24" fillId="3" borderId="1" xfId="0" applyNumberFormat="1" applyFont="1" applyFill="1" applyBorder="1" applyAlignment="1">
      <alignment/>
    </xf>
    <xf numFmtId="1" fontId="13" fillId="3" borderId="1" xfId="0" applyNumberFormat="1" applyFont="1" applyFill="1" applyBorder="1" applyAlignment="1">
      <alignment/>
    </xf>
    <xf numFmtId="1" fontId="14" fillId="3" borderId="1" xfId="0" applyNumberFormat="1" applyFont="1" applyFill="1" applyBorder="1" applyAlignment="1">
      <alignment/>
    </xf>
    <xf numFmtId="1" fontId="14" fillId="0" borderId="0" xfId="0" applyNumberFormat="1" applyFont="1" applyAlignment="1">
      <alignment/>
    </xf>
    <xf numFmtId="0" fontId="0" fillId="0" borderId="2" xfId="0" applyBorder="1" applyAlignment="1">
      <alignment horizontal="center" vertical="center" wrapText="1"/>
    </xf>
    <xf numFmtId="0" fontId="11" fillId="0" borderId="2" xfId="0" applyFont="1" applyBorder="1" applyAlignment="1">
      <alignment/>
    </xf>
    <xf numFmtId="0" fontId="0" fillId="0" borderId="1" xfId="0" applyBorder="1" applyAlignment="1">
      <alignment horizontal="center"/>
    </xf>
    <xf numFmtId="0" fontId="12" fillId="3" borderId="2" xfId="0" applyFont="1" applyFill="1" applyBorder="1" applyAlignment="1">
      <alignment/>
    </xf>
    <xf numFmtId="2" fontId="12" fillId="3" borderId="1" xfId="0" applyNumberFormat="1" applyFont="1" applyFill="1" applyBorder="1" applyAlignment="1">
      <alignment/>
    </xf>
    <xf numFmtId="0" fontId="13" fillId="3" borderId="2" xfId="0" applyFont="1" applyFill="1" applyBorder="1" applyAlignment="1">
      <alignment/>
    </xf>
    <xf numFmtId="2" fontId="13" fillId="3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22" fillId="3" borderId="1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1" xfId="0" applyFont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2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15" fillId="3" borderId="1" xfId="0" applyFont="1" applyFill="1" applyBorder="1" applyAlignment="1">
      <alignment/>
    </xf>
    <xf numFmtId="0" fontId="14" fillId="3" borderId="1" xfId="0" applyFont="1" applyFill="1" applyBorder="1" applyAlignment="1">
      <alignment/>
    </xf>
    <xf numFmtId="0" fontId="15" fillId="3" borderId="1" xfId="0" applyFont="1" applyFill="1" applyBorder="1" applyAlignment="1">
      <alignment wrapText="1"/>
    </xf>
    <xf numFmtId="0" fontId="26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11" fillId="0" borderId="1" xfId="0" applyFont="1" applyBorder="1" applyAlignment="1">
      <alignment wrapText="1"/>
    </xf>
    <xf numFmtId="0" fontId="22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22" fillId="3" borderId="1" xfId="0" applyFont="1" applyFill="1" applyBorder="1" applyAlignment="1">
      <alignment/>
    </xf>
    <xf numFmtId="0" fontId="22" fillId="3" borderId="1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23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23" fillId="3" borderId="1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10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9" fillId="0" borderId="1" xfId="0" applyFont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" fontId="10" fillId="0" borderId="1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textRotation="90" wrapText="1"/>
    </xf>
    <xf numFmtId="1" fontId="11" fillId="0" borderId="2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10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1" fontId="9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9" fillId="0" borderId="1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27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 indent="1"/>
    </xf>
    <xf numFmtId="0" fontId="8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 inden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 indent="2"/>
    </xf>
    <xf numFmtId="0" fontId="0" fillId="0" borderId="1" xfId="0" applyFont="1" applyBorder="1" applyAlignment="1">
      <alignment horizontal="left" vertical="top" wrapText="1" indent="2"/>
    </xf>
    <xf numFmtId="0" fontId="8" fillId="0" borderId="1" xfId="0" applyFont="1" applyBorder="1" applyAlignment="1">
      <alignment horizontal="left" vertical="top" wrapText="1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workbookViewId="0" topLeftCell="A1">
      <selection activeCell="A16" sqref="A16:N16"/>
    </sheetView>
  </sheetViews>
  <sheetFormatPr defaultColWidth="9.140625" defaultRowHeight="12.75"/>
  <cols>
    <col min="1" max="1" width="10.140625" style="0" bestFit="1" customWidth="1"/>
    <col min="11" max="11" width="30.00390625" style="0" customWidth="1"/>
    <col min="13" max="13" width="9.00390625" style="0" customWidth="1"/>
    <col min="14" max="14" width="5.140625" style="0" hidden="1" customWidth="1"/>
  </cols>
  <sheetData>
    <row r="2" spans="11:14" ht="12.75">
      <c r="K2" s="6" t="s">
        <v>6</v>
      </c>
      <c r="L2" s="3"/>
      <c r="M2" s="4"/>
      <c r="N2" s="4"/>
    </row>
    <row r="3" spans="11:14" ht="12.75">
      <c r="K3" s="5" t="s">
        <v>1</v>
      </c>
      <c r="L3" s="4"/>
      <c r="M3" s="4"/>
      <c r="N3" s="4"/>
    </row>
    <row r="4" spans="11:14" ht="12.75">
      <c r="K4" s="6" t="s">
        <v>3</v>
      </c>
      <c r="L4" s="3"/>
      <c r="M4" s="4"/>
      <c r="N4" s="4"/>
    </row>
    <row r="5" spans="11:14" ht="12.75">
      <c r="K5" s="6" t="s">
        <v>4</v>
      </c>
      <c r="L5" s="3"/>
      <c r="M5" s="4"/>
      <c r="N5" s="4"/>
    </row>
    <row r="8" ht="71.25" customHeight="1"/>
    <row r="9" spans="1:14" ht="27">
      <c r="A9" s="120" t="s">
        <v>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ht="2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7">
      <c r="A12" s="120" t="s">
        <v>7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5" spans="1:14" ht="27" customHeight="1">
      <c r="A15" s="121" t="s">
        <v>9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1:14" ht="21.75" customHeight="1">
      <c r="A16" s="121" t="s">
        <v>8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ht="19.5" customHeight="1"/>
    <row r="18" spans="1:14" ht="28.5" customHeight="1">
      <c r="A18" s="122" t="s">
        <v>5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</row>
    <row r="21" ht="33" customHeight="1"/>
    <row r="22" spans="1:14" ht="15.75">
      <c r="A22" s="119" t="s">
        <v>2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</row>
    <row r="23" spans="1:14" ht="11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>
      <c r="A24" s="119">
        <v>2007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</row>
  </sheetData>
  <sheetProtection password="CE88" sheet="1" objects="1" scenarios="1"/>
  <mergeCells count="7">
    <mergeCell ref="A22:N22"/>
    <mergeCell ref="A24:N24"/>
    <mergeCell ref="A9:N9"/>
    <mergeCell ref="A12:N12"/>
    <mergeCell ref="A15:N15"/>
    <mergeCell ref="A18:N18"/>
    <mergeCell ref="A16:N16"/>
  </mergeCells>
  <printOptions horizontalCentered="1"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3"/>
  <sheetViews>
    <sheetView workbookViewId="0" topLeftCell="B1">
      <selection activeCell="B2" sqref="B2:B6"/>
    </sheetView>
  </sheetViews>
  <sheetFormatPr defaultColWidth="9.140625" defaultRowHeight="12.75"/>
  <cols>
    <col min="1" max="1" width="5.140625" style="0" customWidth="1"/>
    <col min="2" max="2" width="15.7109375" style="0" customWidth="1"/>
    <col min="3" max="3" width="52.28125" style="0" customWidth="1"/>
    <col min="4" max="5" width="6.8515625" style="0" customWidth="1"/>
    <col min="6" max="6" width="5.7109375" style="0" customWidth="1"/>
    <col min="7" max="7" width="5.57421875" style="0" customWidth="1"/>
    <col min="8" max="8" width="5.421875" style="0" customWidth="1"/>
    <col min="9" max="9" width="5.140625" style="0" customWidth="1"/>
    <col min="10" max="10" width="5.7109375" style="0" customWidth="1"/>
    <col min="11" max="11" width="5.57421875" style="0" customWidth="1"/>
    <col min="12" max="13" width="5.421875" style="0" customWidth="1"/>
  </cols>
  <sheetData>
    <row r="1" ht="15">
      <c r="A1" s="32" t="s">
        <v>249</v>
      </c>
    </row>
    <row r="2" spans="1:13" ht="18" customHeight="1">
      <c r="A2" s="131" t="s">
        <v>11</v>
      </c>
      <c r="B2" s="131" t="s">
        <v>12</v>
      </c>
      <c r="C2" s="131" t="s">
        <v>13</v>
      </c>
      <c r="D2" s="38" t="s">
        <v>250</v>
      </c>
      <c r="E2" s="38" t="s">
        <v>251</v>
      </c>
      <c r="F2" s="38" t="s">
        <v>252</v>
      </c>
      <c r="G2" s="38" t="s">
        <v>253</v>
      </c>
      <c r="H2" s="38" t="s">
        <v>254</v>
      </c>
      <c r="I2" s="38" t="s">
        <v>255</v>
      </c>
      <c r="J2" s="38" t="s">
        <v>256</v>
      </c>
      <c r="K2" s="38" t="s">
        <v>257</v>
      </c>
      <c r="L2" s="38" t="s">
        <v>258</v>
      </c>
      <c r="M2" s="38" t="s">
        <v>259</v>
      </c>
    </row>
    <row r="3" spans="1:13" ht="9.75" customHeight="1">
      <c r="A3" s="131"/>
      <c r="B3" s="131"/>
      <c r="C3" s="131"/>
      <c r="D3" s="134" t="s">
        <v>151</v>
      </c>
      <c r="E3" s="135" t="s">
        <v>28</v>
      </c>
      <c r="F3" s="128"/>
      <c r="G3" s="128"/>
      <c r="H3" s="128"/>
      <c r="I3" s="128"/>
      <c r="J3" s="128"/>
      <c r="K3" s="128"/>
      <c r="L3" s="128"/>
      <c r="M3" s="128"/>
    </row>
    <row r="4" spans="1:13" ht="9.75" customHeight="1">
      <c r="A4" s="131"/>
      <c r="B4" s="131"/>
      <c r="C4" s="131"/>
      <c r="D4" s="128"/>
      <c r="E4" s="134" t="s">
        <v>260</v>
      </c>
      <c r="F4" s="134" t="s">
        <v>261</v>
      </c>
      <c r="G4" s="134" t="s">
        <v>262</v>
      </c>
      <c r="H4" s="135" t="s">
        <v>28</v>
      </c>
      <c r="I4" s="135"/>
      <c r="J4" s="135"/>
      <c r="K4" s="135"/>
      <c r="L4" s="134" t="s">
        <v>263</v>
      </c>
      <c r="M4" s="134" t="s">
        <v>264</v>
      </c>
    </row>
    <row r="5" spans="1:13" ht="72" customHeight="1">
      <c r="A5" s="128"/>
      <c r="B5" s="128"/>
      <c r="C5" s="128"/>
      <c r="D5" s="128"/>
      <c r="E5" s="128"/>
      <c r="F5" s="128"/>
      <c r="G5" s="128"/>
      <c r="H5" s="39" t="s">
        <v>265</v>
      </c>
      <c r="I5" s="39" t="s">
        <v>266</v>
      </c>
      <c r="J5" s="39" t="s">
        <v>267</v>
      </c>
      <c r="K5" s="39" t="s">
        <v>268</v>
      </c>
      <c r="L5" s="128"/>
      <c r="M5" s="128"/>
    </row>
    <row r="6" spans="1:13" ht="0.75" customHeight="1" hidden="1" thickBot="1">
      <c r="A6" s="128"/>
      <c r="B6" s="128"/>
      <c r="C6" s="128"/>
      <c r="D6" s="9">
        <v>2006</v>
      </c>
      <c r="E6" s="9">
        <v>2006</v>
      </c>
      <c r="F6" s="9">
        <v>2006</v>
      </c>
      <c r="G6" s="9">
        <v>2006</v>
      </c>
      <c r="H6" s="9">
        <v>2006</v>
      </c>
      <c r="I6" s="9">
        <v>2006</v>
      </c>
      <c r="J6" s="9">
        <v>2006</v>
      </c>
      <c r="K6" s="9">
        <v>2006</v>
      </c>
      <c r="L6" s="9">
        <v>2006</v>
      </c>
      <c r="M6" s="9">
        <v>2006</v>
      </c>
    </row>
    <row r="7" spans="1:13" ht="12.75">
      <c r="A7" s="16">
        <v>1</v>
      </c>
      <c r="B7" s="16" t="s">
        <v>35</v>
      </c>
      <c r="C7" s="16" t="s">
        <v>36</v>
      </c>
      <c r="D7" s="17">
        <v>114</v>
      </c>
      <c r="E7" s="17">
        <v>9</v>
      </c>
      <c r="F7" s="17">
        <v>22</v>
      </c>
      <c r="G7" s="17">
        <v>83</v>
      </c>
      <c r="H7" s="17">
        <v>0</v>
      </c>
      <c r="I7" s="17">
        <v>4</v>
      </c>
      <c r="J7" s="17">
        <v>61</v>
      </c>
      <c r="K7" s="17">
        <v>18</v>
      </c>
      <c r="L7" s="17">
        <v>0</v>
      </c>
      <c r="M7" s="17">
        <v>0</v>
      </c>
    </row>
    <row r="8" spans="1:13" ht="12.75">
      <c r="A8" s="16">
        <v>2</v>
      </c>
      <c r="B8" s="16" t="s">
        <v>37</v>
      </c>
      <c r="C8" s="16" t="s">
        <v>38</v>
      </c>
      <c r="D8" s="17">
        <v>93</v>
      </c>
      <c r="E8" s="17">
        <v>4</v>
      </c>
      <c r="F8" s="17">
        <v>34</v>
      </c>
      <c r="G8" s="17">
        <v>7</v>
      </c>
      <c r="H8" s="17">
        <v>1</v>
      </c>
      <c r="I8" s="17">
        <v>3</v>
      </c>
      <c r="J8" s="17">
        <v>2</v>
      </c>
      <c r="K8" s="17">
        <v>1</v>
      </c>
      <c r="L8" s="17">
        <v>0</v>
      </c>
      <c r="M8" s="17">
        <v>48</v>
      </c>
    </row>
    <row r="9" spans="1:13" ht="12.75">
      <c r="A9" s="16">
        <v>3</v>
      </c>
      <c r="B9" s="16" t="s">
        <v>37</v>
      </c>
      <c r="C9" s="16" t="s">
        <v>39</v>
      </c>
      <c r="D9" s="17">
        <v>104</v>
      </c>
      <c r="E9" s="17">
        <v>20</v>
      </c>
      <c r="F9" s="17">
        <v>63</v>
      </c>
      <c r="G9" s="17">
        <v>21</v>
      </c>
      <c r="H9" s="17">
        <v>5</v>
      </c>
      <c r="I9" s="17">
        <v>5</v>
      </c>
      <c r="J9" s="17">
        <v>3</v>
      </c>
      <c r="K9" s="17">
        <v>8</v>
      </c>
      <c r="L9" s="17">
        <v>0</v>
      </c>
      <c r="M9" s="17">
        <v>0</v>
      </c>
    </row>
    <row r="10" spans="1:13" ht="12.75">
      <c r="A10" s="16">
        <v>4</v>
      </c>
      <c r="B10" s="16" t="s">
        <v>37</v>
      </c>
      <c r="C10" s="16" t="s">
        <v>40</v>
      </c>
      <c r="D10" s="17">
        <v>68</v>
      </c>
      <c r="E10" s="17">
        <v>9</v>
      </c>
      <c r="F10" s="17">
        <v>47</v>
      </c>
      <c r="G10" s="17">
        <v>12</v>
      </c>
      <c r="H10" s="17">
        <v>0</v>
      </c>
      <c r="I10" s="17">
        <v>2</v>
      </c>
      <c r="J10" s="17">
        <v>6</v>
      </c>
      <c r="K10" s="17">
        <v>4</v>
      </c>
      <c r="L10" s="17">
        <v>0</v>
      </c>
      <c r="M10" s="17">
        <v>0</v>
      </c>
    </row>
    <row r="11" spans="1:13" ht="12.75">
      <c r="A11" s="16">
        <v>5</v>
      </c>
      <c r="B11" s="16" t="s">
        <v>41</v>
      </c>
      <c r="C11" s="16" t="s">
        <v>42</v>
      </c>
      <c r="D11" s="17">
        <v>126</v>
      </c>
      <c r="E11" s="17">
        <v>1</v>
      </c>
      <c r="F11" s="17">
        <v>23</v>
      </c>
      <c r="G11" s="17">
        <v>102</v>
      </c>
      <c r="H11" s="17">
        <v>2</v>
      </c>
      <c r="I11" s="17">
        <v>6</v>
      </c>
      <c r="J11" s="17">
        <v>57</v>
      </c>
      <c r="K11" s="17">
        <v>37</v>
      </c>
      <c r="L11" s="17">
        <v>0</v>
      </c>
      <c r="M11" s="17">
        <v>0</v>
      </c>
    </row>
    <row r="12" spans="1:13" s="22" customFormat="1" ht="12.75">
      <c r="A12" s="19">
        <v>5</v>
      </c>
      <c r="B12" s="20"/>
      <c r="C12" s="19" t="s">
        <v>43</v>
      </c>
      <c r="D12" s="19">
        <f aca="true" t="shared" si="0" ref="D12:M12">(D7+D8+D9+D10+D11)</f>
        <v>505</v>
      </c>
      <c r="E12" s="19">
        <f t="shared" si="0"/>
        <v>43</v>
      </c>
      <c r="F12" s="19">
        <f t="shared" si="0"/>
        <v>189</v>
      </c>
      <c r="G12" s="19">
        <f t="shared" si="0"/>
        <v>225</v>
      </c>
      <c r="H12" s="19">
        <f t="shared" si="0"/>
        <v>8</v>
      </c>
      <c r="I12" s="19">
        <f t="shared" si="0"/>
        <v>20</v>
      </c>
      <c r="J12" s="19">
        <f t="shared" si="0"/>
        <v>129</v>
      </c>
      <c r="K12" s="19">
        <f t="shared" si="0"/>
        <v>68</v>
      </c>
      <c r="L12" s="19">
        <f t="shared" si="0"/>
        <v>0</v>
      </c>
      <c r="M12" s="19">
        <f t="shared" si="0"/>
        <v>48</v>
      </c>
    </row>
    <row r="13" spans="1:13" ht="9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</row>
    <row r="14" spans="1:13" ht="12.75">
      <c r="A14" s="16">
        <v>1</v>
      </c>
      <c r="B14" s="16" t="s">
        <v>37</v>
      </c>
      <c r="C14" s="16" t="s">
        <v>44</v>
      </c>
      <c r="D14" s="17">
        <v>82</v>
      </c>
      <c r="E14" s="17">
        <v>0</v>
      </c>
      <c r="F14" s="17">
        <v>0</v>
      </c>
      <c r="G14" s="17">
        <v>82</v>
      </c>
      <c r="H14" s="17">
        <v>0</v>
      </c>
      <c r="I14" s="17">
        <v>8</v>
      </c>
      <c r="J14" s="17">
        <v>74</v>
      </c>
      <c r="K14" s="17">
        <v>0</v>
      </c>
      <c r="L14" s="17">
        <v>0</v>
      </c>
      <c r="M14" s="17">
        <v>0</v>
      </c>
    </row>
    <row r="15" spans="1:13" ht="12.75">
      <c r="A15" s="16">
        <v>2</v>
      </c>
      <c r="B15" s="16" t="s">
        <v>45</v>
      </c>
      <c r="C15" s="16" t="s">
        <v>159</v>
      </c>
      <c r="D15" s="17">
        <v>119</v>
      </c>
      <c r="E15" s="17">
        <v>0</v>
      </c>
      <c r="F15" s="17">
        <v>0</v>
      </c>
      <c r="G15" s="17">
        <v>117</v>
      </c>
      <c r="H15" s="17">
        <v>0</v>
      </c>
      <c r="I15" s="17">
        <v>4</v>
      </c>
      <c r="J15" s="17">
        <v>44</v>
      </c>
      <c r="K15" s="17">
        <v>69</v>
      </c>
      <c r="L15" s="17">
        <v>2</v>
      </c>
      <c r="M15" s="17">
        <v>0</v>
      </c>
    </row>
    <row r="16" spans="1:13" ht="12.75">
      <c r="A16" s="16">
        <v>3</v>
      </c>
      <c r="B16" s="16" t="s">
        <v>47</v>
      </c>
      <c r="C16" s="16" t="s">
        <v>160</v>
      </c>
      <c r="D16" s="17">
        <v>37</v>
      </c>
      <c r="E16" s="17">
        <v>0</v>
      </c>
      <c r="F16" s="17">
        <v>0</v>
      </c>
      <c r="G16" s="17">
        <v>35</v>
      </c>
      <c r="H16" s="17">
        <v>1</v>
      </c>
      <c r="I16" s="17">
        <v>16</v>
      </c>
      <c r="J16" s="17">
        <v>18</v>
      </c>
      <c r="K16" s="17">
        <v>0</v>
      </c>
      <c r="L16" s="17">
        <v>0</v>
      </c>
      <c r="M16" s="17">
        <v>2</v>
      </c>
    </row>
    <row r="17" spans="1:13" s="22" customFormat="1" ht="12.75">
      <c r="A17" s="19">
        <v>3</v>
      </c>
      <c r="B17" s="20"/>
      <c r="C17" s="19" t="s">
        <v>49</v>
      </c>
      <c r="D17" s="19">
        <f aca="true" t="shared" si="1" ref="D17:M17">(D14+D15+D16)</f>
        <v>238</v>
      </c>
      <c r="E17" s="19">
        <f t="shared" si="1"/>
        <v>0</v>
      </c>
      <c r="F17" s="19">
        <f t="shared" si="1"/>
        <v>0</v>
      </c>
      <c r="G17" s="19">
        <f t="shared" si="1"/>
        <v>234</v>
      </c>
      <c r="H17" s="19">
        <f t="shared" si="1"/>
        <v>1</v>
      </c>
      <c r="I17" s="19">
        <f t="shared" si="1"/>
        <v>28</v>
      </c>
      <c r="J17" s="19">
        <f t="shared" si="1"/>
        <v>136</v>
      </c>
      <c r="K17" s="19">
        <f t="shared" si="1"/>
        <v>69</v>
      </c>
      <c r="L17" s="19">
        <f t="shared" si="1"/>
        <v>2</v>
      </c>
      <c r="M17" s="19">
        <f t="shared" si="1"/>
        <v>2</v>
      </c>
    </row>
    <row r="18" spans="1:13" ht="9.7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</row>
    <row r="19" spans="1:13" ht="12.75">
      <c r="A19" s="16">
        <v>1</v>
      </c>
      <c r="B19" s="16" t="s">
        <v>50</v>
      </c>
      <c r="C19" s="16" t="s">
        <v>51</v>
      </c>
      <c r="D19" s="17">
        <v>70</v>
      </c>
      <c r="E19" s="17">
        <v>45</v>
      </c>
      <c r="F19" s="17">
        <v>25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</row>
    <row r="20" spans="1:13" ht="12.75">
      <c r="A20" s="16">
        <v>2</v>
      </c>
      <c r="B20" s="16" t="s">
        <v>50</v>
      </c>
      <c r="C20" s="16" t="s">
        <v>52</v>
      </c>
      <c r="D20" s="17">
        <v>52</v>
      </c>
      <c r="E20" s="17">
        <v>30</v>
      </c>
      <c r="F20" s="17">
        <v>6</v>
      </c>
      <c r="G20" s="17">
        <v>11</v>
      </c>
      <c r="H20" s="17">
        <v>8</v>
      </c>
      <c r="I20" s="17">
        <v>3</v>
      </c>
      <c r="J20" s="17">
        <v>0</v>
      </c>
      <c r="K20" s="17">
        <v>0</v>
      </c>
      <c r="L20" s="17">
        <v>0</v>
      </c>
      <c r="M20" s="17">
        <v>5</v>
      </c>
    </row>
    <row r="21" spans="1:13" ht="12.75">
      <c r="A21" s="16">
        <v>3</v>
      </c>
      <c r="B21" s="16" t="s">
        <v>53</v>
      </c>
      <c r="C21" s="16" t="s">
        <v>54</v>
      </c>
      <c r="D21" s="17">
        <v>71</v>
      </c>
      <c r="E21" s="17">
        <v>42</v>
      </c>
      <c r="F21" s="17">
        <v>10</v>
      </c>
      <c r="G21" s="17">
        <v>19</v>
      </c>
      <c r="H21" s="17">
        <v>14</v>
      </c>
      <c r="I21" s="17">
        <v>5</v>
      </c>
      <c r="J21" s="17">
        <v>0</v>
      </c>
      <c r="K21" s="17">
        <v>0</v>
      </c>
      <c r="L21" s="17">
        <v>0</v>
      </c>
      <c r="M21" s="17">
        <v>0</v>
      </c>
    </row>
    <row r="22" spans="1:13" ht="12.75">
      <c r="A22" s="16">
        <v>4</v>
      </c>
      <c r="B22" s="16" t="s">
        <v>55</v>
      </c>
      <c r="C22" s="16" t="s">
        <v>56</v>
      </c>
      <c r="D22" s="17">
        <v>53</v>
      </c>
      <c r="E22" s="17">
        <v>29</v>
      </c>
      <c r="F22" s="17">
        <v>7</v>
      </c>
      <c r="G22" s="17">
        <v>17</v>
      </c>
      <c r="H22" s="17">
        <v>17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</row>
    <row r="23" spans="1:13" ht="12.75">
      <c r="A23" s="16">
        <v>5</v>
      </c>
      <c r="B23" s="16" t="s">
        <v>55</v>
      </c>
      <c r="C23" s="16" t="s">
        <v>57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</row>
    <row r="24" spans="1:13" ht="12.75">
      <c r="A24" s="16">
        <v>6</v>
      </c>
      <c r="B24" s="16" t="s">
        <v>35</v>
      </c>
      <c r="C24" s="16" t="s">
        <v>58</v>
      </c>
      <c r="D24" s="17">
        <v>89</v>
      </c>
      <c r="E24" s="17">
        <v>68</v>
      </c>
      <c r="F24" s="17">
        <v>19</v>
      </c>
      <c r="G24" s="17">
        <v>2</v>
      </c>
      <c r="H24" s="17">
        <v>0</v>
      </c>
      <c r="I24" s="17">
        <v>2</v>
      </c>
      <c r="J24" s="17">
        <v>0</v>
      </c>
      <c r="K24" s="17">
        <v>0</v>
      </c>
      <c r="L24" s="17">
        <v>0</v>
      </c>
      <c r="M24" s="17">
        <v>0</v>
      </c>
    </row>
    <row r="25" spans="1:13" ht="12.75">
      <c r="A25" s="16">
        <v>7</v>
      </c>
      <c r="B25" s="16" t="s">
        <v>59</v>
      </c>
      <c r="C25" s="16" t="s">
        <v>60</v>
      </c>
      <c r="D25" s="17">
        <v>35</v>
      </c>
      <c r="E25" s="17">
        <v>12</v>
      </c>
      <c r="F25" s="17">
        <v>10</v>
      </c>
      <c r="G25" s="17">
        <v>2</v>
      </c>
      <c r="H25" s="17">
        <v>1</v>
      </c>
      <c r="I25" s="17">
        <v>1</v>
      </c>
      <c r="J25" s="17">
        <v>0</v>
      </c>
      <c r="K25" s="17">
        <v>0</v>
      </c>
      <c r="L25" s="17">
        <v>1</v>
      </c>
      <c r="M25" s="17">
        <v>10</v>
      </c>
    </row>
    <row r="26" spans="1:13" ht="12.75">
      <c r="A26" s="16">
        <v>8</v>
      </c>
      <c r="B26" s="16" t="s">
        <v>37</v>
      </c>
      <c r="C26" s="16" t="s">
        <v>61</v>
      </c>
      <c r="D26" s="17">
        <v>45</v>
      </c>
      <c r="E26" s="17">
        <v>0</v>
      </c>
      <c r="F26" s="17">
        <v>43</v>
      </c>
      <c r="G26" s="17">
        <v>1</v>
      </c>
      <c r="H26" s="17">
        <v>0</v>
      </c>
      <c r="I26" s="17">
        <v>0</v>
      </c>
      <c r="J26" s="17">
        <v>0</v>
      </c>
      <c r="K26" s="17">
        <v>1</v>
      </c>
      <c r="L26" s="17">
        <v>1</v>
      </c>
      <c r="M26" s="17">
        <v>0</v>
      </c>
    </row>
    <row r="27" spans="1:13" ht="12.75">
      <c r="A27" s="16">
        <v>9</v>
      </c>
      <c r="B27" s="16" t="s">
        <v>37</v>
      </c>
      <c r="C27" s="16" t="s">
        <v>62</v>
      </c>
      <c r="D27" s="17">
        <v>36</v>
      </c>
      <c r="E27" s="17">
        <v>29</v>
      </c>
      <c r="F27" s="17">
        <v>0</v>
      </c>
      <c r="G27" s="17">
        <v>3</v>
      </c>
      <c r="H27" s="17">
        <v>3</v>
      </c>
      <c r="I27" s="17">
        <v>0</v>
      </c>
      <c r="J27" s="17">
        <v>0</v>
      </c>
      <c r="K27" s="17">
        <v>0</v>
      </c>
      <c r="L27" s="17">
        <v>0</v>
      </c>
      <c r="M27" s="17">
        <v>4</v>
      </c>
    </row>
    <row r="28" spans="1:13" ht="12.75">
      <c r="A28" s="16">
        <v>10</v>
      </c>
      <c r="B28" s="16" t="s">
        <v>37</v>
      </c>
      <c r="C28" s="16" t="s">
        <v>63</v>
      </c>
      <c r="D28" s="17">
        <v>13</v>
      </c>
      <c r="E28" s="17">
        <v>6</v>
      </c>
      <c r="F28" s="17">
        <v>4</v>
      </c>
      <c r="G28" s="17">
        <v>1</v>
      </c>
      <c r="H28" s="17">
        <v>1</v>
      </c>
      <c r="I28" s="17">
        <v>0</v>
      </c>
      <c r="J28" s="17">
        <v>0</v>
      </c>
      <c r="K28" s="17">
        <v>0</v>
      </c>
      <c r="L28" s="17">
        <v>2</v>
      </c>
      <c r="M28" s="17">
        <v>0</v>
      </c>
    </row>
    <row r="29" spans="1:13" ht="12.75">
      <c r="A29" s="16">
        <v>11</v>
      </c>
      <c r="B29" s="16" t="s">
        <v>37</v>
      </c>
      <c r="C29" s="16" t="s">
        <v>64</v>
      </c>
      <c r="D29" s="17">
        <v>59</v>
      </c>
      <c r="E29" s="17">
        <v>33</v>
      </c>
      <c r="F29" s="17">
        <v>1</v>
      </c>
      <c r="G29" s="17">
        <v>8</v>
      </c>
      <c r="H29" s="17">
        <v>7</v>
      </c>
      <c r="I29" s="17">
        <v>1</v>
      </c>
      <c r="J29" s="17">
        <v>0</v>
      </c>
      <c r="K29" s="17">
        <v>0</v>
      </c>
      <c r="L29" s="17">
        <v>16</v>
      </c>
      <c r="M29" s="17">
        <v>1</v>
      </c>
    </row>
    <row r="30" spans="1:13" ht="12.75">
      <c r="A30" s="16">
        <v>12</v>
      </c>
      <c r="B30" s="16" t="s">
        <v>37</v>
      </c>
      <c r="C30" s="16" t="s">
        <v>65</v>
      </c>
      <c r="D30" s="17">
        <v>76</v>
      </c>
      <c r="E30" s="17">
        <v>34</v>
      </c>
      <c r="F30" s="17">
        <v>0</v>
      </c>
      <c r="G30" s="17">
        <v>11</v>
      </c>
      <c r="H30" s="17">
        <v>11</v>
      </c>
      <c r="I30" s="17">
        <v>0</v>
      </c>
      <c r="J30" s="17">
        <v>0</v>
      </c>
      <c r="K30" s="17">
        <v>0</v>
      </c>
      <c r="L30" s="17">
        <v>12</v>
      </c>
      <c r="M30" s="17">
        <v>19</v>
      </c>
    </row>
    <row r="31" spans="1:13" ht="12.75">
      <c r="A31" s="16">
        <v>13</v>
      </c>
      <c r="B31" s="16" t="s">
        <v>37</v>
      </c>
      <c r="C31" s="16" t="s">
        <v>66</v>
      </c>
      <c r="D31" s="17">
        <v>75</v>
      </c>
      <c r="E31" s="17">
        <v>37</v>
      </c>
      <c r="F31" s="17">
        <v>11</v>
      </c>
      <c r="G31" s="17">
        <v>7</v>
      </c>
      <c r="H31" s="17">
        <v>6</v>
      </c>
      <c r="I31" s="17">
        <v>1</v>
      </c>
      <c r="J31" s="17">
        <v>0</v>
      </c>
      <c r="K31" s="17">
        <v>0</v>
      </c>
      <c r="L31" s="17">
        <v>1</v>
      </c>
      <c r="M31" s="17">
        <v>19</v>
      </c>
    </row>
    <row r="32" spans="1:13" ht="12.75">
      <c r="A32" s="16">
        <v>14</v>
      </c>
      <c r="B32" s="16" t="s">
        <v>37</v>
      </c>
      <c r="C32" s="16" t="s">
        <v>67</v>
      </c>
      <c r="D32" s="17">
        <v>46</v>
      </c>
      <c r="E32" s="17">
        <v>31</v>
      </c>
      <c r="F32" s="17">
        <v>0</v>
      </c>
      <c r="G32" s="17">
        <v>12</v>
      </c>
      <c r="H32" s="17">
        <v>12</v>
      </c>
      <c r="I32" s="17">
        <v>0</v>
      </c>
      <c r="J32" s="17">
        <v>0</v>
      </c>
      <c r="K32" s="17">
        <v>0</v>
      </c>
      <c r="L32" s="17">
        <v>3</v>
      </c>
      <c r="M32" s="17">
        <v>0</v>
      </c>
    </row>
    <row r="33" spans="1:13" ht="12.75">
      <c r="A33" s="16">
        <v>15</v>
      </c>
      <c r="B33" s="16" t="s">
        <v>68</v>
      </c>
      <c r="C33" s="16" t="s">
        <v>69</v>
      </c>
      <c r="D33" s="17">
        <v>30</v>
      </c>
      <c r="E33" s="17">
        <v>25</v>
      </c>
      <c r="F33" s="17">
        <v>1</v>
      </c>
      <c r="G33" s="17">
        <v>4</v>
      </c>
      <c r="H33" s="17">
        <v>3</v>
      </c>
      <c r="I33" s="17">
        <v>1</v>
      </c>
      <c r="J33" s="17">
        <v>0</v>
      </c>
      <c r="K33" s="17">
        <v>0</v>
      </c>
      <c r="L33" s="17">
        <v>0</v>
      </c>
      <c r="M33" s="17">
        <v>0</v>
      </c>
    </row>
    <row r="34" spans="1:13" ht="12.75">
      <c r="A34" s="16">
        <v>16</v>
      </c>
      <c r="B34" s="16" t="s">
        <v>70</v>
      </c>
      <c r="C34" s="16" t="s">
        <v>71</v>
      </c>
      <c r="D34" s="17">
        <v>58</v>
      </c>
      <c r="E34" s="17">
        <v>21</v>
      </c>
      <c r="F34" s="17">
        <v>0</v>
      </c>
      <c r="G34" s="17">
        <v>17</v>
      </c>
      <c r="H34" s="17">
        <v>15</v>
      </c>
      <c r="I34" s="17">
        <v>2</v>
      </c>
      <c r="J34" s="17">
        <v>0</v>
      </c>
      <c r="K34" s="17">
        <v>0</v>
      </c>
      <c r="L34" s="17">
        <v>20</v>
      </c>
      <c r="M34" s="17">
        <v>0</v>
      </c>
    </row>
    <row r="35" spans="1:13" ht="12.75">
      <c r="A35" s="16">
        <v>17</v>
      </c>
      <c r="B35" s="16" t="s">
        <v>72</v>
      </c>
      <c r="C35" s="16" t="s">
        <v>73</v>
      </c>
      <c r="D35" s="17">
        <v>9</v>
      </c>
      <c r="E35" s="17">
        <v>7</v>
      </c>
      <c r="F35" s="17">
        <v>1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1</v>
      </c>
      <c r="M35" s="17">
        <v>0</v>
      </c>
    </row>
    <row r="36" spans="1:13" ht="12.75">
      <c r="A36" s="16">
        <v>18</v>
      </c>
      <c r="B36" s="16" t="s">
        <v>74</v>
      </c>
      <c r="C36" s="16" t="s">
        <v>75</v>
      </c>
      <c r="D36" s="17">
        <v>11</v>
      </c>
      <c r="E36" s="17">
        <v>11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</row>
    <row r="37" spans="1:13" ht="12.75">
      <c r="A37" s="16">
        <v>19</v>
      </c>
      <c r="B37" s="16" t="s">
        <v>76</v>
      </c>
      <c r="C37" s="16" t="s">
        <v>77</v>
      </c>
      <c r="D37" s="17">
        <v>18</v>
      </c>
      <c r="E37" s="17">
        <v>10</v>
      </c>
      <c r="F37" s="17">
        <v>6</v>
      </c>
      <c r="G37" s="17">
        <v>2</v>
      </c>
      <c r="H37" s="17">
        <v>0</v>
      </c>
      <c r="I37" s="17">
        <v>0</v>
      </c>
      <c r="J37" s="17">
        <v>2</v>
      </c>
      <c r="K37" s="17">
        <v>0</v>
      </c>
      <c r="L37" s="17">
        <v>0</v>
      </c>
      <c r="M37" s="17">
        <v>0</v>
      </c>
    </row>
    <row r="38" spans="1:13" ht="12.75">
      <c r="A38" s="16">
        <v>20</v>
      </c>
      <c r="B38" s="16" t="s">
        <v>78</v>
      </c>
      <c r="C38" s="16" t="s">
        <v>215</v>
      </c>
      <c r="D38" s="17">
        <v>22</v>
      </c>
      <c r="E38" s="17">
        <v>9</v>
      </c>
      <c r="F38" s="17">
        <v>7</v>
      </c>
      <c r="G38" s="17">
        <v>6</v>
      </c>
      <c r="H38" s="17">
        <v>4</v>
      </c>
      <c r="I38" s="17">
        <v>2</v>
      </c>
      <c r="J38" s="17">
        <v>0</v>
      </c>
      <c r="K38" s="17">
        <v>0</v>
      </c>
      <c r="L38" s="17">
        <v>0</v>
      </c>
      <c r="M38" s="17">
        <v>0</v>
      </c>
    </row>
    <row r="39" spans="1:13" ht="12.75">
      <c r="A39" s="16">
        <v>21</v>
      </c>
      <c r="B39" s="16" t="s">
        <v>41</v>
      </c>
      <c r="C39" s="16" t="s">
        <v>80</v>
      </c>
      <c r="D39" s="17">
        <v>58</v>
      </c>
      <c r="E39" s="17">
        <v>46</v>
      </c>
      <c r="F39" s="17">
        <v>9</v>
      </c>
      <c r="G39" s="17">
        <v>3</v>
      </c>
      <c r="H39" s="17">
        <v>0</v>
      </c>
      <c r="I39" s="17">
        <v>3</v>
      </c>
      <c r="J39" s="17">
        <v>0</v>
      </c>
      <c r="K39" s="17">
        <v>0</v>
      </c>
      <c r="L39" s="17">
        <v>0</v>
      </c>
      <c r="M39" s="17">
        <v>0</v>
      </c>
    </row>
    <row r="40" spans="1:13" ht="12.75">
      <c r="A40" s="16">
        <v>22</v>
      </c>
      <c r="B40" s="16" t="s">
        <v>81</v>
      </c>
      <c r="C40" s="16" t="s">
        <v>82</v>
      </c>
      <c r="D40" s="17">
        <v>20</v>
      </c>
      <c r="E40" s="17">
        <v>17</v>
      </c>
      <c r="F40" s="17">
        <v>2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1</v>
      </c>
      <c r="M40" s="17">
        <v>0</v>
      </c>
    </row>
    <row r="41" spans="1:13" ht="12.75">
      <c r="A41" s="16">
        <v>23</v>
      </c>
      <c r="B41" s="16" t="s">
        <v>81</v>
      </c>
      <c r="C41" s="16" t="s">
        <v>83</v>
      </c>
      <c r="D41" s="17">
        <v>36</v>
      </c>
      <c r="E41" s="17">
        <v>17</v>
      </c>
      <c r="F41" s="17">
        <v>2</v>
      </c>
      <c r="G41" s="17">
        <v>7</v>
      </c>
      <c r="H41" s="17">
        <v>5</v>
      </c>
      <c r="I41" s="17">
        <v>2</v>
      </c>
      <c r="J41" s="17">
        <v>0</v>
      </c>
      <c r="K41" s="17">
        <v>0</v>
      </c>
      <c r="L41" s="17">
        <v>0</v>
      </c>
      <c r="M41" s="17">
        <v>10</v>
      </c>
    </row>
    <row r="42" spans="1:13" ht="12.75">
      <c r="A42" s="16">
        <v>24</v>
      </c>
      <c r="B42" s="16" t="s">
        <v>84</v>
      </c>
      <c r="C42" s="16" t="s">
        <v>85</v>
      </c>
      <c r="D42" s="17">
        <v>60</v>
      </c>
      <c r="E42" s="17">
        <v>42</v>
      </c>
      <c r="F42" s="17">
        <v>15</v>
      </c>
      <c r="G42" s="17">
        <v>3</v>
      </c>
      <c r="H42" s="17">
        <v>3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</row>
    <row r="43" spans="1:13" ht="12.75">
      <c r="A43" s="16">
        <v>25</v>
      </c>
      <c r="B43" s="16" t="s">
        <v>84</v>
      </c>
      <c r="C43" s="16" t="s">
        <v>86</v>
      </c>
      <c r="D43" s="17">
        <v>13</v>
      </c>
      <c r="E43" s="17">
        <v>9</v>
      </c>
      <c r="F43" s="17">
        <v>1</v>
      </c>
      <c r="G43" s="17">
        <v>3</v>
      </c>
      <c r="H43" s="17">
        <v>2</v>
      </c>
      <c r="I43" s="17">
        <v>1</v>
      </c>
      <c r="J43" s="17">
        <v>0</v>
      </c>
      <c r="K43" s="17">
        <v>0</v>
      </c>
      <c r="L43" s="17">
        <v>0</v>
      </c>
      <c r="M43" s="17">
        <v>0</v>
      </c>
    </row>
    <row r="44" spans="1:13" ht="12.75">
      <c r="A44" s="16">
        <v>26</v>
      </c>
      <c r="B44" s="16" t="s">
        <v>87</v>
      </c>
      <c r="C44" s="16" t="s">
        <v>88</v>
      </c>
      <c r="D44" s="17">
        <v>43</v>
      </c>
      <c r="E44" s="17">
        <v>20</v>
      </c>
      <c r="F44" s="17">
        <v>11</v>
      </c>
      <c r="G44" s="17">
        <v>11</v>
      </c>
      <c r="H44" s="17">
        <v>10</v>
      </c>
      <c r="I44" s="17">
        <v>1</v>
      </c>
      <c r="J44" s="17">
        <v>0</v>
      </c>
      <c r="K44" s="17">
        <v>0</v>
      </c>
      <c r="L44" s="17">
        <v>0</v>
      </c>
      <c r="M44" s="17">
        <v>1</v>
      </c>
    </row>
    <row r="45" spans="1:13" ht="12.75">
      <c r="A45" s="16">
        <v>27</v>
      </c>
      <c r="B45" s="16" t="s">
        <v>89</v>
      </c>
      <c r="C45" s="16" t="s">
        <v>90</v>
      </c>
      <c r="D45" s="17">
        <v>42</v>
      </c>
      <c r="E45" s="17">
        <v>30</v>
      </c>
      <c r="F45" s="17">
        <v>8</v>
      </c>
      <c r="G45" s="17">
        <v>4</v>
      </c>
      <c r="H45" s="17">
        <v>3</v>
      </c>
      <c r="I45" s="17">
        <v>1</v>
      </c>
      <c r="J45" s="17">
        <v>0</v>
      </c>
      <c r="K45" s="17">
        <v>0</v>
      </c>
      <c r="L45" s="17">
        <v>0</v>
      </c>
      <c r="M45" s="17">
        <v>0</v>
      </c>
    </row>
    <row r="46" spans="1:13" ht="12.75">
      <c r="A46" s="16">
        <v>28</v>
      </c>
      <c r="B46" s="16" t="s">
        <v>91</v>
      </c>
      <c r="C46" s="16" t="s">
        <v>92</v>
      </c>
      <c r="D46" s="17">
        <v>19</v>
      </c>
      <c r="E46" s="17">
        <v>15</v>
      </c>
      <c r="F46" s="17">
        <v>2</v>
      </c>
      <c r="G46" s="17">
        <v>2</v>
      </c>
      <c r="H46" s="17">
        <v>2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</row>
    <row r="47" spans="1:13" ht="12.75">
      <c r="A47" s="16">
        <v>29</v>
      </c>
      <c r="B47" s="16" t="s">
        <v>93</v>
      </c>
      <c r="C47" s="16" t="s">
        <v>94</v>
      </c>
      <c r="D47" s="17">
        <v>14</v>
      </c>
      <c r="E47" s="17">
        <v>12</v>
      </c>
      <c r="F47" s="17">
        <v>0</v>
      </c>
      <c r="G47" s="17">
        <v>2</v>
      </c>
      <c r="H47" s="17">
        <v>2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</row>
    <row r="48" spans="1:13" ht="12.75">
      <c r="A48" s="16">
        <v>30</v>
      </c>
      <c r="B48" s="16" t="s">
        <v>93</v>
      </c>
      <c r="C48" s="16" t="s">
        <v>95</v>
      </c>
      <c r="D48" s="17">
        <v>18</v>
      </c>
      <c r="E48" s="17">
        <v>14</v>
      </c>
      <c r="F48" s="17">
        <v>2</v>
      </c>
      <c r="G48" s="17">
        <v>2</v>
      </c>
      <c r="H48" s="17">
        <v>2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</row>
    <row r="49" spans="1:13" ht="12.75">
      <c r="A49" s="16">
        <v>31</v>
      </c>
      <c r="B49" s="16" t="s">
        <v>96</v>
      </c>
      <c r="C49" s="16" t="s">
        <v>97</v>
      </c>
      <c r="D49" s="17">
        <v>42</v>
      </c>
      <c r="E49" s="17">
        <v>42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</row>
    <row r="50" spans="1:13" ht="12.75">
      <c r="A50" s="16">
        <v>32</v>
      </c>
      <c r="B50" s="16" t="s">
        <v>98</v>
      </c>
      <c r="C50" s="16" t="s">
        <v>99</v>
      </c>
      <c r="D50" s="17">
        <v>33</v>
      </c>
      <c r="E50" s="17">
        <v>15</v>
      </c>
      <c r="F50" s="17">
        <v>6</v>
      </c>
      <c r="G50" s="17">
        <v>7</v>
      </c>
      <c r="H50" s="17">
        <v>4</v>
      </c>
      <c r="I50" s="17">
        <v>2</v>
      </c>
      <c r="J50" s="17">
        <v>1</v>
      </c>
      <c r="K50" s="17">
        <v>0</v>
      </c>
      <c r="L50" s="17">
        <v>0</v>
      </c>
      <c r="M50" s="17">
        <v>5</v>
      </c>
    </row>
    <row r="51" spans="1:13" ht="12.75">
      <c r="A51" s="16">
        <v>33</v>
      </c>
      <c r="B51" s="16" t="s">
        <v>100</v>
      </c>
      <c r="C51" s="16" t="s">
        <v>101</v>
      </c>
      <c r="D51" s="17">
        <v>39</v>
      </c>
      <c r="E51" s="17">
        <v>37</v>
      </c>
      <c r="F51" s="17">
        <v>2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</row>
    <row r="52" spans="1:13" ht="12.75">
      <c r="A52" s="16">
        <v>34</v>
      </c>
      <c r="B52" s="16" t="s">
        <v>102</v>
      </c>
      <c r="C52" s="16" t="s">
        <v>103</v>
      </c>
      <c r="D52" s="17">
        <v>64</v>
      </c>
      <c r="E52" s="17">
        <v>36</v>
      </c>
      <c r="F52" s="17">
        <v>3</v>
      </c>
      <c r="G52" s="17">
        <v>2</v>
      </c>
      <c r="H52" s="17">
        <v>2</v>
      </c>
      <c r="I52" s="17">
        <v>0</v>
      </c>
      <c r="J52" s="17">
        <v>0</v>
      </c>
      <c r="K52" s="17">
        <v>0</v>
      </c>
      <c r="L52" s="17">
        <v>23</v>
      </c>
      <c r="M52" s="17">
        <v>0</v>
      </c>
    </row>
    <row r="53" spans="1:13" ht="12.75">
      <c r="A53" s="16">
        <v>35</v>
      </c>
      <c r="B53" s="16" t="s">
        <v>45</v>
      </c>
      <c r="C53" s="16" t="s">
        <v>104</v>
      </c>
      <c r="D53" s="17">
        <v>10</v>
      </c>
      <c r="E53" s="17">
        <v>4</v>
      </c>
      <c r="F53" s="17">
        <v>2</v>
      </c>
      <c r="G53" s="17">
        <v>4</v>
      </c>
      <c r="H53" s="17">
        <v>3</v>
      </c>
      <c r="I53" s="17">
        <v>1</v>
      </c>
      <c r="J53" s="17">
        <v>0</v>
      </c>
      <c r="K53" s="17">
        <v>0</v>
      </c>
      <c r="L53" s="17">
        <v>0</v>
      </c>
      <c r="M53" s="17">
        <v>0</v>
      </c>
    </row>
    <row r="54" spans="1:13" ht="12.75">
      <c r="A54" s="16">
        <v>36</v>
      </c>
      <c r="B54" s="16" t="s">
        <v>45</v>
      </c>
      <c r="C54" s="16" t="s">
        <v>105</v>
      </c>
      <c r="D54" s="17">
        <v>53</v>
      </c>
      <c r="E54" s="17">
        <v>21</v>
      </c>
      <c r="F54" s="17">
        <v>7</v>
      </c>
      <c r="G54" s="17">
        <v>25</v>
      </c>
      <c r="H54" s="17">
        <v>21</v>
      </c>
      <c r="I54" s="17">
        <v>4</v>
      </c>
      <c r="J54" s="17">
        <v>0</v>
      </c>
      <c r="K54" s="17">
        <v>0</v>
      </c>
      <c r="L54" s="17">
        <v>0</v>
      </c>
      <c r="M54" s="17">
        <v>0</v>
      </c>
    </row>
    <row r="55" spans="1:13" ht="12.75">
      <c r="A55" s="16">
        <v>37</v>
      </c>
      <c r="B55" s="16" t="s">
        <v>45</v>
      </c>
      <c r="C55" s="16" t="s">
        <v>106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</row>
    <row r="56" spans="1:13" ht="12.75">
      <c r="A56" s="16">
        <v>38</v>
      </c>
      <c r="B56" s="16" t="s">
        <v>107</v>
      </c>
      <c r="C56" s="16" t="s">
        <v>108</v>
      </c>
      <c r="D56" s="17">
        <v>24</v>
      </c>
      <c r="E56" s="17">
        <v>17</v>
      </c>
      <c r="F56" s="17">
        <v>3</v>
      </c>
      <c r="G56" s="17">
        <v>4</v>
      </c>
      <c r="H56" s="17">
        <v>1</v>
      </c>
      <c r="I56" s="17">
        <v>2</v>
      </c>
      <c r="J56" s="17">
        <v>1</v>
      </c>
      <c r="K56" s="17">
        <v>0</v>
      </c>
      <c r="L56" s="17">
        <v>0</v>
      </c>
      <c r="M56" s="17">
        <v>0</v>
      </c>
    </row>
    <row r="57" spans="1:13" ht="12.75">
      <c r="A57" s="16">
        <v>39</v>
      </c>
      <c r="B57" s="16" t="s">
        <v>47</v>
      </c>
      <c r="C57" s="16" t="s">
        <v>109</v>
      </c>
      <c r="D57" s="17">
        <v>18</v>
      </c>
      <c r="E57" s="17">
        <v>12</v>
      </c>
      <c r="F57" s="17">
        <v>0</v>
      </c>
      <c r="G57" s="17">
        <v>6</v>
      </c>
      <c r="H57" s="17">
        <v>6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</row>
    <row r="58" spans="1:13" ht="12.75">
      <c r="A58" s="16">
        <v>40</v>
      </c>
      <c r="B58" s="16" t="s">
        <v>110</v>
      </c>
      <c r="C58" s="16" t="s">
        <v>111</v>
      </c>
      <c r="D58" s="17">
        <v>35</v>
      </c>
      <c r="E58" s="17">
        <v>26</v>
      </c>
      <c r="F58" s="17">
        <v>7</v>
      </c>
      <c r="G58" s="17">
        <v>1</v>
      </c>
      <c r="H58" s="17">
        <v>1</v>
      </c>
      <c r="I58" s="17">
        <v>0</v>
      </c>
      <c r="J58" s="17">
        <v>0</v>
      </c>
      <c r="K58" s="17">
        <v>0</v>
      </c>
      <c r="L58" s="17">
        <v>1</v>
      </c>
      <c r="M58" s="17">
        <v>0</v>
      </c>
    </row>
    <row r="59" spans="1:13" ht="12.75">
      <c r="A59" s="16">
        <v>41</v>
      </c>
      <c r="B59" s="16" t="s">
        <v>112</v>
      </c>
      <c r="C59" s="16" t="s">
        <v>113</v>
      </c>
      <c r="D59" s="17">
        <v>25</v>
      </c>
      <c r="E59" s="17">
        <v>21</v>
      </c>
      <c r="F59" s="17">
        <v>2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2</v>
      </c>
    </row>
    <row r="60" spans="1:13" ht="12.75">
      <c r="A60" s="16">
        <v>42</v>
      </c>
      <c r="B60" s="16" t="s">
        <v>114</v>
      </c>
      <c r="C60" s="16" t="s">
        <v>115</v>
      </c>
      <c r="D60" s="17">
        <v>27</v>
      </c>
      <c r="E60" s="17">
        <v>0</v>
      </c>
      <c r="F60" s="17">
        <v>12</v>
      </c>
      <c r="G60" s="17">
        <v>6</v>
      </c>
      <c r="H60" s="17">
        <v>1</v>
      </c>
      <c r="I60" s="17">
        <v>5</v>
      </c>
      <c r="J60" s="17">
        <v>0</v>
      </c>
      <c r="K60" s="17">
        <v>0</v>
      </c>
      <c r="L60" s="17">
        <v>6</v>
      </c>
      <c r="M60" s="17">
        <v>3</v>
      </c>
    </row>
    <row r="61" spans="1:13" ht="12.75">
      <c r="A61" s="16">
        <v>43</v>
      </c>
      <c r="B61" s="16" t="s">
        <v>114</v>
      </c>
      <c r="C61" s="16" t="s">
        <v>116</v>
      </c>
      <c r="D61" s="17">
        <v>28</v>
      </c>
      <c r="E61" s="17">
        <v>18</v>
      </c>
      <c r="F61" s="17">
        <v>5</v>
      </c>
      <c r="G61" s="17">
        <v>1</v>
      </c>
      <c r="H61" s="17">
        <v>0</v>
      </c>
      <c r="I61" s="17">
        <v>1</v>
      </c>
      <c r="J61" s="17">
        <v>0</v>
      </c>
      <c r="K61" s="17">
        <v>0</v>
      </c>
      <c r="L61" s="17">
        <v>4</v>
      </c>
      <c r="M61" s="17">
        <v>0</v>
      </c>
    </row>
    <row r="62" spans="1:13" ht="12.75">
      <c r="A62" s="16">
        <v>44</v>
      </c>
      <c r="B62" s="16" t="s">
        <v>117</v>
      </c>
      <c r="C62" s="16" t="s">
        <v>118</v>
      </c>
      <c r="D62" s="17">
        <v>25</v>
      </c>
      <c r="E62" s="17">
        <v>18</v>
      </c>
      <c r="F62" s="17">
        <v>4</v>
      </c>
      <c r="G62" s="17">
        <v>3</v>
      </c>
      <c r="H62" s="17">
        <v>3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</row>
    <row r="63" spans="1:13" s="22" customFormat="1" ht="12.75">
      <c r="A63" s="19">
        <v>44</v>
      </c>
      <c r="B63" s="20"/>
      <c r="C63" s="19" t="s">
        <v>119</v>
      </c>
      <c r="D63" s="19">
        <f>SUM((D19):(D62))</f>
        <v>1614</v>
      </c>
      <c r="E63" s="19">
        <f>SUM((E19):(E62))</f>
        <v>968</v>
      </c>
      <c r="F63" s="19">
        <f>SUM((F19):(F62))</f>
        <v>256</v>
      </c>
      <c r="G63" s="19">
        <f>SUM((G19):(G62))</f>
        <v>219</v>
      </c>
      <c r="H63" s="19">
        <f>SUM((H19):(H62))</f>
        <v>173</v>
      </c>
      <c r="I63" s="19">
        <f>SUM((I19):(I62))</f>
        <v>41</v>
      </c>
      <c r="J63" s="19">
        <f>SUM((J19):(J62))</f>
        <v>4</v>
      </c>
      <c r="K63" s="19">
        <f>SUM((K19):(K62))</f>
        <v>1</v>
      </c>
      <c r="L63" s="19">
        <f>SUM((L19):(L62))</f>
        <v>92</v>
      </c>
      <c r="M63" s="19">
        <f>SUM((M19):(M62))</f>
        <v>79</v>
      </c>
    </row>
    <row r="64" spans="1:13" ht="8.25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</row>
    <row r="65" spans="1:13" ht="12.75">
      <c r="A65" s="16">
        <v>1</v>
      </c>
      <c r="B65" s="16" t="s">
        <v>50</v>
      </c>
      <c r="C65" s="16" t="s">
        <v>120</v>
      </c>
      <c r="D65" s="17">
        <v>6</v>
      </c>
      <c r="E65" s="17">
        <v>6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</row>
    <row r="66" spans="1:13" ht="12.75">
      <c r="A66" s="16">
        <v>2</v>
      </c>
      <c r="B66" s="16" t="s">
        <v>55</v>
      </c>
      <c r="C66" s="16" t="s">
        <v>121</v>
      </c>
      <c r="D66" s="17">
        <v>13</v>
      </c>
      <c r="E66" s="17">
        <v>10</v>
      </c>
      <c r="F66" s="17">
        <v>2</v>
      </c>
      <c r="G66" s="17">
        <v>1</v>
      </c>
      <c r="H66" s="17">
        <v>1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</row>
    <row r="67" spans="1:13" ht="12.75">
      <c r="A67" s="16">
        <v>3</v>
      </c>
      <c r="B67" s="16" t="s">
        <v>78</v>
      </c>
      <c r="C67" s="16" t="s">
        <v>122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</row>
    <row r="68" spans="1:13" ht="12.75">
      <c r="A68" s="16">
        <v>4</v>
      </c>
      <c r="B68" s="16" t="s">
        <v>123</v>
      </c>
      <c r="C68" s="16" t="s">
        <v>124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</row>
    <row r="69" spans="1:13" ht="12.75">
      <c r="A69" s="16">
        <v>5</v>
      </c>
      <c r="B69" s="16" t="s">
        <v>93</v>
      </c>
      <c r="C69" s="16" t="s">
        <v>125</v>
      </c>
      <c r="D69" s="17">
        <v>5</v>
      </c>
      <c r="E69" s="17">
        <v>4</v>
      </c>
      <c r="F69" s="17">
        <v>1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</row>
    <row r="70" spans="1:13" ht="12.75">
      <c r="A70" s="16">
        <v>6</v>
      </c>
      <c r="B70" s="16" t="s">
        <v>98</v>
      </c>
      <c r="C70" s="16" t="s">
        <v>126</v>
      </c>
      <c r="D70" s="17">
        <v>9</v>
      </c>
      <c r="E70" s="17">
        <v>8</v>
      </c>
      <c r="F70" s="17">
        <v>0</v>
      </c>
      <c r="G70" s="17">
        <v>1</v>
      </c>
      <c r="H70" s="17">
        <v>0</v>
      </c>
      <c r="I70" s="17">
        <v>1</v>
      </c>
      <c r="J70" s="17">
        <v>0</v>
      </c>
      <c r="K70" s="17">
        <v>0</v>
      </c>
      <c r="L70" s="17">
        <v>0</v>
      </c>
      <c r="M70" s="17">
        <v>0</v>
      </c>
    </row>
    <row r="71" spans="1:13" ht="12.75">
      <c r="A71" s="16">
        <v>7</v>
      </c>
      <c r="B71" s="16" t="s">
        <v>45</v>
      </c>
      <c r="C71" s="16" t="s">
        <v>127</v>
      </c>
      <c r="D71" s="17">
        <v>7</v>
      </c>
      <c r="E71" s="17">
        <v>6</v>
      </c>
      <c r="F71" s="17">
        <v>0</v>
      </c>
      <c r="G71" s="17">
        <v>1</v>
      </c>
      <c r="H71" s="17">
        <v>0</v>
      </c>
      <c r="I71" s="17">
        <v>1</v>
      </c>
      <c r="J71" s="17">
        <v>0</v>
      </c>
      <c r="K71" s="17">
        <v>0</v>
      </c>
      <c r="L71" s="17">
        <v>0</v>
      </c>
      <c r="M71" s="17">
        <v>0</v>
      </c>
    </row>
    <row r="72" spans="1:13" s="22" customFormat="1" ht="12.75">
      <c r="A72" s="19">
        <v>7</v>
      </c>
      <c r="B72" s="20"/>
      <c r="C72" s="19" t="s">
        <v>128</v>
      </c>
      <c r="D72" s="19">
        <f aca="true" t="shared" si="2" ref="D72:M72">(D65+D66+D67+D68+D69+D70+D71)</f>
        <v>40</v>
      </c>
      <c r="E72" s="19">
        <f t="shared" si="2"/>
        <v>34</v>
      </c>
      <c r="F72" s="19">
        <f t="shared" si="2"/>
        <v>3</v>
      </c>
      <c r="G72" s="19">
        <f t="shared" si="2"/>
        <v>3</v>
      </c>
      <c r="H72" s="19">
        <f t="shared" si="2"/>
        <v>1</v>
      </c>
      <c r="I72" s="19">
        <f t="shared" si="2"/>
        <v>2</v>
      </c>
      <c r="J72" s="19">
        <f t="shared" si="2"/>
        <v>0</v>
      </c>
      <c r="K72" s="19">
        <f t="shared" si="2"/>
        <v>0</v>
      </c>
      <c r="L72" s="19">
        <f t="shared" si="2"/>
        <v>0</v>
      </c>
      <c r="M72" s="19">
        <f t="shared" si="2"/>
        <v>0</v>
      </c>
    </row>
    <row r="73" spans="1:13" ht="8.25" customHeight="1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</row>
    <row r="74" spans="1:13" ht="12.75">
      <c r="A74" s="16">
        <v>1</v>
      </c>
      <c r="B74" s="16" t="s">
        <v>53</v>
      </c>
      <c r="C74" s="16" t="s">
        <v>129</v>
      </c>
      <c r="D74" s="17">
        <v>7</v>
      </c>
      <c r="E74" s="17">
        <v>6</v>
      </c>
      <c r="F74" s="17">
        <v>0</v>
      </c>
      <c r="G74" s="17">
        <v>1</v>
      </c>
      <c r="H74" s="17">
        <v>1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</row>
    <row r="75" spans="1:13" ht="12.75">
      <c r="A75" s="16">
        <v>2</v>
      </c>
      <c r="B75" s="16" t="s">
        <v>37</v>
      </c>
      <c r="C75" s="16" t="s">
        <v>130</v>
      </c>
      <c r="D75" s="17">
        <v>24</v>
      </c>
      <c r="E75" s="17">
        <v>21</v>
      </c>
      <c r="F75" s="17">
        <v>0</v>
      </c>
      <c r="G75" s="17">
        <v>3</v>
      </c>
      <c r="H75" s="17">
        <v>3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</row>
    <row r="76" spans="1:13" ht="12.75">
      <c r="A76" s="16">
        <v>3</v>
      </c>
      <c r="B76" s="16" t="s">
        <v>37</v>
      </c>
      <c r="C76" s="16" t="s">
        <v>131</v>
      </c>
      <c r="D76" s="17">
        <v>22</v>
      </c>
      <c r="E76" s="17">
        <v>17</v>
      </c>
      <c r="F76" s="17">
        <v>0</v>
      </c>
      <c r="G76" s="17">
        <v>5</v>
      </c>
      <c r="H76" s="17">
        <v>5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</row>
    <row r="77" spans="1:13" ht="12.75">
      <c r="A77" s="16">
        <v>4</v>
      </c>
      <c r="B77" s="16" t="s">
        <v>76</v>
      </c>
      <c r="C77" s="16" t="s">
        <v>132</v>
      </c>
      <c r="D77" s="17">
        <v>69</v>
      </c>
      <c r="E77" s="17">
        <v>67</v>
      </c>
      <c r="F77" s="17">
        <v>2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</row>
    <row r="78" spans="1:13" ht="12.75">
      <c r="A78" s="16">
        <v>5</v>
      </c>
      <c r="B78" s="16" t="s">
        <v>78</v>
      </c>
      <c r="C78" s="16" t="s">
        <v>133</v>
      </c>
      <c r="D78" s="17">
        <v>15</v>
      </c>
      <c r="E78" s="17">
        <v>15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</row>
    <row r="79" spans="1:13" ht="12.75">
      <c r="A79" s="16">
        <v>6</v>
      </c>
      <c r="B79" s="16" t="s">
        <v>96</v>
      </c>
      <c r="C79" s="16" t="s">
        <v>134</v>
      </c>
      <c r="D79" s="17">
        <v>56</v>
      </c>
      <c r="E79" s="17">
        <v>29</v>
      </c>
      <c r="F79" s="17">
        <v>0</v>
      </c>
      <c r="G79" s="17">
        <v>21</v>
      </c>
      <c r="H79" s="17">
        <v>17</v>
      </c>
      <c r="I79" s="17">
        <v>4</v>
      </c>
      <c r="J79" s="17">
        <v>0</v>
      </c>
      <c r="K79" s="17">
        <v>0</v>
      </c>
      <c r="L79" s="17">
        <v>0</v>
      </c>
      <c r="M79" s="17">
        <v>6</v>
      </c>
    </row>
    <row r="80" spans="1:13" ht="12.75">
      <c r="A80" s="16">
        <v>7</v>
      </c>
      <c r="B80" s="16" t="s">
        <v>98</v>
      </c>
      <c r="C80" s="16" t="s">
        <v>135</v>
      </c>
      <c r="D80" s="17">
        <v>31</v>
      </c>
      <c r="E80" s="17">
        <v>26</v>
      </c>
      <c r="F80" s="17">
        <v>0</v>
      </c>
      <c r="G80" s="17">
        <v>4</v>
      </c>
      <c r="H80" s="17">
        <v>3</v>
      </c>
      <c r="I80" s="17">
        <v>1</v>
      </c>
      <c r="J80" s="17">
        <v>0</v>
      </c>
      <c r="K80" s="17">
        <v>0</v>
      </c>
      <c r="L80" s="17">
        <v>1</v>
      </c>
      <c r="M80" s="17">
        <v>0</v>
      </c>
    </row>
    <row r="81" spans="1:13" s="22" customFormat="1" ht="12.75">
      <c r="A81" s="19">
        <v>7</v>
      </c>
      <c r="B81" s="20"/>
      <c r="C81" s="19" t="s">
        <v>136</v>
      </c>
      <c r="D81" s="19">
        <f aca="true" t="shared" si="3" ref="D81:M81">(D74+D75+D76+D77+D78+D79+D80)</f>
        <v>224</v>
      </c>
      <c r="E81" s="19">
        <f t="shared" si="3"/>
        <v>181</v>
      </c>
      <c r="F81" s="19">
        <f t="shared" si="3"/>
        <v>2</v>
      </c>
      <c r="G81" s="19">
        <f t="shared" si="3"/>
        <v>34</v>
      </c>
      <c r="H81" s="19">
        <f t="shared" si="3"/>
        <v>29</v>
      </c>
      <c r="I81" s="19">
        <f t="shared" si="3"/>
        <v>5</v>
      </c>
      <c r="J81" s="19">
        <f t="shared" si="3"/>
        <v>0</v>
      </c>
      <c r="K81" s="19">
        <f t="shared" si="3"/>
        <v>0</v>
      </c>
      <c r="L81" s="19">
        <f t="shared" si="3"/>
        <v>1</v>
      </c>
      <c r="M81" s="19">
        <f t="shared" si="3"/>
        <v>6</v>
      </c>
    </row>
    <row r="82" spans="1:13" ht="12.75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</row>
    <row r="83" spans="1:13" s="31" customFormat="1" ht="15.75">
      <c r="A83" s="29">
        <v>66</v>
      </c>
      <c r="B83" s="30"/>
      <c r="C83" s="29" t="s">
        <v>137</v>
      </c>
      <c r="D83" s="29">
        <f aca="true" t="shared" si="4" ref="D83:M83">(D12+D17+D63+D72+D81)</f>
        <v>2621</v>
      </c>
      <c r="E83" s="29">
        <f t="shared" si="4"/>
        <v>1226</v>
      </c>
      <c r="F83" s="29">
        <f t="shared" si="4"/>
        <v>450</v>
      </c>
      <c r="G83" s="29">
        <f t="shared" si="4"/>
        <v>715</v>
      </c>
      <c r="H83" s="29">
        <f t="shared" si="4"/>
        <v>212</v>
      </c>
      <c r="I83" s="29">
        <f t="shared" si="4"/>
        <v>96</v>
      </c>
      <c r="J83" s="29">
        <f t="shared" si="4"/>
        <v>269</v>
      </c>
      <c r="K83" s="29">
        <f t="shared" si="4"/>
        <v>138</v>
      </c>
      <c r="L83" s="29">
        <f t="shared" si="4"/>
        <v>95</v>
      </c>
      <c r="M83" s="29">
        <f t="shared" si="4"/>
        <v>135</v>
      </c>
    </row>
  </sheetData>
  <sheetProtection password="CE88" sheet="1" objects="1" scenarios="1"/>
  <mergeCells count="16">
    <mergeCell ref="A73:M73"/>
    <mergeCell ref="A82:M82"/>
    <mergeCell ref="H4:K4"/>
    <mergeCell ref="A2:A6"/>
    <mergeCell ref="A18:M18"/>
    <mergeCell ref="A64:M64"/>
    <mergeCell ref="B2:B6"/>
    <mergeCell ref="C2:C6"/>
    <mergeCell ref="A13:M13"/>
    <mergeCell ref="D3:D5"/>
    <mergeCell ref="E4:E5"/>
    <mergeCell ref="F4:F5"/>
    <mergeCell ref="G4:G5"/>
    <mergeCell ref="E3:M3"/>
    <mergeCell ref="L4:L5"/>
    <mergeCell ref="M4:M5"/>
  </mergeCells>
  <printOptions/>
  <pageMargins left="0.7480314960629921" right="0.7480314960629921" top="0.7874015748031497" bottom="0.89" header="0.5118110236220472" footer="0.5118110236220472"/>
  <pageSetup horizontalDpi="600" verticalDpi="600" orientation="landscape" paperSize="9" r:id="rId1"/>
  <headerFooter alignWithMargins="0">
    <oddFooter>&amp;R&amp;P+21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82"/>
  <sheetViews>
    <sheetView workbookViewId="0" topLeftCell="A67">
      <selection activeCell="P82" sqref="A2:P82"/>
    </sheetView>
  </sheetViews>
  <sheetFormatPr defaultColWidth="9.140625" defaultRowHeight="12.75"/>
  <cols>
    <col min="1" max="1" width="3.57421875" style="0" customWidth="1"/>
    <col min="2" max="2" width="13.421875" style="0" customWidth="1"/>
    <col min="3" max="3" width="46.421875" style="0" customWidth="1"/>
    <col min="4" max="4" width="5.57421875" style="0" customWidth="1"/>
    <col min="5" max="5" width="5.00390625" style="0" customWidth="1"/>
    <col min="6" max="6" width="4.7109375" style="0" customWidth="1"/>
    <col min="7" max="7" width="5.00390625" style="0" customWidth="1"/>
    <col min="8" max="8" width="5.28125" style="0" customWidth="1"/>
    <col min="9" max="9" width="6.140625" style="0" customWidth="1"/>
    <col min="10" max="10" width="5.28125" style="0" customWidth="1"/>
    <col min="11" max="11" width="6.421875" style="0" customWidth="1"/>
    <col min="12" max="12" width="6.00390625" style="0" customWidth="1"/>
    <col min="13" max="14" width="5.28125" style="0" customWidth="1"/>
    <col min="15" max="15" width="5.421875" style="0" customWidth="1"/>
    <col min="16" max="16" width="5.140625" style="0" customWidth="1"/>
  </cols>
  <sheetData>
    <row r="1" ht="15">
      <c r="A1" s="32" t="s">
        <v>269</v>
      </c>
    </row>
    <row r="2" spans="1:16" ht="18" customHeight="1">
      <c r="A2" s="131" t="s">
        <v>11</v>
      </c>
      <c r="B2" s="131" t="s">
        <v>12</v>
      </c>
      <c r="C2" s="131" t="s">
        <v>13</v>
      </c>
      <c r="D2" s="38" t="s">
        <v>270</v>
      </c>
      <c r="E2" s="38" t="s">
        <v>271</v>
      </c>
      <c r="F2" s="38" t="s">
        <v>272</v>
      </c>
      <c r="G2" s="38" t="s">
        <v>273</v>
      </c>
      <c r="H2" s="38" t="s">
        <v>274</v>
      </c>
      <c r="I2" s="38" t="s">
        <v>275</v>
      </c>
      <c r="J2" s="38" t="s">
        <v>276</v>
      </c>
      <c r="K2" s="38" t="s">
        <v>277</v>
      </c>
      <c r="L2" s="38" t="s">
        <v>278</v>
      </c>
      <c r="M2" s="38" t="s">
        <v>279</v>
      </c>
      <c r="N2" s="38" t="s">
        <v>280</v>
      </c>
      <c r="O2" s="38" t="s">
        <v>281</v>
      </c>
      <c r="P2" s="38" t="s">
        <v>282</v>
      </c>
    </row>
    <row r="3" spans="1:16" ht="9.75" customHeight="1">
      <c r="A3" s="131"/>
      <c r="B3" s="131"/>
      <c r="C3" s="131"/>
      <c r="D3" s="134" t="s">
        <v>283</v>
      </c>
      <c r="E3" s="134" t="s">
        <v>284</v>
      </c>
      <c r="F3" s="134" t="s">
        <v>285</v>
      </c>
      <c r="G3" s="135" t="s">
        <v>28</v>
      </c>
      <c r="H3" s="135"/>
      <c r="I3" s="134" t="s">
        <v>286</v>
      </c>
      <c r="J3" s="135" t="s">
        <v>28</v>
      </c>
      <c r="K3" s="135"/>
      <c r="L3" s="135"/>
      <c r="M3" s="134" t="s">
        <v>287</v>
      </c>
      <c r="N3" s="134" t="s">
        <v>288</v>
      </c>
      <c r="O3" s="134" t="s">
        <v>289</v>
      </c>
      <c r="P3" s="134" t="s">
        <v>290</v>
      </c>
    </row>
    <row r="4" spans="1:16" ht="71.25" customHeight="1">
      <c r="A4" s="128"/>
      <c r="B4" s="128"/>
      <c r="C4" s="128"/>
      <c r="D4" s="128"/>
      <c r="E4" s="128"/>
      <c r="F4" s="128"/>
      <c r="G4" s="39" t="s">
        <v>291</v>
      </c>
      <c r="H4" s="39" t="s">
        <v>292</v>
      </c>
      <c r="I4" s="128"/>
      <c r="J4" s="39" t="s">
        <v>293</v>
      </c>
      <c r="K4" s="39" t="s">
        <v>294</v>
      </c>
      <c r="L4" s="39" t="s">
        <v>295</v>
      </c>
      <c r="M4" s="128"/>
      <c r="N4" s="128"/>
      <c r="O4" s="128"/>
      <c r="P4" s="128"/>
    </row>
    <row r="5" spans="1:16" ht="16.5" customHeight="1" hidden="1" thickBot="1">
      <c r="A5" s="128"/>
      <c r="B5" s="128"/>
      <c r="C5" s="128"/>
      <c r="D5" s="9">
        <v>2006</v>
      </c>
      <c r="E5" s="9">
        <v>2006</v>
      </c>
      <c r="F5" s="9">
        <v>2006</v>
      </c>
      <c r="G5" s="9">
        <v>2006</v>
      </c>
      <c r="H5" s="9">
        <v>2006</v>
      </c>
      <c r="I5" s="9">
        <v>2006</v>
      </c>
      <c r="J5" s="9">
        <v>2006</v>
      </c>
      <c r="K5" s="9">
        <v>2006</v>
      </c>
      <c r="L5" s="9">
        <v>2006</v>
      </c>
      <c r="M5" s="9">
        <v>2006</v>
      </c>
      <c r="N5" s="9">
        <v>2006</v>
      </c>
      <c r="O5" s="9">
        <v>2006</v>
      </c>
      <c r="P5" s="9">
        <v>2006</v>
      </c>
    </row>
    <row r="6" spans="1:16" ht="12.75">
      <c r="A6" s="16">
        <v>1</v>
      </c>
      <c r="B6" s="16" t="s">
        <v>35</v>
      </c>
      <c r="C6" s="16" t="s">
        <v>36</v>
      </c>
      <c r="D6" s="17">
        <v>7</v>
      </c>
      <c r="E6" s="17">
        <v>11</v>
      </c>
      <c r="F6" s="17">
        <v>0</v>
      </c>
      <c r="G6" s="17">
        <v>0</v>
      </c>
      <c r="H6" s="17">
        <v>0</v>
      </c>
      <c r="I6" s="17">
        <v>75</v>
      </c>
      <c r="J6" s="17">
        <v>1</v>
      </c>
      <c r="K6" s="17">
        <v>74</v>
      </c>
      <c r="L6" s="17">
        <v>0</v>
      </c>
      <c r="M6" s="17">
        <v>107</v>
      </c>
      <c r="N6" s="17">
        <v>1</v>
      </c>
      <c r="O6" s="17">
        <v>0</v>
      </c>
      <c r="P6" s="17">
        <v>0</v>
      </c>
    </row>
    <row r="7" spans="1:16" ht="12.75">
      <c r="A7" s="16">
        <v>2</v>
      </c>
      <c r="B7" s="16" t="s">
        <v>37</v>
      </c>
      <c r="C7" s="16" t="s">
        <v>38</v>
      </c>
      <c r="D7" s="17">
        <v>5</v>
      </c>
      <c r="E7" s="17">
        <v>4</v>
      </c>
      <c r="F7" s="17">
        <v>5</v>
      </c>
      <c r="G7" s="17">
        <v>0</v>
      </c>
      <c r="H7" s="17">
        <v>5</v>
      </c>
      <c r="I7" s="17">
        <v>152</v>
      </c>
      <c r="J7" s="17">
        <v>2</v>
      </c>
      <c r="K7" s="17">
        <v>147</v>
      </c>
      <c r="L7" s="17">
        <v>3</v>
      </c>
      <c r="M7" s="17">
        <v>16</v>
      </c>
      <c r="N7" s="17">
        <v>4</v>
      </c>
      <c r="O7" s="17">
        <v>0</v>
      </c>
      <c r="P7" s="17">
        <v>1</v>
      </c>
    </row>
    <row r="8" spans="1:16" ht="12.75">
      <c r="A8" s="16">
        <v>3</v>
      </c>
      <c r="B8" s="16" t="s">
        <v>37</v>
      </c>
      <c r="C8" s="16" t="s">
        <v>39</v>
      </c>
      <c r="D8" s="17">
        <v>6</v>
      </c>
      <c r="E8" s="17">
        <v>5</v>
      </c>
      <c r="F8" s="17">
        <v>16</v>
      </c>
      <c r="G8" s="17">
        <v>16</v>
      </c>
      <c r="H8" s="17">
        <v>0</v>
      </c>
      <c r="I8" s="17">
        <v>296</v>
      </c>
      <c r="J8" s="17">
        <v>4</v>
      </c>
      <c r="K8" s="17">
        <v>292</v>
      </c>
      <c r="L8" s="17">
        <v>0</v>
      </c>
      <c r="M8" s="17">
        <v>44</v>
      </c>
      <c r="N8" s="17">
        <v>9</v>
      </c>
      <c r="O8" s="17">
        <v>7</v>
      </c>
      <c r="P8" s="17">
        <v>1</v>
      </c>
    </row>
    <row r="9" spans="1:16" ht="12.75">
      <c r="A9" s="16">
        <v>4</v>
      </c>
      <c r="B9" s="16" t="s">
        <v>37</v>
      </c>
      <c r="C9" s="16" t="s">
        <v>40</v>
      </c>
      <c r="D9" s="17">
        <v>5</v>
      </c>
      <c r="E9" s="17">
        <v>2</v>
      </c>
      <c r="F9" s="17">
        <v>5</v>
      </c>
      <c r="G9" s="17">
        <v>5</v>
      </c>
      <c r="H9" s="17">
        <v>0</v>
      </c>
      <c r="I9" s="17">
        <v>126</v>
      </c>
      <c r="J9" s="17">
        <v>0</v>
      </c>
      <c r="K9" s="17">
        <v>122</v>
      </c>
      <c r="L9" s="17">
        <v>4</v>
      </c>
      <c r="M9" s="17">
        <v>47</v>
      </c>
      <c r="N9" s="17">
        <v>1</v>
      </c>
      <c r="O9" s="17">
        <v>5</v>
      </c>
      <c r="P9" s="17">
        <v>0</v>
      </c>
    </row>
    <row r="10" spans="1:16" ht="12.75">
      <c r="A10" s="16">
        <v>5</v>
      </c>
      <c r="B10" s="16" t="s">
        <v>41</v>
      </c>
      <c r="C10" s="16" t="s">
        <v>42</v>
      </c>
      <c r="D10" s="17">
        <v>10</v>
      </c>
      <c r="E10" s="17">
        <v>3</v>
      </c>
      <c r="F10" s="17">
        <v>0</v>
      </c>
      <c r="G10" s="17">
        <v>0</v>
      </c>
      <c r="H10" s="17">
        <v>0</v>
      </c>
      <c r="I10" s="17">
        <v>164</v>
      </c>
      <c r="J10" s="17">
        <v>4</v>
      </c>
      <c r="K10" s="17">
        <v>160</v>
      </c>
      <c r="L10" s="17">
        <v>0</v>
      </c>
      <c r="M10" s="17">
        <v>5</v>
      </c>
      <c r="N10" s="17">
        <v>33</v>
      </c>
      <c r="O10" s="17">
        <v>0</v>
      </c>
      <c r="P10" s="17">
        <v>0</v>
      </c>
    </row>
    <row r="11" spans="1:16" s="22" customFormat="1" ht="12.75">
      <c r="A11" s="19">
        <v>5</v>
      </c>
      <c r="B11" s="20"/>
      <c r="C11" s="19" t="s">
        <v>43</v>
      </c>
      <c r="D11" s="19">
        <f aca="true" t="shared" si="0" ref="D11:P11">(D6+D7+D8+D9+D10)</f>
        <v>33</v>
      </c>
      <c r="E11" s="19">
        <f t="shared" si="0"/>
        <v>25</v>
      </c>
      <c r="F11" s="19">
        <f t="shared" si="0"/>
        <v>26</v>
      </c>
      <c r="G11" s="19">
        <f t="shared" si="0"/>
        <v>21</v>
      </c>
      <c r="H11" s="19">
        <f t="shared" si="0"/>
        <v>5</v>
      </c>
      <c r="I11" s="19">
        <f t="shared" si="0"/>
        <v>813</v>
      </c>
      <c r="J11" s="19">
        <f t="shared" si="0"/>
        <v>11</v>
      </c>
      <c r="K11" s="19">
        <f t="shared" si="0"/>
        <v>795</v>
      </c>
      <c r="L11" s="19">
        <f t="shared" si="0"/>
        <v>7</v>
      </c>
      <c r="M11" s="19">
        <f t="shared" si="0"/>
        <v>219</v>
      </c>
      <c r="N11" s="19">
        <f t="shared" si="0"/>
        <v>48</v>
      </c>
      <c r="O11" s="19">
        <f t="shared" si="0"/>
        <v>12</v>
      </c>
      <c r="P11" s="19">
        <f t="shared" si="0"/>
        <v>2</v>
      </c>
    </row>
    <row r="12" spans="1:16" ht="12.75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</row>
    <row r="13" spans="1:16" ht="12.75">
      <c r="A13" s="16">
        <v>1</v>
      </c>
      <c r="B13" s="16" t="s">
        <v>37</v>
      </c>
      <c r="C13" s="16" t="s">
        <v>44</v>
      </c>
      <c r="D13" s="17">
        <v>0</v>
      </c>
      <c r="E13" s="17">
        <v>17</v>
      </c>
      <c r="F13" s="17">
        <v>0</v>
      </c>
      <c r="G13" s="17">
        <v>0</v>
      </c>
      <c r="H13" s="17">
        <v>0</v>
      </c>
      <c r="I13" s="17">
        <v>10</v>
      </c>
      <c r="J13" s="17">
        <v>0</v>
      </c>
      <c r="K13" s="17">
        <v>10</v>
      </c>
      <c r="L13" s="17">
        <v>0</v>
      </c>
      <c r="M13" s="17">
        <v>9</v>
      </c>
      <c r="N13" s="17">
        <v>0</v>
      </c>
      <c r="O13" s="17">
        <v>0</v>
      </c>
      <c r="P13" s="17">
        <v>2</v>
      </c>
    </row>
    <row r="14" spans="1:16" ht="12.75">
      <c r="A14" s="16">
        <v>2</v>
      </c>
      <c r="B14" s="16" t="s">
        <v>45</v>
      </c>
      <c r="C14" s="16" t="s">
        <v>159</v>
      </c>
      <c r="D14" s="17">
        <v>14</v>
      </c>
      <c r="E14" s="17">
        <v>0</v>
      </c>
      <c r="F14" s="17">
        <v>0</v>
      </c>
      <c r="G14" s="17">
        <v>0</v>
      </c>
      <c r="H14" s="17">
        <v>0</v>
      </c>
      <c r="I14" s="17">
        <v>67</v>
      </c>
      <c r="J14" s="17">
        <v>0</v>
      </c>
      <c r="K14" s="17">
        <v>67</v>
      </c>
      <c r="L14" s="17">
        <v>0</v>
      </c>
      <c r="M14" s="17">
        <v>12</v>
      </c>
      <c r="N14" s="17">
        <v>15</v>
      </c>
      <c r="O14" s="17">
        <v>0</v>
      </c>
      <c r="P14" s="17">
        <v>5</v>
      </c>
    </row>
    <row r="15" spans="1:16" ht="12.75">
      <c r="A15" s="16">
        <v>3</v>
      </c>
      <c r="B15" s="16" t="s">
        <v>47</v>
      </c>
      <c r="C15" s="16" t="s">
        <v>160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23</v>
      </c>
      <c r="J15" s="17">
        <v>0</v>
      </c>
      <c r="K15" s="17">
        <v>23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</row>
    <row r="16" spans="1:16" s="22" customFormat="1" ht="12.75">
      <c r="A16" s="19">
        <v>3</v>
      </c>
      <c r="B16" s="20"/>
      <c r="C16" s="19" t="s">
        <v>49</v>
      </c>
      <c r="D16" s="19">
        <f aca="true" t="shared" si="1" ref="D16:P16">(D13+D14+D15)</f>
        <v>14</v>
      </c>
      <c r="E16" s="19">
        <f t="shared" si="1"/>
        <v>17</v>
      </c>
      <c r="F16" s="19">
        <f t="shared" si="1"/>
        <v>0</v>
      </c>
      <c r="G16" s="19">
        <f t="shared" si="1"/>
        <v>0</v>
      </c>
      <c r="H16" s="19">
        <f t="shared" si="1"/>
        <v>0</v>
      </c>
      <c r="I16" s="19">
        <f t="shared" si="1"/>
        <v>100</v>
      </c>
      <c r="J16" s="19">
        <f t="shared" si="1"/>
        <v>0</v>
      </c>
      <c r="K16" s="19">
        <f t="shared" si="1"/>
        <v>100</v>
      </c>
      <c r="L16" s="19">
        <f t="shared" si="1"/>
        <v>0</v>
      </c>
      <c r="M16" s="19">
        <f t="shared" si="1"/>
        <v>21</v>
      </c>
      <c r="N16" s="19">
        <f t="shared" si="1"/>
        <v>15</v>
      </c>
      <c r="O16" s="19">
        <f t="shared" si="1"/>
        <v>0</v>
      </c>
      <c r="P16" s="19">
        <f t="shared" si="1"/>
        <v>7</v>
      </c>
    </row>
    <row r="17" spans="1:16" ht="12.75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</row>
    <row r="18" spans="1:16" ht="12.75">
      <c r="A18" s="16">
        <v>1</v>
      </c>
      <c r="B18" s="16" t="s">
        <v>50</v>
      </c>
      <c r="C18" s="16" t="s">
        <v>51</v>
      </c>
      <c r="D18" s="17">
        <v>3</v>
      </c>
      <c r="E18" s="17">
        <v>14</v>
      </c>
      <c r="F18" s="17">
        <v>0</v>
      </c>
      <c r="G18" s="17">
        <v>0</v>
      </c>
      <c r="H18" s="17">
        <v>0</v>
      </c>
      <c r="I18" s="17">
        <v>24</v>
      </c>
      <c r="J18" s="17">
        <v>3</v>
      </c>
      <c r="K18" s="17">
        <v>21</v>
      </c>
      <c r="L18" s="17">
        <v>0</v>
      </c>
      <c r="M18" s="17">
        <v>0</v>
      </c>
      <c r="N18" s="17">
        <v>5</v>
      </c>
      <c r="O18" s="17">
        <v>0</v>
      </c>
      <c r="P18" s="17">
        <v>0</v>
      </c>
    </row>
    <row r="19" spans="1:16" ht="12.75">
      <c r="A19" s="16">
        <v>2</v>
      </c>
      <c r="B19" s="16" t="s">
        <v>50</v>
      </c>
      <c r="C19" s="16" t="s">
        <v>52</v>
      </c>
      <c r="D19" s="17">
        <v>9</v>
      </c>
      <c r="E19" s="17">
        <v>6</v>
      </c>
      <c r="F19" s="17">
        <v>0</v>
      </c>
      <c r="G19" s="17">
        <v>0</v>
      </c>
      <c r="H19" s="17">
        <v>0</v>
      </c>
      <c r="I19" s="17">
        <v>46</v>
      </c>
      <c r="J19" s="17">
        <v>1</v>
      </c>
      <c r="K19" s="17">
        <v>45</v>
      </c>
      <c r="L19" s="17">
        <v>0</v>
      </c>
      <c r="M19" s="17">
        <v>12</v>
      </c>
      <c r="N19" s="17">
        <v>10</v>
      </c>
      <c r="O19" s="17">
        <v>0</v>
      </c>
      <c r="P19" s="17">
        <v>5</v>
      </c>
    </row>
    <row r="20" spans="1:16" ht="12.75">
      <c r="A20" s="16">
        <v>3</v>
      </c>
      <c r="B20" s="16" t="s">
        <v>53</v>
      </c>
      <c r="C20" s="16" t="s">
        <v>54</v>
      </c>
      <c r="D20" s="17">
        <v>1</v>
      </c>
      <c r="E20" s="17">
        <v>20</v>
      </c>
      <c r="F20" s="17">
        <v>0</v>
      </c>
      <c r="G20" s="17">
        <v>0</v>
      </c>
      <c r="H20" s="17">
        <v>0</v>
      </c>
      <c r="I20" s="17">
        <v>25</v>
      </c>
      <c r="J20" s="17">
        <v>0</v>
      </c>
      <c r="K20" s="17">
        <v>25</v>
      </c>
      <c r="L20" s="17">
        <v>0</v>
      </c>
      <c r="M20" s="17">
        <v>17</v>
      </c>
      <c r="N20" s="17">
        <v>0</v>
      </c>
      <c r="O20" s="17">
        <v>0</v>
      </c>
      <c r="P20" s="17">
        <v>4</v>
      </c>
    </row>
    <row r="21" spans="1:16" ht="12.75">
      <c r="A21" s="16">
        <v>4</v>
      </c>
      <c r="B21" s="16" t="s">
        <v>55</v>
      </c>
      <c r="C21" s="16" t="s">
        <v>56</v>
      </c>
      <c r="D21" s="17">
        <v>0</v>
      </c>
      <c r="E21" s="17">
        <v>15</v>
      </c>
      <c r="F21" s="17">
        <v>0</v>
      </c>
      <c r="G21" s="17">
        <v>0</v>
      </c>
      <c r="H21" s="17">
        <v>0</v>
      </c>
      <c r="I21" s="17">
        <v>25</v>
      </c>
      <c r="J21" s="17">
        <v>0</v>
      </c>
      <c r="K21" s="17">
        <v>25</v>
      </c>
      <c r="L21" s="17">
        <v>0</v>
      </c>
      <c r="M21" s="17">
        <v>10</v>
      </c>
      <c r="N21" s="17">
        <v>5</v>
      </c>
      <c r="O21" s="17">
        <v>0</v>
      </c>
      <c r="P21" s="17">
        <v>10</v>
      </c>
    </row>
    <row r="22" spans="1:16" ht="12.75">
      <c r="A22" s="16">
        <v>5</v>
      </c>
      <c r="B22" s="16" t="s">
        <v>55</v>
      </c>
      <c r="C22" s="16" t="s">
        <v>57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</row>
    <row r="23" spans="1:16" ht="12.75">
      <c r="A23" s="16">
        <v>6</v>
      </c>
      <c r="B23" s="16" t="s">
        <v>35</v>
      </c>
      <c r="C23" s="16" t="s">
        <v>58</v>
      </c>
      <c r="D23" s="17">
        <v>0</v>
      </c>
      <c r="E23" s="17">
        <v>5</v>
      </c>
      <c r="F23" s="17">
        <v>0</v>
      </c>
      <c r="G23" s="17">
        <v>0</v>
      </c>
      <c r="H23" s="17">
        <v>0</v>
      </c>
      <c r="I23" s="17">
        <v>23</v>
      </c>
      <c r="J23" s="17">
        <v>0</v>
      </c>
      <c r="K23" s="17">
        <v>23</v>
      </c>
      <c r="L23" s="17">
        <v>0</v>
      </c>
      <c r="M23" s="17">
        <v>0</v>
      </c>
      <c r="N23" s="17">
        <v>2</v>
      </c>
      <c r="O23" s="17">
        <v>0</v>
      </c>
      <c r="P23" s="17">
        <v>0</v>
      </c>
    </row>
    <row r="24" spans="1:16" ht="12.75">
      <c r="A24" s="16">
        <v>7</v>
      </c>
      <c r="B24" s="16" t="s">
        <v>59</v>
      </c>
      <c r="C24" s="16" t="s">
        <v>60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145</v>
      </c>
      <c r="J24" s="17">
        <v>0</v>
      </c>
      <c r="K24" s="17">
        <v>145</v>
      </c>
      <c r="L24" s="17">
        <v>0</v>
      </c>
      <c r="M24" s="17">
        <v>53</v>
      </c>
      <c r="N24" s="17">
        <v>8</v>
      </c>
      <c r="O24" s="17">
        <v>0</v>
      </c>
      <c r="P24" s="17">
        <v>9</v>
      </c>
    </row>
    <row r="25" spans="1:16" ht="12.75">
      <c r="A25" s="16">
        <v>8</v>
      </c>
      <c r="B25" s="16" t="s">
        <v>37</v>
      </c>
      <c r="C25" s="16" t="s">
        <v>61</v>
      </c>
      <c r="D25" s="17">
        <v>0</v>
      </c>
      <c r="E25" s="17">
        <v>1</v>
      </c>
      <c r="F25" s="17">
        <v>0</v>
      </c>
      <c r="G25" s="17">
        <v>0</v>
      </c>
      <c r="H25" s="17">
        <v>0</v>
      </c>
      <c r="I25" s="17">
        <v>42</v>
      </c>
      <c r="J25" s="17">
        <v>20</v>
      </c>
      <c r="K25" s="17">
        <v>22</v>
      </c>
      <c r="L25" s="17">
        <v>0</v>
      </c>
      <c r="M25" s="17">
        <v>1</v>
      </c>
      <c r="N25" s="17">
        <v>0</v>
      </c>
      <c r="O25" s="17">
        <v>0</v>
      </c>
      <c r="P25" s="17">
        <v>2</v>
      </c>
    </row>
    <row r="26" spans="1:16" ht="12.75">
      <c r="A26" s="16">
        <v>9</v>
      </c>
      <c r="B26" s="16" t="s">
        <v>37</v>
      </c>
      <c r="C26" s="16" t="s">
        <v>62</v>
      </c>
      <c r="D26" s="17">
        <v>0</v>
      </c>
      <c r="E26" s="17">
        <v>1</v>
      </c>
      <c r="F26" s="17">
        <v>0</v>
      </c>
      <c r="G26" s="17">
        <v>0</v>
      </c>
      <c r="H26" s="17">
        <v>0</v>
      </c>
      <c r="I26" s="17">
        <v>23</v>
      </c>
      <c r="J26" s="17">
        <v>0</v>
      </c>
      <c r="K26" s="17">
        <v>23</v>
      </c>
      <c r="L26" s="17">
        <v>0</v>
      </c>
      <c r="M26" s="17">
        <v>23</v>
      </c>
      <c r="N26" s="17">
        <v>4</v>
      </c>
      <c r="O26" s="17">
        <v>0</v>
      </c>
      <c r="P26" s="17">
        <v>10</v>
      </c>
    </row>
    <row r="27" spans="1:16" ht="12.75">
      <c r="A27" s="16">
        <v>10</v>
      </c>
      <c r="B27" s="16" t="s">
        <v>37</v>
      </c>
      <c r="C27" s="16" t="s">
        <v>63</v>
      </c>
      <c r="D27" s="17">
        <v>1</v>
      </c>
      <c r="E27" s="17">
        <v>2</v>
      </c>
      <c r="F27" s="17">
        <v>0</v>
      </c>
      <c r="G27" s="17">
        <v>0</v>
      </c>
      <c r="H27" s="17">
        <v>0</v>
      </c>
      <c r="I27" s="17">
        <v>25</v>
      </c>
      <c r="J27" s="17">
        <v>2</v>
      </c>
      <c r="K27" s="17">
        <v>23</v>
      </c>
      <c r="L27" s="17">
        <v>0</v>
      </c>
      <c r="M27" s="17">
        <v>2</v>
      </c>
      <c r="N27" s="17">
        <v>1</v>
      </c>
      <c r="O27" s="17">
        <v>0</v>
      </c>
      <c r="P27" s="17">
        <v>0</v>
      </c>
    </row>
    <row r="28" spans="1:16" ht="12.75">
      <c r="A28" s="16">
        <v>11</v>
      </c>
      <c r="B28" s="16" t="s">
        <v>37</v>
      </c>
      <c r="C28" s="16" t="s">
        <v>64</v>
      </c>
      <c r="D28" s="17">
        <v>0</v>
      </c>
      <c r="E28" s="17">
        <v>5</v>
      </c>
      <c r="F28" s="17">
        <v>0</v>
      </c>
      <c r="G28" s="17">
        <v>0</v>
      </c>
      <c r="H28" s="17">
        <v>0</v>
      </c>
      <c r="I28" s="17">
        <v>14</v>
      </c>
      <c r="J28" s="17">
        <v>0</v>
      </c>
      <c r="K28" s="17">
        <v>14</v>
      </c>
      <c r="L28" s="17">
        <v>0</v>
      </c>
      <c r="M28" s="17">
        <v>15</v>
      </c>
      <c r="N28" s="17">
        <v>2</v>
      </c>
      <c r="O28" s="17">
        <v>0</v>
      </c>
      <c r="P28" s="17">
        <v>1</v>
      </c>
    </row>
    <row r="29" spans="1:16" ht="12.75">
      <c r="A29" s="16">
        <v>12</v>
      </c>
      <c r="B29" s="16" t="s">
        <v>37</v>
      </c>
      <c r="C29" s="16" t="s">
        <v>65</v>
      </c>
      <c r="D29" s="17">
        <v>1</v>
      </c>
      <c r="E29" s="17">
        <v>0</v>
      </c>
      <c r="F29" s="17">
        <v>0</v>
      </c>
      <c r="G29" s="17">
        <v>0</v>
      </c>
      <c r="H29" s="17">
        <v>0</v>
      </c>
      <c r="I29" s="17">
        <v>56</v>
      </c>
      <c r="J29" s="17">
        <v>0</v>
      </c>
      <c r="K29" s="17">
        <v>56</v>
      </c>
      <c r="L29" s="17">
        <v>0</v>
      </c>
      <c r="M29" s="17">
        <v>31</v>
      </c>
      <c r="N29" s="17">
        <v>3</v>
      </c>
      <c r="O29" s="17">
        <v>0</v>
      </c>
      <c r="P29" s="17">
        <v>17</v>
      </c>
    </row>
    <row r="30" spans="1:16" ht="12.75">
      <c r="A30" s="16">
        <v>13</v>
      </c>
      <c r="B30" s="16" t="s">
        <v>37</v>
      </c>
      <c r="C30" s="16" t="s">
        <v>66</v>
      </c>
      <c r="D30" s="17">
        <v>1</v>
      </c>
      <c r="E30" s="17">
        <v>2</v>
      </c>
      <c r="F30" s="17">
        <v>1</v>
      </c>
      <c r="G30" s="17">
        <v>0</v>
      </c>
      <c r="H30" s="17">
        <v>1</v>
      </c>
      <c r="I30" s="17">
        <v>94</v>
      </c>
      <c r="J30" s="17">
        <v>0</v>
      </c>
      <c r="K30" s="17">
        <v>94</v>
      </c>
      <c r="L30" s="17">
        <v>0</v>
      </c>
      <c r="M30" s="17">
        <v>17</v>
      </c>
      <c r="N30" s="17">
        <v>7</v>
      </c>
      <c r="O30" s="17">
        <v>0</v>
      </c>
      <c r="P30" s="17">
        <v>20</v>
      </c>
    </row>
    <row r="31" spans="1:16" ht="12.75">
      <c r="A31" s="16">
        <v>14</v>
      </c>
      <c r="B31" s="16" t="s">
        <v>37</v>
      </c>
      <c r="C31" s="16" t="s">
        <v>67</v>
      </c>
      <c r="D31" s="17">
        <v>0</v>
      </c>
      <c r="E31" s="17">
        <v>1</v>
      </c>
      <c r="F31" s="17">
        <v>0</v>
      </c>
      <c r="G31" s="17">
        <v>0</v>
      </c>
      <c r="H31" s="17">
        <v>0</v>
      </c>
      <c r="I31" s="17">
        <v>15</v>
      </c>
      <c r="J31" s="17">
        <v>0</v>
      </c>
      <c r="K31" s="17">
        <v>15</v>
      </c>
      <c r="L31" s="17">
        <v>0</v>
      </c>
      <c r="M31" s="17">
        <v>8</v>
      </c>
      <c r="N31" s="17">
        <v>0</v>
      </c>
      <c r="O31" s="17">
        <v>0</v>
      </c>
      <c r="P31" s="17">
        <v>2</v>
      </c>
    </row>
    <row r="32" spans="1:16" ht="12.75">
      <c r="A32" s="16">
        <v>15</v>
      </c>
      <c r="B32" s="16" t="s">
        <v>68</v>
      </c>
      <c r="C32" s="16" t="s">
        <v>69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113</v>
      </c>
      <c r="J32" s="17">
        <v>5</v>
      </c>
      <c r="K32" s="17">
        <v>108</v>
      </c>
      <c r="L32" s="17">
        <v>0</v>
      </c>
      <c r="M32" s="17">
        <v>8</v>
      </c>
      <c r="N32" s="17">
        <v>1</v>
      </c>
      <c r="O32" s="17">
        <v>1</v>
      </c>
      <c r="P32" s="17">
        <v>0</v>
      </c>
    </row>
    <row r="33" spans="1:16" ht="12.75">
      <c r="A33" s="16">
        <v>16</v>
      </c>
      <c r="B33" s="16" t="s">
        <v>70</v>
      </c>
      <c r="C33" s="16" t="s">
        <v>71</v>
      </c>
      <c r="D33" s="17">
        <v>1</v>
      </c>
      <c r="E33" s="17">
        <v>1</v>
      </c>
      <c r="F33" s="17">
        <v>0</v>
      </c>
      <c r="G33" s="17">
        <v>0</v>
      </c>
      <c r="H33" s="17">
        <v>0</v>
      </c>
      <c r="I33" s="17">
        <v>38</v>
      </c>
      <c r="J33" s="17">
        <v>0</v>
      </c>
      <c r="K33" s="17">
        <v>38</v>
      </c>
      <c r="L33" s="17">
        <v>0</v>
      </c>
      <c r="M33" s="17">
        <v>17</v>
      </c>
      <c r="N33" s="17">
        <v>4</v>
      </c>
      <c r="O33" s="17">
        <v>0</v>
      </c>
      <c r="P33" s="17">
        <v>2</v>
      </c>
    </row>
    <row r="34" spans="1:16" ht="12.75">
      <c r="A34" s="16">
        <v>17</v>
      </c>
      <c r="B34" s="16" t="s">
        <v>72</v>
      </c>
      <c r="C34" s="16" t="s">
        <v>73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27</v>
      </c>
      <c r="J34" s="17">
        <v>0</v>
      </c>
      <c r="K34" s="17">
        <v>27</v>
      </c>
      <c r="L34" s="17">
        <v>0</v>
      </c>
      <c r="M34" s="17">
        <v>2</v>
      </c>
      <c r="N34" s="17">
        <v>0</v>
      </c>
      <c r="O34" s="17">
        <v>1</v>
      </c>
      <c r="P34" s="17">
        <v>5</v>
      </c>
    </row>
    <row r="35" spans="1:16" ht="12.75">
      <c r="A35" s="16">
        <v>18</v>
      </c>
      <c r="B35" s="16" t="s">
        <v>74</v>
      </c>
      <c r="C35" s="16" t="s">
        <v>75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46</v>
      </c>
      <c r="J35" s="17">
        <v>0</v>
      </c>
      <c r="K35" s="17">
        <v>46</v>
      </c>
      <c r="L35" s="17">
        <v>0</v>
      </c>
      <c r="M35" s="17">
        <v>2</v>
      </c>
      <c r="N35" s="17">
        <v>0</v>
      </c>
      <c r="O35" s="17">
        <v>0</v>
      </c>
      <c r="P35" s="17">
        <v>0</v>
      </c>
    </row>
    <row r="36" spans="1:16" ht="12.75">
      <c r="A36" s="16">
        <v>19</v>
      </c>
      <c r="B36" s="16" t="s">
        <v>76</v>
      </c>
      <c r="C36" s="16" t="s">
        <v>77</v>
      </c>
      <c r="D36" s="17">
        <v>0</v>
      </c>
      <c r="E36" s="17">
        <v>7</v>
      </c>
      <c r="F36" s="17">
        <v>0</v>
      </c>
      <c r="G36" s="17">
        <v>0</v>
      </c>
      <c r="H36" s="17">
        <v>0</v>
      </c>
      <c r="I36" s="17">
        <v>1</v>
      </c>
      <c r="J36" s="17">
        <v>0</v>
      </c>
      <c r="K36" s="17">
        <v>0</v>
      </c>
      <c r="L36" s="17">
        <v>1</v>
      </c>
      <c r="M36" s="17">
        <v>0</v>
      </c>
      <c r="N36" s="17">
        <v>0</v>
      </c>
      <c r="O36" s="17">
        <v>0</v>
      </c>
      <c r="P36" s="17">
        <v>0</v>
      </c>
    </row>
    <row r="37" spans="1:16" ht="12.75">
      <c r="A37" s="16">
        <v>20</v>
      </c>
      <c r="B37" s="16" t="s">
        <v>78</v>
      </c>
      <c r="C37" s="16" t="s">
        <v>215</v>
      </c>
      <c r="D37" s="17">
        <v>1</v>
      </c>
      <c r="E37" s="17">
        <v>1</v>
      </c>
      <c r="F37" s="17">
        <v>0</v>
      </c>
      <c r="G37" s="17">
        <v>0</v>
      </c>
      <c r="H37" s="17">
        <v>0</v>
      </c>
      <c r="I37" s="17">
        <v>68</v>
      </c>
      <c r="J37" s="17">
        <v>0</v>
      </c>
      <c r="K37" s="17">
        <v>68</v>
      </c>
      <c r="L37" s="17">
        <v>0</v>
      </c>
      <c r="M37" s="17">
        <v>12</v>
      </c>
      <c r="N37" s="17">
        <v>7</v>
      </c>
      <c r="O37" s="17">
        <v>0</v>
      </c>
      <c r="P37" s="17">
        <v>3</v>
      </c>
    </row>
    <row r="38" spans="1:16" ht="12.75">
      <c r="A38" s="16">
        <v>21</v>
      </c>
      <c r="B38" s="16" t="s">
        <v>41</v>
      </c>
      <c r="C38" s="16" t="s">
        <v>80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39</v>
      </c>
      <c r="J38" s="17">
        <v>0</v>
      </c>
      <c r="K38" s="17">
        <v>39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</row>
    <row r="39" spans="1:16" ht="12.75">
      <c r="A39" s="16">
        <v>22</v>
      </c>
      <c r="B39" s="16" t="s">
        <v>81</v>
      </c>
      <c r="C39" s="16" t="s">
        <v>82</v>
      </c>
      <c r="D39" s="17">
        <v>0</v>
      </c>
      <c r="E39" s="17">
        <v>1</v>
      </c>
      <c r="F39" s="17">
        <v>0</v>
      </c>
      <c r="G39" s="17">
        <v>0</v>
      </c>
      <c r="H39" s="17">
        <v>0</v>
      </c>
      <c r="I39" s="17">
        <v>7</v>
      </c>
      <c r="J39" s="17">
        <v>0</v>
      </c>
      <c r="K39" s="17">
        <v>7</v>
      </c>
      <c r="L39" s="17">
        <v>0</v>
      </c>
      <c r="M39" s="17">
        <v>0</v>
      </c>
      <c r="N39" s="17">
        <v>2</v>
      </c>
      <c r="O39" s="17">
        <v>0</v>
      </c>
      <c r="P39" s="17">
        <v>0</v>
      </c>
    </row>
    <row r="40" spans="1:16" ht="12.75">
      <c r="A40" s="16">
        <v>23</v>
      </c>
      <c r="B40" s="16" t="s">
        <v>81</v>
      </c>
      <c r="C40" s="16" t="s">
        <v>83</v>
      </c>
      <c r="D40" s="17">
        <v>1</v>
      </c>
      <c r="E40" s="17">
        <v>3</v>
      </c>
      <c r="F40" s="17">
        <v>0</v>
      </c>
      <c r="G40" s="17">
        <v>0</v>
      </c>
      <c r="H40" s="17">
        <v>0</v>
      </c>
      <c r="I40" s="17">
        <v>25</v>
      </c>
      <c r="J40" s="17">
        <v>0</v>
      </c>
      <c r="K40" s="17">
        <v>25</v>
      </c>
      <c r="L40" s="17">
        <v>0</v>
      </c>
      <c r="M40" s="17">
        <v>1</v>
      </c>
      <c r="N40" s="17">
        <v>2</v>
      </c>
      <c r="O40" s="17">
        <v>0</v>
      </c>
      <c r="P40" s="17">
        <v>1</v>
      </c>
    </row>
    <row r="41" spans="1:16" ht="12.75">
      <c r="A41" s="16">
        <v>24</v>
      </c>
      <c r="B41" s="16" t="s">
        <v>84</v>
      </c>
      <c r="C41" s="16" t="s">
        <v>85</v>
      </c>
      <c r="D41" s="17">
        <v>3</v>
      </c>
      <c r="E41" s="17">
        <v>14</v>
      </c>
      <c r="F41" s="17">
        <v>0</v>
      </c>
      <c r="G41" s="17">
        <v>0</v>
      </c>
      <c r="H41" s="17">
        <v>0</v>
      </c>
      <c r="I41" s="17">
        <v>8</v>
      </c>
      <c r="J41" s="17">
        <v>0</v>
      </c>
      <c r="K41" s="17">
        <v>8</v>
      </c>
      <c r="L41" s="17">
        <v>0</v>
      </c>
      <c r="M41" s="17">
        <v>5</v>
      </c>
      <c r="N41" s="17">
        <v>0</v>
      </c>
      <c r="O41" s="17">
        <v>0</v>
      </c>
      <c r="P41" s="17">
        <v>14</v>
      </c>
    </row>
    <row r="42" spans="1:16" ht="12.75">
      <c r="A42" s="16">
        <v>25</v>
      </c>
      <c r="B42" s="16" t="s">
        <v>84</v>
      </c>
      <c r="C42" s="16" t="s">
        <v>86</v>
      </c>
      <c r="D42" s="17">
        <v>0</v>
      </c>
      <c r="E42" s="17">
        <v>4</v>
      </c>
      <c r="F42" s="17">
        <v>0</v>
      </c>
      <c r="G42" s="17">
        <v>0</v>
      </c>
      <c r="H42" s="17">
        <v>0</v>
      </c>
      <c r="I42" s="17">
        <v>28</v>
      </c>
      <c r="J42" s="17">
        <v>0</v>
      </c>
      <c r="K42" s="17">
        <v>28</v>
      </c>
      <c r="L42" s="17">
        <v>0</v>
      </c>
      <c r="M42" s="17">
        <v>1</v>
      </c>
      <c r="N42" s="17">
        <v>1</v>
      </c>
      <c r="O42" s="17">
        <v>0</v>
      </c>
      <c r="P42" s="17">
        <v>1</v>
      </c>
    </row>
    <row r="43" spans="1:16" ht="12.75">
      <c r="A43" s="16">
        <v>26</v>
      </c>
      <c r="B43" s="16" t="s">
        <v>87</v>
      </c>
      <c r="C43" s="16" t="s">
        <v>88</v>
      </c>
      <c r="D43" s="17">
        <v>0</v>
      </c>
      <c r="E43" s="17">
        <v>3</v>
      </c>
      <c r="F43" s="17">
        <v>1</v>
      </c>
      <c r="G43" s="17">
        <v>0</v>
      </c>
      <c r="H43" s="17">
        <v>1</v>
      </c>
      <c r="I43" s="17">
        <v>48</v>
      </c>
      <c r="J43" s="17">
        <v>0</v>
      </c>
      <c r="K43" s="17">
        <v>48</v>
      </c>
      <c r="L43" s="17">
        <v>0</v>
      </c>
      <c r="M43" s="17">
        <v>0</v>
      </c>
      <c r="N43" s="17">
        <v>1</v>
      </c>
      <c r="O43" s="17">
        <v>0</v>
      </c>
      <c r="P43" s="17">
        <v>0</v>
      </c>
    </row>
    <row r="44" spans="1:16" ht="12.75">
      <c r="A44" s="16">
        <v>27</v>
      </c>
      <c r="B44" s="16" t="s">
        <v>89</v>
      </c>
      <c r="C44" s="16" t="s">
        <v>90</v>
      </c>
      <c r="D44" s="17">
        <v>0</v>
      </c>
      <c r="E44" s="17">
        <v>2</v>
      </c>
      <c r="F44" s="17">
        <v>0</v>
      </c>
      <c r="G44" s="17">
        <v>0</v>
      </c>
      <c r="H44" s="17">
        <v>0</v>
      </c>
      <c r="I44" s="17">
        <v>30</v>
      </c>
      <c r="J44" s="17">
        <v>2</v>
      </c>
      <c r="K44" s="17">
        <v>28</v>
      </c>
      <c r="L44" s="17">
        <v>0</v>
      </c>
      <c r="M44" s="17">
        <v>12</v>
      </c>
      <c r="N44" s="17">
        <v>3</v>
      </c>
      <c r="O44" s="17">
        <v>0</v>
      </c>
      <c r="P44" s="17">
        <v>8</v>
      </c>
    </row>
    <row r="45" spans="1:16" ht="12.75">
      <c r="A45" s="16">
        <v>28</v>
      </c>
      <c r="B45" s="16" t="s">
        <v>91</v>
      </c>
      <c r="C45" s="16" t="s">
        <v>92</v>
      </c>
      <c r="D45" s="17">
        <v>0</v>
      </c>
      <c r="E45" s="17">
        <v>5</v>
      </c>
      <c r="F45" s="17">
        <v>0</v>
      </c>
      <c r="G45" s="17">
        <v>0</v>
      </c>
      <c r="H45" s="17">
        <v>0</v>
      </c>
      <c r="I45" s="17">
        <v>7</v>
      </c>
      <c r="J45" s="17">
        <v>0</v>
      </c>
      <c r="K45" s="17">
        <v>7</v>
      </c>
      <c r="L45" s="17">
        <v>0</v>
      </c>
      <c r="M45" s="17">
        <v>5</v>
      </c>
      <c r="N45" s="17">
        <v>0</v>
      </c>
      <c r="O45" s="17">
        <v>0</v>
      </c>
      <c r="P45" s="17">
        <v>5</v>
      </c>
    </row>
    <row r="46" spans="1:16" ht="12.75">
      <c r="A46" s="16">
        <v>29</v>
      </c>
      <c r="B46" s="16" t="s">
        <v>93</v>
      </c>
      <c r="C46" s="16" t="s">
        <v>94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1</v>
      </c>
      <c r="N46" s="17">
        <v>1</v>
      </c>
      <c r="O46" s="17">
        <v>0</v>
      </c>
      <c r="P46" s="17">
        <v>1</v>
      </c>
    </row>
    <row r="47" spans="1:16" ht="12.75">
      <c r="A47" s="16">
        <v>30</v>
      </c>
      <c r="B47" s="16" t="s">
        <v>93</v>
      </c>
      <c r="C47" s="16" t="s">
        <v>95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14</v>
      </c>
      <c r="J47" s="17">
        <v>0</v>
      </c>
      <c r="K47" s="17">
        <v>14</v>
      </c>
      <c r="L47" s="17">
        <v>0</v>
      </c>
      <c r="M47" s="17">
        <v>6</v>
      </c>
      <c r="N47" s="17">
        <v>0</v>
      </c>
      <c r="O47" s="17">
        <v>0</v>
      </c>
      <c r="P47" s="17">
        <v>1</v>
      </c>
    </row>
    <row r="48" spans="1:16" ht="12.75">
      <c r="A48" s="16">
        <v>31</v>
      </c>
      <c r="B48" s="16" t="s">
        <v>96</v>
      </c>
      <c r="C48" s="16" t="s">
        <v>97</v>
      </c>
      <c r="D48" s="17">
        <v>0</v>
      </c>
      <c r="E48" s="17">
        <v>5</v>
      </c>
      <c r="F48" s="17">
        <v>0</v>
      </c>
      <c r="G48" s="17">
        <v>0</v>
      </c>
      <c r="H48" s="17">
        <v>0</v>
      </c>
      <c r="I48" s="17">
        <v>84</v>
      </c>
      <c r="J48" s="17">
        <v>0</v>
      </c>
      <c r="K48" s="17">
        <v>84</v>
      </c>
      <c r="L48" s="17">
        <v>0</v>
      </c>
      <c r="M48" s="17">
        <v>7</v>
      </c>
      <c r="N48" s="17">
        <v>2</v>
      </c>
      <c r="O48" s="17">
        <v>0</v>
      </c>
      <c r="P48" s="17">
        <v>4</v>
      </c>
    </row>
    <row r="49" spans="1:16" ht="12.75">
      <c r="A49" s="16">
        <v>32</v>
      </c>
      <c r="B49" s="16" t="s">
        <v>98</v>
      </c>
      <c r="C49" s="16" t="s">
        <v>99</v>
      </c>
      <c r="D49" s="17">
        <v>1</v>
      </c>
      <c r="E49" s="17">
        <v>2</v>
      </c>
      <c r="F49" s="17">
        <v>0</v>
      </c>
      <c r="G49" s="17">
        <v>0</v>
      </c>
      <c r="H49" s="17">
        <v>0</v>
      </c>
      <c r="I49" s="17">
        <v>15</v>
      </c>
      <c r="J49" s="17">
        <v>0</v>
      </c>
      <c r="K49" s="17">
        <v>15</v>
      </c>
      <c r="L49" s="17">
        <v>0</v>
      </c>
      <c r="M49" s="17">
        <v>8</v>
      </c>
      <c r="N49" s="17">
        <v>3</v>
      </c>
      <c r="O49" s="17">
        <v>0</v>
      </c>
      <c r="P49" s="17">
        <v>2</v>
      </c>
    </row>
    <row r="50" spans="1:16" ht="12.75">
      <c r="A50" s="16">
        <v>33</v>
      </c>
      <c r="B50" s="16" t="s">
        <v>100</v>
      </c>
      <c r="C50" s="16" t="s">
        <v>101</v>
      </c>
      <c r="D50" s="17">
        <v>1</v>
      </c>
      <c r="E50" s="17">
        <v>0</v>
      </c>
      <c r="F50" s="17">
        <v>0</v>
      </c>
      <c r="G50" s="17">
        <v>0</v>
      </c>
      <c r="H50" s="17">
        <v>0</v>
      </c>
      <c r="I50" s="17">
        <v>22</v>
      </c>
      <c r="J50" s="17">
        <v>1</v>
      </c>
      <c r="K50" s="17">
        <v>21</v>
      </c>
      <c r="L50" s="17">
        <v>0</v>
      </c>
      <c r="M50" s="17">
        <v>1</v>
      </c>
      <c r="N50" s="17">
        <v>0</v>
      </c>
      <c r="O50" s="17">
        <v>0</v>
      </c>
      <c r="P50" s="17">
        <v>1</v>
      </c>
    </row>
    <row r="51" spans="1:16" ht="12.75">
      <c r="A51" s="16">
        <v>34</v>
      </c>
      <c r="B51" s="16" t="s">
        <v>102</v>
      </c>
      <c r="C51" s="16" t="s">
        <v>103</v>
      </c>
      <c r="D51" s="17">
        <v>0</v>
      </c>
      <c r="E51" s="17">
        <v>10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17</v>
      </c>
      <c r="N51" s="17">
        <v>0</v>
      </c>
      <c r="O51" s="17">
        <v>0</v>
      </c>
      <c r="P51" s="17">
        <v>4</v>
      </c>
    </row>
    <row r="52" spans="1:16" ht="12.75">
      <c r="A52" s="16">
        <v>35</v>
      </c>
      <c r="B52" s="16" t="s">
        <v>45</v>
      </c>
      <c r="C52" s="16" t="s">
        <v>104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15</v>
      </c>
      <c r="J52" s="17">
        <v>0</v>
      </c>
      <c r="K52" s="17">
        <v>15</v>
      </c>
      <c r="L52" s="17">
        <v>0</v>
      </c>
      <c r="M52" s="17">
        <v>0</v>
      </c>
      <c r="N52" s="17">
        <v>2</v>
      </c>
      <c r="O52" s="17">
        <v>0</v>
      </c>
      <c r="P52" s="17">
        <v>0</v>
      </c>
    </row>
    <row r="53" spans="1:16" ht="12.75">
      <c r="A53" s="16">
        <v>36</v>
      </c>
      <c r="B53" s="16" t="s">
        <v>45</v>
      </c>
      <c r="C53" s="16" t="s">
        <v>105</v>
      </c>
      <c r="D53" s="17">
        <v>0</v>
      </c>
      <c r="E53" s="17">
        <v>7</v>
      </c>
      <c r="F53" s="17">
        <v>0</v>
      </c>
      <c r="G53" s="17">
        <v>0</v>
      </c>
      <c r="H53" s="17">
        <v>0</v>
      </c>
      <c r="I53" s="17">
        <v>46</v>
      </c>
      <c r="J53" s="17">
        <v>0</v>
      </c>
      <c r="K53" s="17">
        <v>46</v>
      </c>
      <c r="L53" s="17">
        <v>0</v>
      </c>
      <c r="M53" s="17">
        <v>11</v>
      </c>
      <c r="N53" s="17">
        <v>0</v>
      </c>
      <c r="O53" s="17">
        <v>0</v>
      </c>
      <c r="P53" s="17">
        <v>0</v>
      </c>
    </row>
    <row r="54" spans="1:16" ht="12.75">
      <c r="A54" s="16">
        <v>37</v>
      </c>
      <c r="B54" s="16" t="s">
        <v>45</v>
      </c>
      <c r="C54" s="16" t="s">
        <v>106</v>
      </c>
      <c r="D54" s="17">
        <v>0</v>
      </c>
      <c r="E54" s="17">
        <v>3</v>
      </c>
      <c r="F54" s="17">
        <v>0</v>
      </c>
      <c r="G54" s="17">
        <v>0</v>
      </c>
      <c r="H54" s="17">
        <v>0</v>
      </c>
      <c r="I54" s="17">
        <v>15</v>
      </c>
      <c r="J54" s="17">
        <v>0</v>
      </c>
      <c r="K54" s="17">
        <v>15</v>
      </c>
      <c r="L54" s="17">
        <v>0</v>
      </c>
      <c r="M54" s="17">
        <v>3</v>
      </c>
      <c r="N54" s="17">
        <v>1</v>
      </c>
      <c r="O54" s="17">
        <v>0</v>
      </c>
      <c r="P54" s="17">
        <v>4</v>
      </c>
    </row>
    <row r="55" spans="1:16" ht="12.75">
      <c r="A55" s="16">
        <v>38</v>
      </c>
      <c r="B55" s="16" t="s">
        <v>107</v>
      </c>
      <c r="C55" s="16" t="s">
        <v>108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4</v>
      </c>
      <c r="J55" s="17">
        <v>1</v>
      </c>
      <c r="K55" s="17">
        <v>3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</row>
    <row r="56" spans="1:16" ht="12.75">
      <c r="A56" s="16">
        <v>39</v>
      </c>
      <c r="B56" s="16" t="s">
        <v>47</v>
      </c>
      <c r="C56" s="16" t="s">
        <v>109</v>
      </c>
      <c r="D56" s="17">
        <v>0</v>
      </c>
      <c r="E56" s="17">
        <v>2</v>
      </c>
      <c r="F56" s="17">
        <v>0</v>
      </c>
      <c r="G56" s="17">
        <v>0</v>
      </c>
      <c r="H56" s="17">
        <v>0</v>
      </c>
      <c r="I56" s="17">
        <v>7</v>
      </c>
      <c r="J56" s="17">
        <v>0</v>
      </c>
      <c r="K56" s="17">
        <v>7</v>
      </c>
      <c r="L56" s="17">
        <v>0</v>
      </c>
      <c r="M56" s="17">
        <v>2</v>
      </c>
      <c r="N56" s="17">
        <v>1</v>
      </c>
      <c r="O56" s="17">
        <v>0</v>
      </c>
      <c r="P56" s="17">
        <v>1</v>
      </c>
    </row>
    <row r="57" spans="1:16" ht="12.75">
      <c r="A57" s="16">
        <v>40</v>
      </c>
      <c r="B57" s="16" t="s">
        <v>110</v>
      </c>
      <c r="C57" s="16" t="s">
        <v>111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22</v>
      </c>
      <c r="J57" s="17">
        <v>0</v>
      </c>
      <c r="K57" s="17">
        <v>22</v>
      </c>
      <c r="L57" s="17">
        <v>0</v>
      </c>
      <c r="M57" s="17">
        <v>8</v>
      </c>
      <c r="N57" s="17">
        <v>13</v>
      </c>
      <c r="O57" s="17">
        <v>0</v>
      </c>
      <c r="P57" s="17">
        <v>12</v>
      </c>
    </row>
    <row r="58" spans="1:16" ht="12.75">
      <c r="A58" s="16">
        <v>41</v>
      </c>
      <c r="B58" s="16" t="s">
        <v>112</v>
      </c>
      <c r="C58" s="16" t="s">
        <v>113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18</v>
      </c>
      <c r="J58" s="17">
        <v>0</v>
      </c>
      <c r="K58" s="17">
        <v>18</v>
      </c>
      <c r="L58" s="17">
        <v>0</v>
      </c>
      <c r="M58" s="17">
        <v>18</v>
      </c>
      <c r="N58" s="17">
        <v>4</v>
      </c>
      <c r="O58" s="17">
        <v>0</v>
      </c>
      <c r="P58" s="17">
        <v>2</v>
      </c>
    </row>
    <row r="59" spans="1:16" ht="12.75">
      <c r="A59" s="16">
        <v>42</v>
      </c>
      <c r="B59" s="16" t="s">
        <v>114</v>
      </c>
      <c r="C59" s="16" t="s">
        <v>115</v>
      </c>
      <c r="D59" s="17">
        <v>0</v>
      </c>
      <c r="E59" s="17">
        <v>3</v>
      </c>
      <c r="F59" s="17">
        <v>0</v>
      </c>
      <c r="G59" s="17">
        <v>0</v>
      </c>
      <c r="H59" s="17">
        <v>0</v>
      </c>
      <c r="I59" s="17">
        <v>3</v>
      </c>
      <c r="J59" s="17">
        <v>0</v>
      </c>
      <c r="K59" s="17">
        <v>3</v>
      </c>
      <c r="L59" s="17">
        <v>0</v>
      </c>
      <c r="M59" s="17">
        <v>5</v>
      </c>
      <c r="N59" s="17">
        <v>3</v>
      </c>
      <c r="O59" s="17">
        <v>0</v>
      </c>
      <c r="P59" s="17">
        <v>0</v>
      </c>
    </row>
    <row r="60" spans="1:16" ht="12.75">
      <c r="A60" s="16">
        <v>43</v>
      </c>
      <c r="B60" s="16" t="s">
        <v>114</v>
      </c>
      <c r="C60" s="16" t="s">
        <v>116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50</v>
      </c>
      <c r="J60" s="17">
        <v>0</v>
      </c>
      <c r="K60" s="17">
        <v>50</v>
      </c>
      <c r="L60" s="17">
        <v>0</v>
      </c>
      <c r="M60" s="17">
        <v>20</v>
      </c>
      <c r="N60" s="17">
        <v>2</v>
      </c>
      <c r="O60" s="17">
        <v>0</v>
      </c>
      <c r="P60" s="17">
        <v>1</v>
      </c>
    </row>
    <row r="61" spans="1:16" ht="12.75">
      <c r="A61" s="16">
        <v>44</v>
      </c>
      <c r="B61" s="16" t="s">
        <v>117</v>
      </c>
      <c r="C61" s="16" t="s">
        <v>118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14</v>
      </c>
      <c r="J61" s="17">
        <v>0</v>
      </c>
      <c r="K61" s="17">
        <v>14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</row>
    <row r="62" spans="1:16" s="22" customFormat="1" ht="12.75">
      <c r="A62" s="19">
        <v>44</v>
      </c>
      <c r="B62" s="20"/>
      <c r="C62" s="19" t="s">
        <v>119</v>
      </c>
      <c r="D62" s="19">
        <f>SUM((D18):(D61))</f>
        <v>24</v>
      </c>
      <c r="E62" s="19">
        <f>SUM((E18):(E61))</f>
        <v>145</v>
      </c>
      <c r="F62" s="19">
        <f>SUM((F18):(F61))</f>
        <v>2</v>
      </c>
      <c r="G62" s="19">
        <f>SUM((G18):(G61))</f>
        <v>0</v>
      </c>
      <c r="H62" s="19">
        <f>SUM((H18):(H61))</f>
        <v>2</v>
      </c>
      <c r="I62" s="19">
        <f>SUM((I18):(I61))</f>
        <v>1371</v>
      </c>
      <c r="J62" s="19">
        <f>SUM((J18):(J61))</f>
        <v>35</v>
      </c>
      <c r="K62" s="19">
        <f>SUM((K18):(K61))</f>
        <v>1335</v>
      </c>
      <c r="L62" s="19">
        <f>SUM((L18):(L61))</f>
        <v>1</v>
      </c>
      <c r="M62" s="19">
        <f>SUM((M18):(M61))</f>
        <v>361</v>
      </c>
      <c r="N62" s="19">
        <f>SUM((N18):(N61))</f>
        <v>100</v>
      </c>
      <c r="O62" s="19">
        <f>SUM((O18):(O61))</f>
        <v>2</v>
      </c>
      <c r="P62" s="19">
        <f>SUM((P18):(P61))</f>
        <v>152</v>
      </c>
    </row>
    <row r="63" spans="1:16" ht="12.7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</row>
    <row r="64" spans="1:16" ht="12.75">
      <c r="A64" s="16">
        <v>1</v>
      </c>
      <c r="B64" s="16" t="s">
        <v>50</v>
      </c>
      <c r="C64" s="16" t="s">
        <v>120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</row>
    <row r="65" spans="1:16" ht="12.75">
      <c r="A65" s="16">
        <v>2</v>
      </c>
      <c r="B65" s="16" t="s">
        <v>55</v>
      </c>
      <c r="C65" s="16" t="s">
        <v>121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</row>
    <row r="66" spans="1:16" ht="12.75">
      <c r="A66" s="16">
        <v>3</v>
      </c>
      <c r="B66" s="16" t="s">
        <v>78</v>
      </c>
      <c r="C66" s="16" t="s">
        <v>122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</row>
    <row r="67" spans="1:16" ht="12.75">
      <c r="A67" s="16">
        <v>4</v>
      </c>
      <c r="B67" s="16" t="s">
        <v>123</v>
      </c>
      <c r="C67" s="16" t="s">
        <v>124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</row>
    <row r="68" spans="1:16" ht="12.75">
      <c r="A68" s="16">
        <v>5</v>
      </c>
      <c r="B68" s="16" t="s">
        <v>93</v>
      </c>
      <c r="C68" s="16" t="s">
        <v>125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</row>
    <row r="69" spans="1:16" ht="12.75">
      <c r="A69" s="16">
        <v>6</v>
      </c>
      <c r="B69" s="16" t="s">
        <v>98</v>
      </c>
      <c r="C69" s="16" t="s">
        <v>126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</row>
    <row r="70" spans="1:16" ht="12.75">
      <c r="A70" s="16">
        <v>7</v>
      </c>
      <c r="B70" s="16" t="s">
        <v>45</v>
      </c>
      <c r="C70" s="16" t="s">
        <v>127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</row>
    <row r="71" spans="1:16" s="22" customFormat="1" ht="12.75">
      <c r="A71" s="19">
        <v>7</v>
      </c>
      <c r="B71" s="20"/>
      <c r="C71" s="19" t="s">
        <v>128</v>
      </c>
      <c r="D71" s="19">
        <f aca="true" t="shared" si="2" ref="D71:P71">(D64+D65+D66+D67+D68+D69+D70)</f>
        <v>0</v>
      </c>
      <c r="E71" s="19">
        <f t="shared" si="2"/>
        <v>0</v>
      </c>
      <c r="F71" s="19">
        <f t="shared" si="2"/>
        <v>0</v>
      </c>
      <c r="G71" s="19">
        <f t="shared" si="2"/>
        <v>0</v>
      </c>
      <c r="H71" s="19">
        <f t="shared" si="2"/>
        <v>0</v>
      </c>
      <c r="I71" s="19">
        <f t="shared" si="2"/>
        <v>0</v>
      </c>
      <c r="J71" s="19">
        <f t="shared" si="2"/>
        <v>0</v>
      </c>
      <c r="K71" s="19">
        <f t="shared" si="2"/>
        <v>0</v>
      </c>
      <c r="L71" s="19">
        <f t="shared" si="2"/>
        <v>0</v>
      </c>
      <c r="M71" s="19">
        <f t="shared" si="2"/>
        <v>0</v>
      </c>
      <c r="N71" s="19">
        <f t="shared" si="2"/>
        <v>0</v>
      </c>
      <c r="O71" s="19">
        <f t="shared" si="2"/>
        <v>0</v>
      </c>
      <c r="P71" s="19">
        <f t="shared" si="2"/>
        <v>0</v>
      </c>
    </row>
    <row r="72" spans="1:16" ht="12.7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</row>
    <row r="73" spans="1:16" ht="12.75">
      <c r="A73" s="16">
        <v>1</v>
      </c>
      <c r="B73" s="16" t="s">
        <v>53</v>
      </c>
      <c r="C73" s="16" t="s">
        <v>129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7</v>
      </c>
      <c r="J73" s="17">
        <v>0</v>
      </c>
      <c r="K73" s="17">
        <v>7</v>
      </c>
      <c r="L73" s="17">
        <v>0</v>
      </c>
      <c r="M73" s="17">
        <v>2</v>
      </c>
      <c r="N73" s="17">
        <v>0</v>
      </c>
      <c r="O73" s="17">
        <v>0</v>
      </c>
      <c r="P73" s="17">
        <v>0</v>
      </c>
    </row>
    <row r="74" spans="1:16" ht="12.75">
      <c r="A74" s="16">
        <v>2</v>
      </c>
      <c r="B74" s="16" t="s">
        <v>37</v>
      </c>
      <c r="C74" s="16" t="s">
        <v>130</v>
      </c>
      <c r="D74" s="17">
        <v>1</v>
      </c>
      <c r="E74" s="17">
        <v>1</v>
      </c>
      <c r="F74" s="17">
        <v>0</v>
      </c>
      <c r="G74" s="17">
        <v>0</v>
      </c>
      <c r="H74" s="17">
        <v>0</v>
      </c>
      <c r="I74" s="17">
        <v>6</v>
      </c>
      <c r="J74" s="17">
        <v>0</v>
      </c>
      <c r="K74" s="17">
        <v>6</v>
      </c>
      <c r="L74" s="17">
        <v>0</v>
      </c>
      <c r="M74" s="17">
        <v>2</v>
      </c>
      <c r="N74" s="17">
        <v>0</v>
      </c>
      <c r="O74" s="17">
        <v>0</v>
      </c>
      <c r="P74" s="17">
        <v>3</v>
      </c>
    </row>
    <row r="75" spans="1:16" ht="12.75">
      <c r="A75" s="16">
        <v>3</v>
      </c>
      <c r="B75" s="16" t="s">
        <v>37</v>
      </c>
      <c r="C75" s="16" t="s">
        <v>131</v>
      </c>
      <c r="D75" s="17">
        <v>0</v>
      </c>
      <c r="E75" s="17">
        <v>3</v>
      </c>
      <c r="F75" s="17">
        <v>0</v>
      </c>
      <c r="G75" s="17">
        <v>0</v>
      </c>
      <c r="H75" s="17">
        <v>0</v>
      </c>
      <c r="I75" s="17">
        <v>8</v>
      </c>
      <c r="J75" s="17">
        <v>2</v>
      </c>
      <c r="K75" s="17">
        <v>6</v>
      </c>
      <c r="L75" s="17">
        <v>0</v>
      </c>
      <c r="M75" s="17">
        <v>0</v>
      </c>
      <c r="N75" s="17">
        <v>1</v>
      </c>
      <c r="O75" s="17">
        <v>0</v>
      </c>
      <c r="P75" s="17">
        <v>1</v>
      </c>
    </row>
    <row r="76" spans="1:16" ht="12.75">
      <c r="A76" s="16">
        <v>4</v>
      </c>
      <c r="B76" s="16" t="s">
        <v>76</v>
      </c>
      <c r="C76" s="16" t="s">
        <v>132</v>
      </c>
      <c r="D76" s="17">
        <v>0</v>
      </c>
      <c r="E76" s="17">
        <v>4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1</v>
      </c>
      <c r="P76" s="17">
        <v>0</v>
      </c>
    </row>
    <row r="77" spans="1:16" ht="12.75">
      <c r="A77" s="16">
        <v>5</v>
      </c>
      <c r="B77" s="16" t="s">
        <v>78</v>
      </c>
      <c r="C77" s="16" t="s">
        <v>133</v>
      </c>
      <c r="D77" s="17">
        <v>0</v>
      </c>
      <c r="E77" s="17">
        <v>2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16" ht="12.75">
      <c r="A78" s="16">
        <v>6</v>
      </c>
      <c r="B78" s="16" t="s">
        <v>96</v>
      </c>
      <c r="C78" s="16" t="s">
        <v>134</v>
      </c>
      <c r="D78" s="17">
        <v>1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4</v>
      </c>
      <c r="N78" s="17">
        <v>8</v>
      </c>
      <c r="O78" s="17">
        <v>0</v>
      </c>
      <c r="P78" s="17">
        <v>0</v>
      </c>
    </row>
    <row r="79" spans="1:16" ht="12.75">
      <c r="A79" s="16">
        <v>7</v>
      </c>
      <c r="B79" s="16" t="s">
        <v>98</v>
      </c>
      <c r="C79" s="16" t="s">
        <v>135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11</v>
      </c>
      <c r="J79" s="17">
        <v>2</v>
      </c>
      <c r="K79" s="17">
        <v>9</v>
      </c>
      <c r="L79" s="17">
        <v>0</v>
      </c>
      <c r="M79" s="17">
        <v>0</v>
      </c>
      <c r="N79" s="17">
        <v>2</v>
      </c>
      <c r="O79" s="17">
        <v>0</v>
      </c>
      <c r="P79" s="17">
        <v>1</v>
      </c>
    </row>
    <row r="80" spans="1:16" s="22" customFormat="1" ht="12.75">
      <c r="A80" s="19">
        <v>7</v>
      </c>
      <c r="B80" s="20"/>
      <c r="C80" s="19" t="s">
        <v>136</v>
      </c>
      <c r="D80" s="19">
        <f aca="true" t="shared" si="3" ref="D80:P80">(D73+D74+D75+D76+D77+D78+D79)</f>
        <v>2</v>
      </c>
      <c r="E80" s="19">
        <f t="shared" si="3"/>
        <v>10</v>
      </c>
      <c r="F80" s="19">
        <f t="shared" si="3"/>
        <v>0</v>
      </c>
      <c r="G80" s="19">
        <f t="shared" si="3"/>
        <v>0</v>
      </c>
      <c r="H80" s="19">
        <f t="shared" si="3"/>
        <v>0</v>
      </c>
      <c r="I80" s="19">
        <f t="shared" si="3"/>
        <v>32</v>
      </c>
      <c r="J80" s="19">
        <f t="shared" si="3"/>
        <v>4</v>
      </c>
      <c r="K80" s="19">
        <f t="shared" si="3"/>
        <v>28</v>
      </c>
      <c r="L80" s="19">
        <f t="shared" si="3"/>
        <v>0</v>
      </c>
      <c r="M80" s="19">
        <f t="shared" si="3"/>
        <v>8</v>
      </c>
      <c r="N80" s="19">
        <f t="shared" si="3"/>
        <v>11</v>
      </c>
      <c r="O80" s="19">
        <f t="shared" si="3"/>
        <v>1</v>
      </c>
      <c r="P80" s="19">
        <f t="shared" si="3"/>
        <v>5</v>
      </c>
    </row>
    <row r="81" spans="1:16" ht="12.7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</row>
    <row r="82" spans="1:16" s="31" customFormat="1" ht="15.75">
      <c r="A82" s="29">
        <v>66</v>
      </c>
      <c r="B82" s="30"/>
      <c r="C82" s="29" t="s">
        <v>137</v>
      </c>
      <c r="D82" s="29">
        <f aca="true" t="shared" si="4" ref="D82:P82">(D11+D16+D62+D71+D80)</f>
        <v>73</v>
      </c>
      <c r="E82" s="29">
        <f t="shared" si="4"/>
        <v>197</v>
      </c>
      <c r="F82" s="29">
        <f t="shared" si="4"/>
        <v>28</v>
      </c>
      <c r="G82" s="29">
        <f t="shared" si="4"/>
        <v>21</v>
      </c>
      <c r="H82" s="29">
        <f t="shared" si="4"/>
        <v>7</v>
      </c>
      <c r="I82" s="29">
        <f t="shared" si="4"/>
        <v>2316</v>
      </c>
      <c r="J82" s="29">
        <f t="shared" si="4"/>
        <v>50</v>
      </c>
      <c r="K82" s="29">
        <f t="shared" si="4"/>
        <v>2258</v>
      </c>
      <c r="L82" s="29">
        <f t="shared" si="4"/>
        <v>8</v>
      </c>
      <c r="M82" s="29">
        <f t="shared" si="4"/>
        <v>609</v>
      </c>
      <c r="N82" s="29">
        <f t="shared" si="4"/>
        <v>174</v>
      </c>
      <c r="O82" s="29">
        <f t="shared" si="4"/>
        <v>15</v>
      </c>
      <c r="P82" s="29">
        <f t="shared" si="4"/>
        <v>166</v>
      </c>
    </row>
  </sheetData>
  <sheetProtection password="CE88" sheet="1" objects="1" scenarios="1"/>
  <mergeCells count="18">
    <mergeCell ref="A17:P17"/>
    <mergeCell ref="A63:P63"/>
    <mergeCell ref="A72:P72"/>
    <mergeCell ref="A81:P81"/>
    <mergeCell ref="A2:A5"/>
    <mergeCell ref="B2:B5"/>
    <mergeCell ref="C2:C5"/>
    <mergeCell ref="A12:P12"/>
    <mergeCell ref="P3:P4"/>
    <mergeCell ref="O3:O4"/>
    <mergeCell ref="N3:N4"/>
    <mergeCell ref="M3:M4"/>
    <mergeCell ref="I3:I4"/>
    <mergeCell ref="J3:L3"/>
    <mergeCell ref="F3:F4"/>
    <mergeCell ref="E3:E4"/>
    <mergeCell ref="D3:D4"/>
    <mergeCell ref="G3:H3"/>
  </mergeCells>
  <printOptions/>
  <pageMargins left="0.7480314960629921" right="0.6" top="0.7874015748031497" bottom="0.91" header="0.5118110236220472" footer="0.5118110236220472"/>
  <pageSetup horizontalDpi="600" verticalDpi="600" orientation="landscape" paperSize="9" r:id="rId1"/>
  <headerFooter alignWithMargins="0">
    <oddFooter>&amp;R&amp;P+24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1">
      <selection activeCell="B2" sqref="B2:B5"/>
    </sheetView>
  </sheetViews>
  <sheetFormatPr defaultColWidth="9.140625" defaultRowHeight="12.75"/>
  <cols>
    <col min="1" max="1" width="4.57421875" style="0" customWidth="1"/>
    <col min="2" max="2" width="16.00390625" style="0" customWidth="1"/>
    <col min="3" max="3" width="55.8515625" style="0" customWidth="1"/>
    <col min="4" max="4" width="10.28125" style="0" customWidth="1"/>
  </cols>
  <sheetData>
    <row r="1" s="125" customFormat="1" ht="15">
      <c r="A1" s="124" t="s">
        <v>296</v>
      </c>
    </row>
    <row r="2" spans="1:9" ht="22.5">
      <c r="A2" s="131" t="s">
        <v>11</v>
      </c>
      <c r="B2" s="131" t="s">
        <v>12</v>
      </c>
      <c r="C2" s="131" t="s">
        <v>13</v>
      </c>
      <c r="D2" s="36" t="s">
        <v>297</v>
      </c>
      <c r="E2" s="36" t="s">
        <v>298</v>
      </c>
      <c r="F2" s="36" t="s">
        <v>299</v>
      </c>
      <c r="G2" s="36" t="s">
        <v>300</v>
      </c>
      <c r="H2" s="36" t="s">
        <v>270</v>
      </c>
      <c r="I2" s="36" t="s">
        <v>301</v>
      </c>
    </row>
    <row r="3" spans="1:9" ht="2.25" customHeight="1">
      <c r="A3" s="131"/>
      <c r="B3" s="131"/>
      <c r="C3" s="131"/>
      <c r="D3" s="36"/>
      <c r="E3" s="36"/>
      <c r="F3" s="36"/>
      <c r="G3" s="36"/>
      <c r="H3" s="36"/>
      <c r="I3" s="36"/>
    </row>
    <row r="4" spans="1:9" ht="76.5" customHeight="1">
      <c r="A4" s="128"/>
      <c r="B4" s="128"/>
      <c r="C4" s="128"/>
      <c r="D4" s="12" t="s">
        <v>302</v>
      </c>
      <c r="E4" s="12" t="s">
        <v>303</v>
      </c>
      <c r="F4" s="12" t="s">
        <v>304</v>
      </c>
      <c r="G4" s="12" t="s">
        <v>305</v>
      </c>
      <c r="H4" s="12" t="s">
        <v>306</v>
      </c>
      <c r="I4" s="12" t="s">
        <v>307</v>
      </c>
    </row>
    <row r="5" spans="1:9" ht="1.5" customHeight="1" hidden="1" thickBot="1">
      <c r="A5" s="128"/>
      <c r="B5" s="128"/>
      <c r="C5" s="128"/>
      <c r="D5" s="9">
        <v>2006</v>
      </c>
      <c r="E5" s="9">
        <v>2006</v>
      </c>
      <c r="F5" s="9">
        <v>2006</v>
      </c>
      <c r="G5" s="9">
        <v>2006</v>
      </c>
      <c r="H5" s="9">
        <v>2006</v>
      </c>
      <c r="I5" s="9">
        <v>2006</v>
      </c>
    </row>
    <row r="6" spans="1:9" ht="12.75">
      <c r="A6" s="16">
        <v>1</v>
      </c>
      <c r="B6" s="16" t="s">
        <v>35</v>
      </c>
      <c r="C6" s="16" t="s">
        <v>36</v>
      </c>
      <c r="D6" s="17">
        <v>69</v>
      </c>
      <c r="E6" s="17">
        <v>66</v>
      </c>
      <c r="F6" s="17">
        <v>70</v>
      </c>
      <c r="G6" s="17">
        <v>7</v>
      </c>
      <c r="H6" s="17">
        <v>98</v>
      </c>
      <c r="I6" s="17">
        <v>20</v>
      </c>
    </row>
    <row r="7" spans="1:9" ht="12.75">
      <c r="A7" s="16">
        <v>2</v>
      </c>
      <c r="B7" s="16" t="s">
        <v>37</v>
      </c>
      <c r="C7" s="16" t="s">
        <v>38</v>
      </c>
      <c r="D7" s="17">
        <v>15</v>
      </c>
      <c r="E7" s="17">
        <v>10</v>
      </c>
      <c r="F7" s="17">
        <v>7</v>
      </c>
      <c r="G7" s="17">
        <v>5</v>
      </c>
      <c r="H7" s="17">
        <v>38</v>
      </c>
      <c r="I7" s="17">
        <v>1</v>
      </c>
    </row>
    <row r="8" spans="1:9" ht="12.75">
      <c r="A8" s="16">
        <v>3</v>
      </c>
      <c r="B8" s="16" t="s">
        <v>37</v>
      </c>
      <c r="C8" s="16" t="s">
        <v>39</v>
      </c>
      <c r="D8" s="17">
        <v>29</v>
      </c>
      <c r="E8" s="17">
        <v>21</v>
      </c>
      <c r="F8" s="17">
        <v>56</v>
      </c>
      <c r="G8" s="17">
        <v>2</v>
      </c>
      <c r="H8" s="17">
        <v>88</v>
      </c>
      <c r="I8" s="17">
        <v>41</v>
      </c>
    </row>
    <row r="9" spans="1:9" ht="12.75">
      <c r="A9" s="16">
        <v>4</v>
      </c>
      <c r="B9" s="16" t="s">
        <v>37</v>
      </c>
      <c r="C9" s="16" t="s">
        <v>40</v>
      </c>
      <c r="D9" s="17">
        <v>40</v>
      </c>
      <c r="E9" s="17">
        <v>17</v>
      </c>
      <c r="F9" s="17">
        <v>34</v>
      </c>
      <c r="G9" s="17">
        <v>2</v>
      </c>
      <c r="H9" s="17">
        <v>41</v>
      </c>
      <c r="I9" s="17">
        <v>33</v>
      </c>
    </row>
    <row r="10" spans="1:9" ht="12.75">
      <c r="A10" s="16">
        <v>5</v>
      </c>
      <c r="B10" s="16" t="s">
        <v>41</v>
      </c>
      <c r="C10" s="16" t="s">
        <v>42</v>
      </c>
      <c r="D10" s="17">
        <v>119</v>
      </c>
      <c r="E10" s="17">
        <v>104</v>
      </c>
      <c r="F10" s="17">
        <v>29</v>
      </c>
      <c r="G10" s="17">
        <v>2</v>
      </c>
      <c r="H10" s="17">
        <v>112</v>
      </c>
      <c r="I10" s="17">
        <v>33</v>
      </c>
    </row>
    <row r="11" spans="1:9" s="22" customFormat="1" ht="12.75">
      <c r="A11" s="19">
        <v>5</v>
      </c>
      <c r="B11" s="20"/>
      <c r="C11" s="19" t="s">
        <v>43</v>
      </c>
      <c r="D11" s="19">
        <f aca="true" t="shared" si="0" ref="D11:I11">(D6+D7+D8+D9+D10)</f>
        <v>272</v>
      </c>
      <c r="E11" s="19">
        <f t="shared" si="0"/>
        <v>218</v>
      </c>
      <c r="F11" s="19">
        <f t="shared" si="0"/>
        <v>196</v>
      </c>
      <c r="G11" s="19">
        <f t="shared" si="0"/>
        <v>18</v>
      </c>
      <c r="H11" s="19">
        <f t="shared" si="0"/>
        <v>377</v>
      </c>
      <c r="I11" s="19">
        <f t="shared" si="0"/>
        <v>128</v>
      </c>
    </row>
    <row r="12" spans="1:9" ht="10.5" customHeight="1">
      <c r="A12" s="126"/>
      <c r="B12" s="126"/>
      <c r="C12" s="126"/>
      <c r="D12" s="126"/>
      <c r="E12" s="126"/>
      <c r="F12" s="126"/>
      <c r="G12" s="126"/>
      <c r="H12" s="126"/>
      <c r="I12" s="126"/>
    </row>
    <row r="13" spans="1:9" ht="12.75">
      <c r="A13" s="16">
        <v>1</v>
      </c>
      <c r="B13" s="16" t="s">
        <v>37</v>
      </c>
      <c r="C13" s="16" t="s">
        <v>44</v>
      </c>
      <c r="D13" s="17">
        <v>82</v>
      </c>
      <c r="E13" s="17">
        <v>82</v>
      </c>
      <c r="F13" s="17">
        <v>22</v>
      </c>
      <c r="G13" s="17">
        <v>10</v>
      </c>
      <c r="H13" s="17">
        <v>80</v>
      </c>
      <c r="I13" s="17">
        <v>82</v>
      </c>
    </row>
    <row r="14" spans="1:9" ht="12.75">
      <c r="A14" s="16">
        <v>2</v>
      </c>
      <c r="B14" s="16" t="s">
        <v>45</v>
      </c>
      <c r="C14" s="16" t="s">
        <v>159</v>
      </c>
      <c r="D14" s="17">
        <v>86</v>
      </c>
      <c r="E14" s="17">
        <v>62</v>
      </c>
      <c r="F14" s="17">
        <v>20</v>
      </c>
      <c r="G14" s="17">
        <v>4</v>
      </c>
      <c r="H14" s="17">
        <v>78</v>
      </c>
      <c r="I14" s="17">
        <v>8</v>
      </c>
    </row>
    <row r="15" spans="1:9" ht="12.75">
      <c r="A15" s="16">
        <v>3</v>
      </c>
      <c r="B15" s="16" t="s">
        <v>47</v>
      </c>
      <c r="C15" s="16" t="s">
        <v>160</v>
      </c>
      <c r="D15" s="17">
        <v>12</v>
      </c>
      <c r="E15" s="17">
        <v>9</v>
      </c>
      <c r="F15" s="17">
        <v>16</v>
      </c>
      <c r="G15" s="17">
        <v>5</v>
      </c>
      <c r="H15" s="17">
        <v>32</v>
      </c>
      <c r="I15" s="17">
        <v>7</v>
      </c>
    </row>
    <row r="16" spans="1:9" s="22" customFormat="1" ht="12.75">
      <c r="A16" s="19">
        <v>3</v>
      </c>
      <c r="B16" s="20"/>
      <c r="C16" s="19" t="s">
        <v>49</v>
      </c>
      <c r="D16" s="19">
        <f aca="true" t="shared" si="1" ref="D16:I16">(D13+D14+D15)</f>
        <v>180</v>
      </c>
      <c r="E16" s="19">
        <f t="shared" si="1"/>
        <v>153</v>
      </c>
      <c r="F16" s="19">
        <f t="shared" si="1"/>
        <v>58</v>
      </c>
      <c r="G16" s="19">
        <f t="shared" si="1"/>
        <v>19</v>
      </c>
      <c r="H16" s="19">
        <f t="shared" si="1"/>
        <v>190</v>
      </c>
      <c r="I16" s="19">
        <f t="shared" si="1"/>
        <v>97</v>
      </c>
    </row>
    <row r="17" spans="1:9" ht="11.25" customHeight="1">
      <c r="A17" s="126"/>
      <c r="B17" s="126"/>
      <c r="C17" s="126"/>
      <c r="D17" s="126"/>
      <c r="E17" s="126"/>
      <c r="F17" s="126"/>
      <c r="G17" s="126"/>
      <c r="H17" s="126"/>
      <c r="I17" s="126"/>
    </row>
    <row r="18" spans="1:9" ht="12.75">
      <c r="A18" s="16">
        <v>1</v>
      </c>
      <c r="B18" s="16" t="s">
        <v>50</v>
      </c>
      <c r="C18" s="16" t="s">
        <v>51</v>
      </c>
      <c r="D18" s="17">
        <v>0</v>
      </c>
      <c r="E18" s="17">
        <v>0</v>
      </c>
      <c r="F18" s="17">
        <v>13</v>
      </c>
      <c r="G18" s="17">
        <v>0</v>
      </c>
      <c r="H18" s="17">
        <v>8</v>
      </c>
      <c r="I18" s="17">
        <v>5</v>
      </c>
    </row>
    <row r="19" spans="1:9" ht="12.75">
      <c r="A19" s="16">
        <v>2</v>
      </c>
      <c r="B19" s="16" t="s">
        <v>50</v>
      </c>
      <c r="C19" s="16" t="s">
        <v>52</v>
      </c>
      <c r="D19" s="17">
        <v>11</v>
      </c>
      <c r="E19" s="17">
        <v>4</v>
      </c>
      <c r="F19" s="17">
        <v>14</v>
      </c>
      <c r="G19" s="17">
        <v>0</v>
      </c>
      <c r="H19" s="17">
        <v>10</v>
      </c>
      <c r="I19" s="17">
        <v>13</v>
      </c>
    </row>
    <row r="20" spans="1:9" ht="12.75">
      <c r="A20" s="16">
        <v>3</v>
      </c>
      <c r="B20" s="16" t="s">
        <v>53</v>
      </c>
      <c r="C20" s="16" t="s">
        <v>54</v>
      </c>
      <c r="D20" s="17">
        <v>20</v>
      </c>
      <c r="E20" s="17">
        <v>0</v>
      </c>
      <c r="F20" s="17">
        <v>18</v>
      </c>
      <c r="G20" s="17">
        <v>1</v>
      </c>
      <c r="H20" s="17">
        <v>23</v>
      </c>
      <c r="I20" s="17">
        <v>9</v>
      </c>
    </row>
    <row r="21" spans="1:9" ht="12.75">
      <c r="A21" s="16">
        <v>4</v>
      </c>
      <c r="B21" s="16" t="s">
        <v>55</v>
      </c>
      <c r="C21" s="16" t="s">
        <v>56</v>
      </c>
      <c r="D21" s="17">
        <v>1</v>
      </c>
      <c r="E21" s="17">
        <v>1</v>
      </c>
      <c r="F21" s="17">
        <v>1</v>
      </c>
      <c r="G21" s="17">
        <v>0</v>
      </c>
      <c r="H21" s="17">
        <v>1</v>
      </c>
      <c r="I21" s="17">
        <v>0</v>
      </c>
    </row>
    <row r="22" spans="1:9" ht="12.75">
      <c r="A22" s="16">
        <v>5</v>
      </c>
      <c r="B22" s="16" t="s">
        <v>55</v>
      </c>
      <c r="C22" s="16" t="s">
        <v>57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</row>
    <row r="23" spans="1:9" ht="12.75">
      <c r="A23" s="16">
        <v>6</v>
      </c>
      <c r="B23" s="16" t="s">
        <v>35</v>
      </c>
      <c r="C23" s="16" t="s">
        <v>58</v>
      </c>
      <c r="D23" s="17">
        <v>8</v>
      </c>
      <c r="E23" s="17">
        <v>0</v>
      </c>
      <c r="F23" s="17">
        <v>19</v>
      </c>
      <c r="G23" s="17">
        <v>1</v>
      </c>
      <c r="H23" s="17">
        <v>1</v>
      </c>
      <c r="I23" s="17">
        <v>0</v>
      </c>
    </row>
    <row r="24" spans="1:9" ht="12.75">
      <c r="A24" s="16">
        <v>7</v>
      </c>
      <c r="B24" s="16" t="s">
        <v>59</v>
      </c>
      <c r="C24" s="16" t="s">
        <v>60</v>
      </c>
      <c r="D24" s="17">
        <v>9</v>
      </c>
      <c r="E24" s="17">
        <v>2</v>
      </c>
      <c r="F24" s="17">
        <v>7</v>
      </c>
      <c r="G24" s="17">
        <v>0</v>
      </c>
      <c r="H24" s="17">
        <v>5</v>
      </c>
      <c r="I24" s="17">
        <v>7</v>
      </c>
    </row>
    <row r="25" spans="1:9" ht="12.75">
      <c r="A25" s="16">
        <v>8</v>
      </c>
      <c r="B25" s="16" t="s">
        <v>37</v>
      </c>
      <c r="C25" s="16" t="s">
        <v>61</v>
      </c>
      <c r="D25" s="17">
        <v>0</v>
      </c>
      <c r="E25" s="17">
        <v>0</v>
      </c>
      <c r="F25" s="17">
        <v>2</v>
      </c>
      <c r="G25" s="17">
        <v>0</v>
      </c>
      <c r="H25" s="17">
        <v>0</v>
      </c>
      <c r="I25" s="17">
        <v>0</v>
      </c>
    </row>
    <row r="26" spans="1:9" ht="12.75">
      <c r="A26" s="16">
        <v>9</v>
      </c>
      <c r="B26" s="16" t="s">
        <v>37</v>
      </c>
      <c r="C26" s="16" t="s">
        <v>62</v>
      </c>
      <c r="D26" s="17">
        <v>2</v>
      </c>
      <c r="E26" s="17">
        <v>0</v>
      </c>
      <c r="F26" s="17">
        <v>4</v>
      </c>
      <c r="G26" s="17">
        <v>0</v>
      </c>
      <c r="H26" s="17">
        <v>12</v>
      </c>
      <c r="I26" s="17">
        <v>0</v>
      </c>
    </row>
    <row r="27" spans="1:9" ht="12.75">
      <c r="A27" s="16">
        <v>10</v>
      </c>
      <c r="B27" s="16" t="s">
        <v>37</v>
      </c>
      <c r="C27" s="16" t="s">
        <v>63</v>
      </c>
      <c r="D27" s="17">
        <v>3</v>
      </c>
      <c r="E27" s="17">
        <v>1</v>
      </c>
      <c r="F27" s="17">
        <v>0</v>
      </c>
      <c r="G27" s="17">
        <v>0</v>
      </c>
      <c r="H27" s="17">
        <v>5</v>
      </c>
      <c r="I27" s="17">
        <v>2</v>
      </c>
    </row>
    <row r="28" spans="1:9" ht="12.75">
      <c r="A28" s="16">
        <v>11</v>
      </c>
      <c r="B28" s="16" t="s">
        <v>37</v>
      </c>
      <c r="C28" s="16" t="s">
        <v>64</v>
      </c>
      <c r="D28" s="17">
        <v>0</v>
      </c>
      <c r="E28" s="17">
        <v>0</v>
      </c>
      <c r="F28" s="17">
        <v>5</v>
      </c>
      <c r="G28" s="17">
        <v>0</v>
      </c>
      <c r="H28" s="17">
        <v>0</v>
      </c>
      <c r="I28" s="17">
        <v>0</v>
      </c>
    </row>
    <row r="29" spans="1:9" ht="12.75">
      <c r="A29" s="16">
        <v>12</v>
      </c>
      <c r="B29" s="16" t="s">
        <v>37</v>
      </c>
      <c r="C29" s="16" t="s">
        <v>65</v>
      </c>
      <c r="D29" s="17">
        <v>1</v>
      </c>
      <c r="E29" s="17">
        <v>0</v>
      </c>
      <c r="F29" s="17">
        <v>11</v>
      </c>
      <c r="G29" s="17">
        <v>0</v>
      </c>
      <c r="H29" s="17">
        <v>12</v>
      </c>
      <c r="I29" s="17">
        <v>0</v>
      </c>
    </row>
    <row r="30" spans="1:9" ht="12.75">
      <c r="A30" s="16">
        <v>13</v>
      </c>
      <c r="B30" s="16" t="s">
        <v>37</v>
      </c>
      <c r="C30" s="16" t="s">
        <v>66</v>
      </c>
      <c r="D30" s="17">
        <v>16</v>
      </c>
      <c r="E30" s="17">
        <v>1</v>
      </c>
      <c r="F30" s="17">
        <v>33</v>
      </c>
      <c r="G30" s="17">
        <v>1</v>
      </c>
      <c r="H30" s="17">
        <v>21</v>
      </c>
      <c r="I30" s="17">
        <v>16</v>
      </c>
    </row>
    <row r="31" spans="1:9" ht="12.75">
      <c r="A31" s="16">
        <v>14</v>
      </c>
      <c r="B31" s="16" t="s">
        <v>37</v>
      </c>
      <c r="C31" s="16" t="s">
        <v>67</v>
      </c>
      <c r="D31" s="17">
        <v>0</v>
      </c>
      <c r="E31" s="17">
        <v>0</v>
      </c>
      <c r="F31" s="17">
        <v>5</v>
      </c>
      <c r="G31" s="17">
        <v>1</v>
      </c>
      <c r="H31" s="17">
        <v>0</v>
      </c>
      <c r="I31" s="17">
        <v>0</v>
      </c>
    </row>
    <row r="32" spans="1:9" ht="12.75">
      <c r="A32" s="16">
        <v>15</v>
      </c>
      <c r="B32" s="16" t="s">
        <v>68</v>
      </c>
      <c r="C32" s="16" t="s">
        <v>69</v>
      </c>
      <c r="D32" s="17">
        <v>0</v>
      </c>
      <c r="E32" s="17">
        <v>0</v>
      </c>
      <c r="F32" s="17">
        <v>6</v>
      </c>
      <c r="G32" s="17">
        <v>1</v>
      </c>
      <c r="H32" s="17">
        <v>2</v>
      </c>
      <c r="I32" s="17">
        <v>0</v>
      </c>
    </row>
    <row r="33" spans="1:9" ht="12.75">
      <c r="A33" s="16">
        <v>16</v>
      </c>
      <c r="B33" s="16" t="s">
        <v>70</v>
      </c>
      <c r="C33" s="16" t="s">
        <v>71</v>
      </c>
      <c r="D33" s="17">
        <v>2</v>
      </c>
      <c r="E33" s="17">
        <v>0</v>
      </c>
      <c r="F33" s="17">
        <v>9</v>
      </c>
      <c r="G33" s="17">
        <v>0</v>
      </c>
      <c r="H33" s="17">
        <v>5</v>
      </c>
      <c r="I33" s="17">
        <v>0</v>
      </c>
    </row>
    <row r="34" spans="1:9" ht="12.75">
      <c r="A34" s="16">
        <v>17</v>
      </c>
      <c r="B34" s="16" t="s">
        <v>72</v>
      </c>
      <c r="C34" s="16" t="s">
        <v>73</v>
      </c>
      <c r="D34" s="17">
        <v>2</v>
      </c>
      <c r="E34" s="17">
        <v>2</v>
      </c>
      <c r="F34" s="17">
        <v>1</v>
      </c>
      <c r="G34" s="17">
        <v>0</v>
      </c>
      <c r="H34" s="17">
        <v>0</v>
      </c>
      <c r="I34" s="17">
        <v>0</v>
      </c>
    </row>
    <row r="35" spans="1:9" ht="12.75">
      <c r="A35" s="16">
        <v>18</v>
      </c>
      <c r="B35" s="16" t="s">
        <v>74</v>
      </c>
      <c r="C35" s="16" t="s">
        <v>75</v>
      </c>
      <c r="D35" s="17">
        <v>2</v>
      </c>
      <c r="E35" s="17">
        <v>2</v>
      </c>
      <c r="F35" s="17">
        <v>0</v>
      </c>
      <c r="G35" s="17">
        <v>0</v>
      </c>
      <c r="H35" s="17">
        <v>8</v>
      </c>
      <c r="I35" s="17">
        <v>7</v>
      </c>
    </row>
    <row r="36" spans="1:9" ht="12.75">
      <c r="A36" s="16">
        <v>19</v>
      </c>
      <c r="B36" s="16" t="s">
        <v>76</v>
      </c>
      <c r="C36" s="16" t="s">
        <v>77</v>
      </c>
      <c r="D36" s="17">
        <v>0</v>
      </c>
      <c r="E36" s="17">
        <v>0</v>
      </c>
      <c r="F36" s="17">
        <v>5</v>
      </c>
      <c r="G36" s="17">
        <v>2</v>
      </c>
      <c r="H36" s="17">
        <v>2</v>
      </c>
      <c r="I36" s="17">
        <v>0</v>
      </c>
    </row>
    <row r="37" spans="1:9" ht="12.75">
      <c r="A37" s="16">
        <v>20</v>
      </c>
      <c r="B37" s="16" t="s">
        <v>78</v>
      </c>
      <c r="C37" s="16" t="s">
        <v>215</v>
      </c>
      <c r="D37" s="17">
        <v>11</v>
      </c>
      <c r="E37" s="17">
        <v>0</v>
      </c>
      <c r="F37" s="17">
        <v>6</v>
      </c>
      <c r="G37" s="17">
        <v>0</v>
      </c>
      <c r="H37" s="17">
        <v>2</v>
      </c>
      <c r="I37" s="17">
        <v>3</v>
      </c>
    </row>
    <row r="38" spans="1:9" ht="12.75">
      <c r="A38" s="16">
        <v>21</v>
      </c>
      <c r="B38" s="16" t="s">
        <v>41</v>
      </c>
      <c r="C38" s="16" t="s">
        <v>80</v>
      </c>
      <c r="D38" s="17">
        <v>3</v>
      </c>
      <c r="E38" s="17">
        <v>0</v>
      </c>
      <c r="F38" s="17">
        <v>9</v>
      </c>
      <c r="G38" s="17">
        <v>0</v>
      </c>
      <c r="H38" s="17">
        <v>3</v>
      </c>
      <c r="I38" s="17">
        <v>0</v>
      </c>
    </row>
    <row r="39" spans="1:9" ht="12.75">
      <c r="A39" s="16">
        <v>22</v>
      </c>
      <c r="B39" s="16" t="s">
        <v>81</v>
      </c>
      <c r="C39" s="16" t="s">
        <v>82</v>
      </c>
      <c r="D39" s="17">
        <v>0</v>
      </c>
      <c r="E39" s="17">
        <v>0</v>
      </c>
      <c r="F39" s="17">
        <v>3</v>
      </c>
      <c r="G39" s="17">
        <v>0</v>
      </c>
      <c r="H39" s="17">
        <v>0</v>
      </c>
      <c r="I39" s="17">
        <v>7</v>
      </c>
    </row>
    <row r="40" spans="1:9" ht="12.75">
      <c r="A40" s="16">
        <v>23</v>
      </c>
      <c r="B40" s="16" t="s">
        <v>81</v>
      </c>
      <c r="C40" s="16" t="s">
        <v>83</v>
      </c>
      <c r="D40" s="17">
        <v>8</v>
      </c>
      <c r="E40" s="17">
        <v>2</v>
      </c>
      <c r="F40" s="17">
        <v>9</v>
      </c>
      <c r="G40" s="17">
        <v>1</v>
      </c>
      <c r="H40" s="17">
        <v>3</v>
      </c>
      <c r="I40" s="17">
        <v>3</v>
      </c>
    </row>
    <row r="41" spans="1:9" ht="12.75">
      <c r="A41" s="16">
        <v>24</v>
      </c>
      <c r="B41" s="16" t="s">
        <v>84</v>
      </c>
      <c r="C41" s="16" t="s">
        <v>85</v>
      </c>
      <c r="D41" s="17">
        <v>6</v>
      </c>
      <c r="E41" s="17">
        <v>0</v>
      </c>
      <c r="F41" s="17">
        <v>23</v>
      </c>
      <c r="G41" s="17">
        <v>1</v>
      </c>
      <c r="H41" s="17">
        <v>23</v>
      </c>
      <c r="I41" s="17">
        <v>15</v>
      </c>
    </row>
    <row r="42" spans="1:9" ht="12.75">
      <c r="A42" s="16">
        <v>25</v>
      </c>
      <c r="B42" s="16" t="s">
        <v>84</v>
      </c>
      <c r="C42" s="16" t="s">
        <v>86</v>
      </c>
      <c r="D42" s="17">
        <v>1</v>
      </c>
      <c r="E42" s="17">
        <v>1</v>
      </c>
      <c r="F42" s="17">
        <v>1</v>
      </c>
      <c r="G42" s="17">
        <v>0</v>
      </c>
      <c r="H42" s="17">
        <v>1</v>
      </c>
      <c r="I42" s="17">
        <v>0</v>
      </c>
    </row>
    <row r="43" spans="1:9" ht="12.75">
      <c r="A43" s="16">
        <v>26</v>
      </c>
      <c r="B43" s="16" t="s">
        <v>87</v>
      </c>
      <c r="C43" s="16" t="s">
        <v>88</v>
      </c>
      <c r="D43" s="17">
        <v>3</v>
      </c>
      <c r="E43" s="17">
        <v>1</v>
      </c>
      <c r="F43" s="17">
        <v>8</v>
      </c>
      <c r="G43" s="17">
        <v>1</v>
      </c>
      <c r="H43" s="17">
        <v>3</v>
      </c>
      <c r="I43" s="17">
        <v>0</v>
      </c>
    </row>
    <row r="44" spans="1:9" ht="12.75">
      <c r="A44" s="16">
        <v>27</v>
      </c>
      <c r="B44" s="16" t="s">
        <v>89</v>
      </c>
      <c r="C44" s="16" t="s">
        <v>90</v>
      </c>
      <c r="D44" s="17">
        <v>1</v>
      </c>
      <c r="E44" s="17">
        <v>1</v>
      </c>
      <c r="F44" s="17">
        <v>18</v>
      </c>
      <c r="G44" s="17">
        <v>0</v>
      </c>
      <c r="H44" s="17">
        <v>4</v>
      </c>
      <c r="I44" s="17">
        <v>7</v>
      </c>
    </row>
    <row r="45" spans="1:9" ht="12.75">
      <c r="A45" s="16">
        <v>28</v>
      </c>
      <c r="B45" s="16" t="s">
        <v>91</v>
      </c>
      <c r="C45" s="16" t="s">
        <v>92</v>
      </c>
      <c r="D45" s="17">
        <v>0</v>
      </c>
      <c r="E45" s="17">
        <v>0</v>
      </c>
      <c r="F45" s="17">
        <v>6</v>
      </c>
      <c r="G45" s="17">
        <v>0</v>
      </c>
      <c r="H45" s="17">
        <v>3</v>
      </c>
      <c r="I45" s="17">
        <v>0</v>
      </c>
    </row>
    <row r="46" spans="1:9" ht="12.75">
      <c r="A46" s="16">
        <v>29</v>
      </c>
      <c r="B46" s="16" t="s">
        <v>93</v>
      </c>
      <c r="C46" s="16" t="s">
        <v>94</v>
      </c>
      <c r="D46" s="17">
        <v>0</v>
      </c>
      <c r="E46" s="17">
        <v>0</v>
      </c>
      <c r="F46" s="17">
        <v>2</v>
      </c>
      <c r="G46" s="17">
        <v>0</v>
      </c>
      <c r="H46" s="17">
        <v>2</v>
      </c>
      <c r="I46" s="17">
        <v>0</v>
      </c>
    </row>
    <row r="47" spans="1:9" ht="12.75">
      <c r="A47" s="16">
        <v>30</v>
      </c>
      <c r="B47" s="16" t="s">
        <v>93</v>
      </c>
      <c r="C47" s="16" t="s">
        <v>95</v>
      </c>
      <c r="D47" s="17">
        <v>0</v>
      </c>
      <c r="E47" s="17">
        <v>0</v>
      </c>
      <c r="F47" s="17">
        <v>4</v>
      </c>
      <c r="G47" s="17">
        <v>0</v>
      </c>
      <c r="H47" s="17">
        <v>5</v>
      </c>
      <c r="I47" s="17">
        <v>1</v>
      </c>
    </row>
    <row r="48" spans="1:9" ht="12.75">
      <c r="A48" s="16">
        <v>31</v>
      </c>
      <c r="B48" s="16" t="s">
        <v>96</v>
      </c>
      <c r="C48" s="16" t="s">
        <v>97</v>
      </c>
      <c r="D48" s="17">
        <v>0</v>
      </c>
      <c r="E48" s="17">
        <v>0</v>
      </c>
      <c r="F48" s="17">
        <v>8</v>
      </c>
      <c r="G48" s="17">
        <v>0</v>
      </c>
      <c r="H48" s="17">
        <v>4</v>
      </c>
      <c r="I48" s="17">
        <v>0</v>
      </c>
    </row>
    <row r="49" spans="1:9" ht="12.75">
      <c r="A49" s="16">
        <v>32</v>
      </c>
      <c r="B49" s="16" t="s">
        <v>98</v>
      </c>
      <c r="C49" s="16" t="s">
        <v>99</v>
      </c>
      <c r="D49" s="17">
        <v>2</v>
      </c>
      <c r="E49" s="17">
        <v>0</v>
      </c>
      <c r="F49" s="17">
        <v>12</v>
      </c>
      <c r="G49" s="17">
        <v>1</v>
      </c>
      <c r="H49" s="17">
        <v>2</v>
      </c>
      <c r="I49" s="17">
        <v>2</v>
      </c>
    </row>
    <row r="50" spans="1:9" ht="12.75">
      <c r="A50" s="16">
        <v>33</v>
      </c>
      <c r="B50" s="16" t="s">
        <v>100</v>
      </c>
      <c r="C50" s="16" t="s">
        <v>101</v>
      </c>
      <c r="D50" s="17">
        <v>0</v>
      </c>
      <c r="E50" s="17">
        <v>0</v>
      </c>
      <c r="F50" s="17">
        <v>14</v>
      </c>
      <c r="G50" s="17">
        <v>0</v>
      </c>
      <c r="H50" s="17">
        <v>0</v>
      </c>
      <c r="I50" s="17">
        <v>0</v>
      </c>
    </row>
    <row r="51" spans="1:9" ht="12.75">
      <c r="A51" s="16">
        <v>34</v>
      </c>
      <c r="B51" s="16" t="s">
        <v>102</v>
      </c>
      <c r="C51" s="16" t="s">
        <v>103</v>
      </c>
      <c r="D51" s="17">
        <v>5</v>
      </c>
      <c r="E51" s="17">
        <v>0</v>
      </c>
      <c r="F51" s="17">
        <v>16</v>
      </c>
      <c r="G51" s="17">
        <v>0</v>
      </c>
      <c r="H51" s="17">
        <v>0</v>
      </c>
      <c r="I51" s="17">
        <v>3</v>
      </c>
    </row>
    <row r="52" spans="1:9" ht="12.75">
      <c r="A52" s="16">
        <v>35</v>
      </c>
      <c r="B52" s="16" t="s">
        <v>45</v>
      </c>
      <c r="C52" s="16" t="s">
        <v>104</v>
      </c>
      <c r="D52" s="17">
        <v>0</v>
      </c>
      <c r="E52" s="17">
        <v>0</v>
      </c>
      <c r="F52" s="17">
        <v>2</v>
      </c>
      <c r="G52" s="17">
        <v>1</v>
      </c>
      <c r="H52" s="17">
        <v>0</v>
      </c>
      <c r="I52" s="17">
        <v>0</v>
      </c>
    </row>
    <row r="53" spans="1:9" ht="12.75">
      <c r="A53" s="16">
        <v>36</v>
      </c>
      <c r="B53" s="16" t="s">
        <v>45</v>
      </c>
      <c r="C53" s="16" t="s">
        <v>105</v>
      </c>
      <c r="D53" s="17">
        <v>7</v>
      </c>
      <c r="E53" s="17">
        <v>4</v>
      </c>
      <c r="F53" s="17">
        <v>11</v>
      </c>
      <c r="G53" s="17">
        <v>1</v>
      </c>
      <c r="H53" s="17">
        <v>13</v>
      </c>
      <c r="I53" s="17">
        <v>0</v>
      </c>
    </row>
    <row r="54" spans="1:9" ht="12.75">
      <c r="A54" s="16">
        <v>37</v>
      </c>
      <c r="B54" s="16" t="s">
        <v>45</v>
      </c>
      <c r="C54" s="16" t="s">
        <v>106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</row>
    <row r="55" spans="1:9" ht="12.75">
      <c r="A55" s="16">
        <v>38</v>
      </c>
      <c r="B55" s="16" t="s">
        <v>107</v>
      </c>
      <c r="C55" s="16" t="s">
        <v>108</v>
      </c>
      <c r="D55" s="17">
        <v>0</v>
      </c>
      <c r="E55" s="17">
        <v>0</v>
      </c>
      <c r="F55" s="17">
        <v>0</v>
      </c>
      <c r="G55" s="17">
        <v>0</v>
      </c>
      <c r="H55" s="17">
        <v>7</v>
      </c>
      <c r="I55" s="17">
        <v>0</v>
      </c>
    </row>
    <row r="56" spans="1:9" ht="12.75">
      <c r="A56" s="16">
        <v>39</v>
      </c>
      <c r="B56" s="16" t="s">
        <v>47</v>
      </c>
      <c r="C56" s="16" t="s">
        <v>109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</row>
    <row r="57" spans="1:9" ht="12.75">
      <c r="A57" s="16">
        <v>40</v>
      </c>
      <c r="B57" s="16" t="s">
        <v>110</v>
      </c>
      <c r="C57" s="16" t="s">
        <v>111</v>
      </c>
      <c r="D57" s="17">
        <v>0</v>
      </c>
      <c r="E57" s="17">
        <v>0</v>
      </c>
      <c r="F57" s="17">
        <v>7</v>
      </c>
      <c r="G57" s="17">
        <v>0</v>
      </c>
      <c r="H57" s="17">
        <v>0</v>
      </c>
      <c r="I57" s="17">
        <v>6</v>
      </c>
    </row>
    <row r="58" spans="1:9" ht="12.75">
      <c r="A58" s="16">
        <v>41</v>
      </c>
      <c r="B58" s="16" t="s">
        <v>112</v>
      </c>
      <c r="C58" s="16" t="s">
        <v>113</v>
      </c>
      <c r="D58" s="17">
        <v>0</v>
      </c>
      <c r="E58" s="17">
        <v>0</v>
      </c>
      <c r="F58" s="17">
        <v>1</v>
      </c>
      <c r="G58" s="17">
        <v>1</v>
      </c>
      <c r="H58" s="17">
        <v>0</v>
      </c>
      <c r="I58" s="17">
        <v>0</v>
      </c>
    </row>
    <row r="59" spans="1:9" ht="12.75">
      <c r="A59" s="16">
        <v>42</v>
      </c>
      <c r="B59" s="16" t="s">
        <v>114</v>
      </c>
      <c r="C59" s="16" t="s">
        <v>115</v>
      </c>
      <c r="D59" s="17">
        <v>3</v>
      </c>
      <c r="E59" s="17">
        <v>0</v>
      </c>
      <c r="F59" s="17">
        <v>4</v>
      </c>
      <c r="G59" s="17">
        <v>0</v>
      </c>
      <c r="H59" s="17">
        <v>4</v>
      </c>
      <c r="I59" s="17">
        <v>0</v>
      </c>
    </row>
    <row r="60" spans="1:9" ht="12.75">
      <c r="A60" s="16">
        <v>43</v>
      </c>
      <c r="B60" s="16" t="s">
        <v>114</v>
      </c>
      <c r="C60" s="16" t="s">
        <v>116</v>
      </c>
      <c r="D60" s="17">
        <v>0</v>
      </c>
      <c r="E60" s="17">
        <v>0</v>
      </c>
      <c r="F60" s="17">
        <v>16</v>
      </c>
      <c r="G60" s="17">
        <v>0</v>
      </c>
      <c r="H60" s="17">
        <v>5</v>
      </c>
      <c r="I60" s="17">
        <v>0</v>
      </c>
    </row>
    <row r="61" spans="1:9" ht="12.75">
      <c r="A61" s="16">
        <v>44</v>
      </c>
      <c r="B61" s="16" t="s">
        <v>117</v>
      </c>
      <c r="C61" s="16" t="s">
        <v>118</v>
      </c>
      <c r="D61" s="17">
        <v>0</v>
      </c>
      <c r="E61" s="17">
        <v>0</v>
      </c>
      <c r="F61" s="17">
        <v>9</v>
      </c>
      <c r="G61" s="17">
        <v>0</v>
      </c>
      <c r="H61" s="17">
        <v>0</v>
      </c>
      <c r="I61" s="17">
        <v>0</v>
      </c>
    </row>
    <row r="62" spans="1:9" s="22" customFormat="1" ht="12.75">
      <c r="A62" s="19">
        <v>44</v>
      </c>
      <c r="B62" s="20"/>
      <c r="C62" s="19" t="s">
        <v>119</v>
      </c>
      <c r="D62" s="19">
        <f>SUM((D18):(D61))</f>
        <v>127</v>
      </c>
      <c r="E62" s="19">
        <f>SUM((E18):(E61))</f>
        <v>22</v>
      </c>
      <c r="F62" s="19">
        <f>SUM((F18):(F61))</f>
        <v>342</v>
      </c>
      <c r="G62" s="19">
        <f>SUM((G18):(G61))</f>
        <v>14</v>
      </c>
      <c r="H62" s="19">
        <f>SUM((H18):(H61))</f>
        <v>199</v>
      </c>
      <c r="I62" s="19">
        <f>SUM((I18):(I61))</f>
        <v>106</v>
      </c>
    </row>
    <row r="63" spans="1:9" ht="12.75" customHeight="1">
      <c r="A63" s="126"/>
      <c r="B63" s="126"/>
      <c r="C63" s="126"/>
      <c r="D63" s="126"/>
      <c r="E63" s="126"/>
      <c r="F63" s="126"/>
      <c r="G63" s="126"/>
      <c r="H63" s="126"/>
      <c r="I63" s="126"/>
    </row>
    <row r="64" spans="1:9" ht="12.75">
      <c r="A64" s="16">
        <v>1</v>
      </c>
      <c r="B64" s="16" t="s">
        <v>50</v>
      </c>
      <c r="C64" s="16" t="s">
        <v>120</v>
      </c>
      <c r="D64" s="17">
        <v>0</v>
      </c>
      <c r="E64" s="17">
        <v>0</v>
      </c>
      <c r="F64" s="17">
        <v>0</v>
      </c>
      <c r="G64" s="17">
        <v>0</v>
      </c>
      <c r="H64" s="17">
        <v>1</v>
      </c>
      <c r="I64" s="17">
        <v>0</v>
      </c>
    </row>
    <row r="65" spans="1:9" ht="12.75">
      <c r="A65" s="16">
        <v>2</v>
      </c>
      <c r="B65" s="16" t="s">
        <v>55</v>
      </c>
      <c r="C65" s="16" t="s">
        <v>121</v>
      </c>
      <c r="D65" s="17">
        <v>4</v>
      </c>
      <c r="E65" s="17">
        <v>0</v>
      </c>
      <c r="F65" s="17">
        <v>0</v>
      </c>
      <c r="G65" s="17">
        <v>0</v>
      </c>
      <c r="H65" s="17">
        <v>0</v>
      </c>
      <c r="I65" s="17">
        <v>9</v>
      </c>
    </row>
    <row r="66" spans="1:9" ht="12.75">
      <c r="A66" s="16">
        <v>3</v>
      </c>
      <c r="B66" s="16" t="s">
        <v>78</v>
      </c>
      <c r="C66" s="16" t="s">
        <v>122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</row>
    <row r="67" spans="1:9" ht="12.75">
      <c r="A67" s="16">
        <v>4</v>
      </c>
      <c r="B67" s="16" t="s">
        <v>123</v>
      </c>
      <c r="C67" s="16" t="s">
        <v>124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</row>
    <row r="68" spans="1:9" ht="12.75">
      <c r="A68" s="16">
        <v>5</v>
      </c>
      <c r="B68" s="16" t="s">
        <v>93</v>
      </c>
      <c r="C68" s="16" t="s">
        <v>125</v>
      </c>
      <c r="D68" s="17">
        <v>0</v>
      </c>
      <c r="E68" s="17">
        <v>0</v>
      </c>
      <c r="F68" s="17">
        <v>1</v>
      </c>
      <c r="G68" s="17">
        <v>0</v>
      </c>
      <c r="H68" s="17">
        <v>0</v>
      </c>
      <c r="I68" s="17">
        <v>0</v>
      </c>
    </row>
    <row r="69" spans="1:9" ht="12.75">
      <c r="A69" s="16">
        <v>6</v>
      </c>
      <c r="B69" s="16" t="s">
        <v>98</v>
      </c>
      <c r="C69" s="16" t="s">
        <v>126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</row>
    <row r="70" spans="1:9" ht="12.75">
      <c r="A70" s="16">
        <v>7</v>
      </c>
      <c r="B70" s="16" t="s">
        <v>45</v>
      </c>
      <c r="C70" s="16" t="s">
        <v>127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</row>
    <row r="71" spans="1:9" s="22" customFormat="1" ht="16.5" customHeight="1">
      <c r="A71" s="19">
        <v>7</v>
      </c>
      <c r="B71" s="20"/>
      <c r="C71" s="19" t="s">
        <v>128</v>
      </c>
      <c r="D71" s="19">
        <f aca="true" t="shared" si="2" ref="D71:I71">(D64+D65+D66+D67+D68+D69+D70)</f>
        <v>4</v>
      </c>
      <c r="E71" s="19">
        <f t="shared" si="2"/>
        <v>0</v>
      </c>
      <c r="F71" s="19">
        <f t="shared" si="2"/>
        <v>1</v>
      </c>
      <c r="G71" s="19">
        <f t="shared" si="2"/>
        <v>0</v>
      </c>
      <c r="H71" s="19">
        <f t="shared" si="2"/>
        <v>1</v>
      </c>
      <c r="I71" s="19">
        <f t="shared" si="2"/>
        <v>9</v>
      </c>
    </row>
    <row r="72" spans="1:9" ht="11.25" customHeight="1">
      <c r="A72" s="126"/>
      <c r="B72" s="126"/>
      <c r="C72" s="126"/>
      <c r="D72" s="126"/>
      <c r="E72" s="126"/>
      <c r="F72" s="126"/>
      <c r="G72" s="126"/>
      <c r="H72" s="126"/>
      <c r="I72" s="126"/>
    </row>
    <row r="73" spans="1:9" ht="12.75">
      <c r="A73" s="16">
        <v>1</v>
      </c>
      <c r="B73" s="16" t="s">
        <v>53</v>
      </c>
      <c r="C73" s="16" t="s">
        <v>129</v>
      </c>
      <c r="D73" s="17">
        <v>0</v>
      </c>
      <c r="E73" s="17">
        <v>0</v>
      </c>
      <c r="F73" s="17">
        <v>1</v>
      </c>
      <c r="G73" s="17">
        <v>0</v>
      </c>
      <c r="H73" s="17">
        <v>1</v>
      </c>
      <c r="I73" s="17">
        <v>0</v>
      </c>
    </row>
    <row r="74" spans="1:9" ht="12.75">
      <c r="A74" s="16">
        <v>2</v>
      </c>
      <c r="B74" s="16" t="s">
        <v>37</v>
      </c>
      <c r="C74" s="16" t="s">
        <v>130</v>
      </c>
      <c r="D74" s="17">
        <v>1</v>
      </c>
      <c r="E74" s="17">
        <v>1</v>
      </c>
      <c r="F74" s="17">
        <v>5</v>
      </c>
      <c r="G74" s="17">
        <v>0</v>
      </c>
      <c r="H74" s="17">
        <v>3</v>
      </c>
      <c r="I74" s="17">
        <v>1</v>
      </c>
    </row>
    <row r="75" spans="1:9" ht="12.75">
      <c r="A75" s="16">
        <v>3</v>
      </c>
      <c r="B75" s="16" t="s">
        <v>37</v>
      </c>
      <c r="C75" s="16" t="s">
        <v>131</v>
      </c>
      <c r="D75" s="17">
        <v>0</v>
      </c>
      <c r="E75" s="17">
        <v>0</v>
      </c>
      <c r="F75" s="17">
        <v>2</v>
      </c>
      <c r="G75" s="17">
        <v>0</v>
      </c>
      <c r="H75" s="17">
        <v>0</v>
      </c>
      <c r="I75" s="17">
        <v>0</v>
      </c>
    </row>
    <row r="76" spans="1:9" ht="12.75">
      <c r="A76" s="16">
        <v>4</v>
      </c>
      <c r="B76" s="16" t="s">
        <v>76</v>
      </c>
      <c r="C76" s="16" t="s">
        <v>132</v>
      </c>
      <c r="D76" s="17">
        <v>0</v>
      </c>
      <c r="E76" s="17">
        <v>0</v>
      </c>
      <c r="F76" s="17">
        <v>9</v>
      </c>
      <c r="G76" s="17">
        <v>0</v>
      </c>
      <c r="H76" s="17">
        <v>0</v>
      </c>
      <c r="I76" s="17">
        <v>1</v>
      </c>
    </row>
    <row r="77" spans="1:9" ht="12.75">
      <c r="A77" s="16">
        <v>5</v>
      </c>
      <c r="B77" s="16" t="s">
        <v>78</v>
      </c>
      <c r="C77" s="16" t="s">
        <v>133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</row>
    <row r="78" spans="1:9" ht="12.75">
      <c r="A78" s="16">
        <v>6</v>
      </c>
      <c r="B78" s="16" t="s">
        <v>96</v>
      </c>
      <c r="C78" s="16" t="s">
        <v>134</v>
      </c>
      <c r="D78" s="17">
        <v>0</v>
      </c>
      <c r="E78" s="17">
        <v>0</v>
      </c>
      <c r="F78" s="17">
        <v>16</v>
      </c>
      <c r="G78" s="17">
        <v>0</v>
      </c>
      <c r="H78" s="17">
        <v>2</v>
      </c>
      <c r="I78" s="17">
        <v>0</v>
      </c>
    </row>
    <row r="79" spans="1:9" ht="12.75">
      <c r="A79" s="16">
        <v>7</v>
      </c>
      <c r="B79" s="16" t="s">
        <v>98</v>
      </c>
      <c r="C79" s="16" t="s">
        <v>135</v>
      </c>
      <c r="D79" s="17">
        <v>0</v>
      </c>
      <c r="E79" s="17">
        <v>0</v>
      </c>
      <c r="F79" s="17">
        <v>5</v>
      </c>
      <c r="G79" s="17">
        <v>0</v>
      </c>
      <c r="H79" s="17">
        <v>2</v>
      </c>
      <c r="I79" s="17">
        <v>0</v>
      </c>
    </row>
    <row r="80" spans="1:9" s="22" customFormat="1" ht="12.75">
      <c r="A80" s="19">
        <v>7</v>
      </c>
      <c r="B80" s="20"/>
      <c r="C80" s="19" t="s">
        <v>136</v>
      </c>
      <c r="D80" s="19">
        <f aca="true" t="shared" si="3" ref="D80:I80">(D73+D74+D75+D76+D77+D78+D79)</f>
        <v>1</v>
      </c>
      <c r="E80" s="19">
        <f t="shared" si="3"/>
        <v>1</v>
      </c>
      <c r="F80" s="19">
        <f t="shared" si="3"/>
        <v>38</v>
      </c>
      <c r="G80" s="19">
        <f t="shared" si="3"/>
        <v>0</v>
      </c>
      <c r="H80" s="19">
        <f t="shared" si="3"/>
        <v>8</v>
      </c>
      <c r="I80" s="19">
        <f t="shared" si="3"/>
        <v>2</v>
      </c>
    </row>
    <row r="81" spans="1:9" ht="10.5" customHeight="1">
      <c r="A81" s="126"/>
      <c r="B81" s="126"/>
      <c r="C81" s="126"/>
      <c r="D81" s="126"/>
      <c r="E81" s="126"/>
      <c r="F81" s="126"/>
      <c r="G81" s="126"/>
      <c r="H81" s="126"/>
      <c r="I81" s="126"/>
    </row>
    <row r="82" spans="1:9" s="31" customFormat="1" ht="15.75">
      <c r="A82" s="29">
        <v>66</v>
      </c>
      <c r="B82" s="30"/>
      <c r="C82" s="29" t="s">
        <v>137</v>
      </c>
      <c r="D82" s="29">
        <f aca="true" t="shared" si="4" ref="D82:I82">(D11+D16+D62+D71+D80)</f>
        <v>584</v>
      </c>
      <c r="E82" s="29">
        <f t="shared" si="4"/>
        <v>394</v>
      </c>
      <c r="F82" s="29">
        <f t="shared" si="4"/>
        <v>635</v>
      </c>
      <c r="G82" s="29">
        <f t="shared" si="4"/>
        <v>51</v>
      </c>
      <c r="H82" s="29">
        <f t="shared" si="4"/>
        <v>775</v>
      </c>
      <c r="I82" s="29">
        <f t="shared" si="4"/>
        <v>342</v>
      </c>
    </row>
  </sheetData>
  <sheetProtection password="CE88" sheet="1" objects="1" scenarios="1"/>
  <mergeCells count="9">
    <mergeCell ref="A1:IV1"/>
    <mergeCell ref="A2:A5"/>
    <mergeCell ref="B2:B5"/>
    <mergeCell ref="C2:C5"/>
    <mergeCell ref="A81:I81"/>
    <mergeCell ref="A12:I12"/>
    <mergeCell ref="A17:I17"/>
    <mergeCell ref="A63:I63"/>
    <mergeCell ref="A72:I72"/>
  </mergeCells>
  <printOptions/>
  <pageMargins left="0.7480314960629921" right="0.7480314960629921" top="0.94" bottom="0.7874015748031497" header="0.5118110236220472" footer="0.5118110236220472"/>
  <pageSetup horizontalDpi="600" verticalDpi="600" orientation="landscape" paperSize="9" r:id="rId1"/>
  <headerFooter alignWithMargins="0">
    <oddFooter>&amp;R&amp;P+27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>
      <selection activeCell="B2" sqref="B2:B5"/>
    </sheetView>
  </sheetViews>
  <sheetFormatPr defaultColWidth="9.140625" defaultRowHeight="12.75"/>
  <cols>
    <col min="1" max="1" width="3.28125" style="0" customWidth="1"/>
    <col min="2" max="2" width="11.7109375" style="0" customWidth="1"/>
    <col min="3" max="3" width="40.7109375" style="0" customWidth="1"/>
    <col min="4" max="4" width="6.140625" style="0" customWidth="1"/>
    <col min="5" max="5" width="5.421875" style="0" customWidth="1"/>
    <col min="6" max="7" width="5.28125" style="0" customWidth="1"/>
    <col min="8" max="9" width="5.7109375" style="0" customWidth="1"/>
    <col min="10" max="10" width="5.28125" style="0" customWidth="1"/>
    <col min="11" max="11" width="5.00390625" style="0" customWidth="1"/>
    <col min="12" max="12" width="5.8515625" style="0" customWidth="1"/>
    <col min="13" max="13" width="5.7109375" style="0" customWidth="1"/>
    <col min="14" max="14" width="5.8515625" style="0" customWidth="1"/>
    <col min="15" max="15" width="5.421875" style="0" customWidth="1"/>
    <col min="16" max="16" width="6.00390625" style="0" customWidth="1"/>
    <col min="17" max="17" width="6.140625" style="0" customWidth="1"/>
  </cols>
  <sheetData>
    <row r="1" ht="15">
      <c r="A1" s="32" t="s">
        <v>308</v>
      </c>
    </row>
    <row r="2" spans="1:17" ht="29.25">
      <c r="A2" s="131" t="s">
        <v>11</v>
      </c>
      <c r="B2" s="131" t="s">
        <v>12</v>
      </c>
      <c r="C2" s="131" t="s">
        <v>13</v>
      </c>
      <c r="D2" s="10" t="s">
        <v>309</v>
      </c>
      <c r="E2" s="10" t="s">
        <v>310</v>
      </c>
      <c r="F2" s="10" t="s">
        <v>311</v>
      </c>
      <c r="G2" s="10" t="s">
        <v>312</v>
      </c>
      <c r="H2" s="10" t="s">
        <v>313</v>
      </c>
      <c r="I2" s="10" t="s">
        <v>314</v>
      </c>
      <c r="J2" s="10" t="s">
        <v>315</v>
      </c>
      <c r="K2" s="10" t="s">
        <v>310</v>
      </c>
      <c r="L2" s="10" t="s">
        <v>316</v>
      </c>
      <c r="M2" s="10" t="s">
        <v>317</v>
      </c>
      <c r="N2" s="10" t="s">
        <v>313</v>
      </c>
      <c r="O2" s="10" t="s">
        <v>311</v>
      </c>
      <c r="P2" s="10" t="s">
        <v>318</v>
      </c>
      <c r="Q2" s="10" t="s">
        <v>319</v>
      </c>
    </row>
    <row r="3" spans="1:17" ht="12.75">
      <c r="A3" s="131"/>
      <c r="B3" s="131"/>
      <c r="C3" s="131"/>
      <c r="D3" s="127" t="s">
        <v>320</v>
      </c>
      <c r="E3" s="132" t="s">
        <v>28</v>
      </c>
      <c r="F3" s="132"/>
      <c r="G3" s="132" t="s">
        <v>321</v>
      </c>
      <c r="H3" s="136"/>
      <c r="I3" s="136"/>
      <c r="J3" s="136"/>
      <c r="K3" s="136"/>
      <c r="L3" s="136"/>
      <c r="M3" s="136"/>
      <c r="N3" s="136"/>
      <c r="O3" s="136"/>
      <c r="P3" s="136"/>
      <c r="Q3" s="136"/>
    </row>
    <row r="4" spans="1:17" ht="105">
      <c r="A4" s="128"/>
      <c r="B4" s="128"/>
      <c r="C4" s="128"/>
      <c r="D4" s="136"/>
      <c r="E4" s="12" t="s">
        <v>33</v>
      </c>
      <c r="F4" s="12" t="s">
        <v>34</v>
      </c>
      <c r="G4" s="12" t="s">
        <v>322</v>
      </c>
      <c r="H4" s="12" t="s">
        <v>323</v>
      </c>
      <c r="I4" s="12" t="s">
        <v>34</v>
      </c>
      <c r="J4" s="12" t="s">
        <v>324</v>
      </c>
      <c r="K4" s="12" t="s">
        <v>325</v>
      </c>
      <c r="L4" s="12" t="s">
        <v>323</v>
      </c>
      <c r="M4" s="12" t="s">
        <v>34</v>
      </c>
      <c r="N4" s="12" t="s">
        <v>326</v>
      </c>
      <c r="O4" s="12" t="s">
        <v>327</v>
      </c>
      <c r="P4" s="12" t="s">
        <v>323</v>
      </c>
      <c r="Q4" s="12" t="s">
        <v>34</v>
      </c>
    </row>
    <row r="5" spans="1:17" ht="0.75" customHeight="1">
      <c r="A5" s="128"/>
      <c r="B5" s="128"/>
      <c r="C5" s="128"/>
      <c r="D5" s="9">
        <v>2006</v>
      </c>
      <c r="E5" s="9">
        <v>2006</v>
      </c>
      <c r="F5" s="9">
        <v>2006</v>
      </c>
      <c r="G5" s="9">
        <v>2006</v>
      </c>
      <c r="H5" s="9">
        <v>2006</v>
      </c>
      <c r="I5" s="9">
        <v>2006</v>
      </c>
      <c r="J5" s="9">
        <v>2006</v>
      </c>
      <c r="K5" s="9">
        <v>2006</v>
      </c>
      <c r="L5" s="9">
        <v>2006</v>
      </c>
      <c r="M5" s="9">
        <v>2006</v>
      </c>
      <c r="N5" s="9">
        <v>2006</v>
      </c>
      <c r="O5" s="9">
        <v>2006</v>
      </c>
      <c r="P5" s="9">
        <v>2006</v>
      </c>
      <c r="Q5" s="9">
        <v>2006</v>
      </c>
    </row>
    <row r="6" spans="1:17" ht="12.75">
      <c r="A6" s="40">
        <v>1</v>
      </c>
      <c r="B6" s="40" t="s">
        <v>35</v>
      </c>
      <c r="C6" s="40" t="s">
        <v>36</v>
      </c>
      <c r="D6" s="41">
        <v>88</v>
      </c>
      <c r="E6" s="41">
        <v>55</v>
      </c>
      <c r="F6" s="41">
        <v>33</v>
      </c>
      <c r="G6" s="41">
        <v>7</v>
      </c>
      <c r="H6" s="41">
        <v>2</v>
      </c>
      <c r="I6" s="41">
        <v>5</v>
      </c>
      <c r="J6" s="41">
        <v>5</v>
      </c>
      <c r="K6" s="41">
        <v>12</v>
      </c>
      <c r="L6" s="41">
        <v>10</v>
      </c>
      <c r="M6" s="41">
        <v>2</v>
      </c>
      <c r="N6" s="41">
        <v>3</v>
      </c>
      <c r="O6" s="41">
        <v>8</v>
      </c>
      <c r="P6" s="41">
        <v>8</v>
      </c>
      <c r="Q6" s="41">
        <v>0</v>
      </c>
    </row>
    <row r="7" spans="1:17" ht="12.75">
      <c r="A7" s="40">
        <v>2</v>
      </c>
      <c r="B7" s="40" t="s">
        <v>37</v>
      </c>
      <c r="C7" s="40" t="s">
        <v>38</v>
      </c>
      <c r="D7" s="41">
        <v>14</v>
      </c>
      <c r="E7" s="41">
        <v>9</v>
      </c>
      <c r="F7" s="41">
        <v>5</v>
      </c>
      <c r="G7" s="41">
        <v>8</v>
      </c>
      <c r="H7" s="41">
        <v>6</v>
      </c>
      <c r="I7" s="41">
        <v>2</v>
      </c>
      <c r="J7" s="41">
        <v>2</v>
      </c>
      <c r="K7" s="41">
        <v>3</v>
      </c>
      <c r="L7" s="41">
        <v>2</v>
      </c>
      <c r="M7" s="41">
        <v>1</v>
      </c>
      <c r="N7" s="41">
        <v>3</v>
      </c>
      <c r="O7" s="41">
        <v>2</v>
      </c>
      <c r="P7" s="41">
        <v>1</v>
      </c>
      <c r="Q7" s="41">
        <v>1</v>
      </c>
    </row>
    <row r="8" spans="1:17" ht="12.75">
      <c r="A8" s="40">
        <v>3</v>
      </c>
      <c r="B8" s="40" t="s">
        <v>37</v>
      </c>
      <c r="C8" s="40" t="s">
        <v>39</v>
      </c>
      <c r="D8" s="41">
        <v>31</v>
      </c>
      <c r="E8" s="41">
        <v>17</v>
      </c>
      <c r="F8" s="41">
        <v>14</v>
      </c>
      <c r="G8" s="41">
        <v>18</v>
      </c>
      <c r="H8" s="41">
        <v>7</v>
      </c>
      <c r="I8" s="41">
        <v>11</v>
      </c>
      <c r="J8" s="41">
        <v>10</v>
      </c>
      <c r="K8" s="41">
        <v>13</v>
      </c>
      <c r="L8" s="41">
        <v>10</v>
      </c>
      <c r="M8" s="41">
        <v>3</v>
      </c>
      <c r="N8" s="41">
        <v>1</v>
      </c>
      <c r="O8" s="41">
        <v>0</v>
      </c>
      <c r="P8" s="41">
        <v>0</v>
      </c>
      <c r="Q8" s="41">
        <v>0</v>
      </c>
    </row>
    <row r="9" spans="1:17" ht="12.75">
      <c r="A9" s="40">
        <v>4</v>
      </c>
      <c r="B9" s="40" t="s">
        <v>37</v>
      </c>
      <c r="C9" s="40" t="s">
        <v>40</v>
      </c>
      <c r="D9" s="41">
        <v>17</v>
      </c>
      <c r="E9" s="41">
        <v>9</v>
      </c>
      <c r="F9" s="41">
        <v>8</v>
      </c>
      <c r="G9" s="41">
        <v>9</v>
      </c>
      <c r="H9" s="41">
        <v>5</v>
      </c>
      <c r="I9" s="41">
        <v>4</v>
      </c>
      <c r="J9" s="41">
        <v>0</v>
      </c>
      <c r="K9" s="41">
        <v>8</v>
      </c>
      <c r="L9" s="41">
        <v>4</v>
      </c>
      <c r="M9" s="41">
        <v>4</v>
      </c>
      <c r="N9" s="41">
        <v>0</v>
      </c>
      <c r="O9" s="41">
        <v>0</v>
      </c>
      <c r="P9" s="41">
        <v>0</v>
      </c>
      <c r="Q9" s="41">
        <v>0</v>
      </c>
    </row>
    <row r="10" spans="1:17" ht="12.75">
      <c r="A10" s="40">
        <v>5</v>
      </c>
      <c r="B10" s="40" t="s">
        <v>41</v>
      </c>
      <c r="C10" s="40" t="s">
        <v>42</v>
      </c>
      <c r="D10" s="41">
        <v>102</v>
      </c>
      <c r="E10" s="41">
        <v>61</v>
      </c>
      <c r="F10" s="41">
        <v>41</v>
      </c>
      <c r="G10" s="41">
        <v>7</v>
      </c>
      <c r="H10" s="41">
        <v>6</v>
      </c>
      <c r="I10" s="41">
        <v>1</v>
      </c>
      <c r="J10" s="41">
        <v>3</v>
      </c>
      <c r="K10" s="41">
        <v>5</v>
      </c>
      <c r="L10" s="41">
        <v>4</v>
      </c>
      <c r="M10" s="41">
        <v>1</v>
      </c>
      <c r="N10" s="41">
        <v>3</v>
      </c>
      <c r="O10" s="41">
        <v>8</v>
      </c>
      <c r="P10" s="41">
        <v>5</v>
      </c>
      <c r="Q10" s="41">
        <v>3</v>
      </c>
    </row>
    <row r="11" spans="1:17" s="22" customFormat="1" ht="12.75">
      <c r="A11" s="19">
        <v>5</v>
      </c>
      <c r="B11" s="20"/>
      <c r="C11" s="19" t="s">
        <v>43</v>
      </c>
      <c r="D11" s="19">
        <f aca="true" t="shared" si="0" ref="D11:Q11">(D6+D7+D8+D9+D10)</f>
        <v>252</v>
      </c>
      <c r="E11" s="19">
        <f t="shared" si="0"/>
        <v>151</v>
      </c>
      <c r="F11" s="19">
        <f t="shared" si="0"/>
        <v>101</v>
      </c>
      <c r="G11" s="19">
        <f t="shared" si="0"/>
        <v>49</v>
      </c>
      <c r="H11" s="19">
        <f t="shared" si="0"/>
        <v>26</v>
      </c>
      <c r="I11" s="19">
        <f t="shared" si="0"/>
        <v>23</v>
      </c>
      <c r="J11" s="19">
        <f t="shared" si="0"/>
        <v>20</v>
      </c>
      <c r="K11" s="19">
        <f t="shared" si="0"/>
        <v>41</v>
      </c>
      <c r="L11" s="19">
        <f t="shared" si="0"/>
        <v>30</v>
      </c>
      <c r="M11" s="19">
        <f t="shared" si="0"/>
        <v>11</v>
      </c>
      <c r="N11" s="19">
        <f t="shared" si="0"/>
        <v>10</v>
      </c>
      <c r="O11" s="19">
        <f t="shared" si="0"/>
        <v>18</v>
      </c>
      <c r="P11" s="19">
        <f t="shared" si="0"/>
        <v>14</v>
      </c>
      <c r="Q11" s="19">
        <f t="shared" si="0"/>
        <v>4</v>
      </c>
    </row>
    <row r="12" spans="1:17" ht="12.75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</row>
    <row r="13" spans="1:17" ht="12.75">
      <c r="A13" s="40">
        <v>1</v>
      </c>
      <c r="B13" s="40" t="s">
        <v>37</v>
      </c>
      <c r="C13" s="40" t="s">
        <v>44</v>
      </c>
      <c r="D13" s="17">
        <v>82</v>
      </c>
      <c r="E13" s="17">
        <v>43</v>
      </c>
      <c r="F13" s="17">
        <v>39</v>
      </c>
      <c r="G13" s="17">
        <v>0</v>
      </c>
      <c r="H13" s="17">
        <v>0</v>
      </c>
      <c r="I13" s="17">
        <v>0</v>
      </c>
      <c r="J13" s="17">
        <v>0</v>
      </c>
      <c r="K13" s="17">
        <v>1</v>
      </c>
      <c r="L13" s="17">
        <v>1</v>
      </c>
      <c r="M13" s="17">
        <v>0</v>
      </c>
      <c r="N13" s="17">
        <v>0</v>
      </c>
      <c r="O13" s="17">
        <v>6</v>
      </c>
      <c r="P13" s="17">
        <v>2</v>
      </c>
      <c r="Q13" s="17">
        <v>4</v>
      </c>
    </row>
    <row r="14" spans="1:17" ht="12.75">
      <c r="A14" s="40">
        <v>2</v>
      </c>
      <c r="B14" s="40" t="s">
        <v>45</v>
      </c>
      <c r="C14" s="40" t="s">
        <v>159</v>
      </c>
      <c r="D14" s="17">
        <v>119</v>
      </c>
      <c r="E14" s="17">
        <v>74</v>
      </c>
      <c r="F14" s="17">
        <v>45</v>
      </c>
      <c r="G14" s="17">
        <v>0</v>
      </c>
      <c r="H14" s="17">
        <v>0</v>
      </c>
      <c r="I14" s="17">
        <v>0</v>
      </c>
      <c r="J14" s="17">
        <v>0</v>
      </c>
      <c r="K14" s="17">
        <v>7</v>
      </c>
      <c r="L14" s="17">
        <v>5</v>
      </c>
      <c r="M14" s="17">
        <v>2</v>
      </c>
      <c r="N14" s="17">
        <v>0</v>
      </c>
      <c r="O14" s="17">
        <v>19</v>
      </c>
      <c r="P14" s="17">
        <v>9</v>
      </c>
      <c r="Q14" s="17">
        <v>10</v>
      </c>
    </row>
    <row r="15" spans="1:17" ht="12.75">
      <c r="A15" s="40">
        <v>3</v>
      </c>
      <c r="B15" s="40" t="s">
        <v>47</v>
      </c>
      <c r="C15" s="40" t="s">
        <v>160</v>
      </c>
      <c r="D15" s="17">
        <v>37</v>
      </c>
      <c r="E15" s="17">
        <v>20</v>
      </c>
      <c r="F15" s="17">
        <v>17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2</v>
      </c>
      <c r="P15" s="17">
        <v>1</v>
      </c>
      <c r="Q15" s="17">
        <v>1</v>
      </c>
    </row>
    <row r="16" spans="1:17" s="22" customFormat="1" ht="12.75">
      <c r="A16" s="19">
        <v>3</v>
      </c>
      <c r="B16" s="20"/>
      <c r="C16" s="19" t="s">
        <v>49</v>
      </c>
      <c r="D16" s="19">
        <f aca="true" t="shared" si="1" ref="D16:Q16">(D13+D14+D15)</f>
        <v>238</v>
      </c>
      <c r="E16" s="19">
        <f t="shared" si="1"/>
        <v>137</v>
      </c>
      <c r="F16" s="19">
        <f t="shared" si="1"/>
        <v>101</v>
      </c>
      <c r="G16" s="19">
        <f t="shared" si="1"/>
        <v>0</v>
      </c>
      <c r="H16" s="19">
        <f t="shared" si="1"/>
        <v>0</v>
      </c>
      <c r="I16" s="19">
        <f t="shared" si="1"/>
        <v>0</v>
      </c>
      <c r="J16" s="19">
        <f t="shared" si="1"/>
        <v>0</v>
      </c>
      <c r="K16" s="19">
        <f t="shared" si="1"/>
        <v>8</v>
      </c>
      <c r="L16" s="19">
        <f t="shared" si="1"/>
        <v>6</v>
      </c>
      <c r="M16" s="19">
        <f t="shared" si="1"/>
        <v>2</v>
      </c>
      <c r="N16" s="19">
        <f t="shared" si="1"/>
        <v>0</v>
      </c>
      <c r="O16" s="19">
        <f t="shared" si="1"/>
        <v>27</v>
      </c>
      <c r="P16" s="19">
        <f t="shared" si="1"/>
        <v>12</v>
      </c>
      <c r="Q16" s="19">
        <f t="shared" si="1"/>
        <v>15</v>
      </c>
    </row>
    <row r="17" spans="1:17" ht="12.75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</row>
    <row r="18" spans="1:17" ht="12.75">
      <c r="A18" s="40">
        <v>1</v>
      </c>
      <c r="B18" s="40" t="s">
        <v>50</v>
      </c>
      <c r="C18" s="40" t="s">
        <v>51</v>
      </c>
      <c r="D18" s="17">
        <v>5</v>
      </c>
      <c r="E18" s="17">
        <v>4</v>
      </c>
      <c r="F18" s="17">
        <v>1</v>
      </c>
      <c r="G18" s="17">
        <v>0</v>
      </c>
      <c r="H18" s="17">
        <v>0</v>
      </c>
      <c r="I18" s="17">
        <v>0</v>
      </c>
      <c r="J18" s="17">
        <v>0</v>
      </c>
      <c r="K18" s="17">
        <v>2</v>
      </c>
      <c r="L18" s="17">
        <v>1</v>
      </c>
      <c r="M18" s="17">
        <v>1</v>
      </c>
      <c r="N18" s="17">
        <v>0</v>
      </c>
      <c r="O18" s="17">
        <v>2</v>
      </c>
      <c r="P18" s="17">
        <v>2</v>
      </c>
      <c r="Q18" s="17">
        <v>0</v>
      </c>
    </row>
    <row r="19" spans="1:17" ht="12.75">
      <c r="A19" s="40">
        <v>2</v>
      </c>
      <c r="B19" s="40" t="s">
        <v>50</v>
      </c>
      <c r="C19" s="40" t="s">
        <v>52</v>
      </c>
      <c r="D19" s="17">
        <v>7</v>
      </c>
      <c r="E19" s="17">
        <v>5</v>
      </c>
      <c r="F19" s="17">
        <v>2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</row>
    <row r="20" spans="1:17" ht="12.75">
      <c r="A20" s="40">
        <v>3</v>
      </c>
      <c r="B20" s="40" t="s">
        <v>53</v>
      </c>
      <c r="C20" s="40" t="s">
        <v>54</v>
      </c>
      <c r="D20" s="17">
        <v>2</v>
      </c>
      <c r="E20" s="17">
        <v>2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</row>
    <row r="21" spans="1:17" ht="12.75">
      <c r="A21" s="40">
        <v>4</v>
      </c>
      <c r="B21" s="40" t="s">
        <v>55</v>
      </c>
      <c r="C21" s="40" t="s">
        <v>56</v>
      </c>
      <c r="D21" s="17">
        <v>3</v>
      </c>
      <c r="E21" s="17">
        <v>0</v>
      </c>
      <c r="F21" s="17">
        <v>3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</row>
    <row r="22" spans="1:17" ht="12.75">
      <c r="A22" s="40">
        <v>5</v>
      </c>
      <c r="B22" s="40" t="s">
        <v>55</v>
      </c>
      <c r="C22" s="40" t="s">
        <v>328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</row>
    <row r="23" spans="1:17" ht="12.75">
      <c r="A23" s="40">
        <v>6</v>
      </c>
      <c r="B23" s="40" t="s">
        <v>35</v>
      </c>
      <c r="C23" s="40" t="s">
        <v>58</v>
      </c>
      <c r="D23" s="17">
        <v>4</v>
      </c>
      <c r="E23" s="17">
        <v>4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</row>
    <row r="24" spans="1:17" ht="12.75">
      <c r="A24" s="40">
        <v>7</v>
      </c>
      <c r="B24" s="40" t="s">
        <v>59</v>
      </c>
      <c r="C24" s="40" t="s">
        <v>60</v>
      </c>
      <c r="D24" s="17">
        <v>1</v>
      </c>
      <c r="E24" s="17">
        <v>1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</row>
    <row r="25" spans="1:17" ht="12.75">
      <c r="A25" s="40">
        <v>8</v>
      </c>
      <c r="B25" s="40" t="s">
        <v>37</v>
      </c>
      <c r="C25" s="40" t="s">
        <v>61</v>
      </c>
      <c r="D25" s="17">
        <v>12</v>
      </c>
      <c r="E25" s="17">
        <v>9</v>
      </c>
      <c r="F25" s="17">
        <v>3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</row>
    <row r="26" spans="1:17" ht="12.75">
      <c r="A26" s="40">
        <v>9</v>
      </c>
      <c r="B26" s="40" t="s">
        <v>37</v>
      </c>
      <c r="C26" s="40" t="s">
        <v>62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</row>
    <row r="27" spans="1:17" ht="12.75">
      <c r="A27" s="40">
        <v>10</v>
      </c>
      <c r="B27" s="40" t="s">
        <v>37</v>
      </c>
      <c r="C27" s="40" t="s">
        <v>63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</row>
    <row r="28" spans="1:17" ht="12.75">
      <c r="A28" s="40">
        <v>11</v>
      </c>
      <c r="B28" s="40" t="s">
        <v>37</v>
      </c>
      <c r="C28" s="40" t="s">
        <v>64</v>
      </c>
      <c r="D28" s="17">
        <v>1</v>
      </c>
      <c r="E28" s="17">
        <v>1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</row>
    <row r="29" spans="1:17" ht="12.75">
      <c r="A29" s="40">
        <v>12</v>
      </c>
      <c r="B29" s="40" t="s">
        <v>37</v>
      </c>
      <c r="C29" s="40" t="s">
        <v>65</v>
      </c>
      <c r="D29" s="17">
        <v>2</v>
      </c>
      <c r="E29" s="17">
        <v>1</v>
      </c>
      <c r="F29" s="17">
        <v>1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1</v>
      </c>
      <c r="P29" s="17">
        <v>0</v>
      </c>
      <c r="Q29" s="17">
        <v>1</v>
      </c>
    </row>
    <row r="30" spans="1:17" ht="12.75">
      <c r="A30" s="40">
        <v>13</v>
      </c>
      <c r="B30" s="40" t="s">
        <v>37</v>
      </c>
      <c r="C30" s="40" t="s">
        <v>66</v>
      </c>
      <c r="D30" s="17">
        <v>5</v>
      </c>
      <c r="E30" s="17">
        <v>4</v>
      </c>
      <c r="F30" s="17">
        <v>1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</row>
    <row r="31" spans="1:17" ht="12.75">
      <c r="A31" s="40">
        <v>14</v>
      </c>
      <c r="B31" s="40" t="s">
        <v>37</v>
      </c>
      <c r="C31" s="40" t="s">
        <v>67</v>
      </c>
      <c r="D31" s="17">
        <v>4</v>
      </c>
      <c r="E31" s="17">
        <v>4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</row>
    <row r="32" spans="1:17" ht="12.75">
      <c r="A32" s="40">
        <v>15</v>
      </c>
      <c r="B32" s="40" t="s">
        <v>68</v>
      </c>
      <c r="C32" s="40" t="s">
        <v>69</v>
      </c>
      <c r="D32" s="17">
        <v>3</v>
      </c>
      <c r="E32" s="17">
        <v>3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</row>
    <row r="33" spans="1:17" ht="12.75">
      <c r="A33" s="40">
        <v>16</v>
      </c>
      <c r="B33" s="40" t="s">
        <v>70</v>
      </c>
      <c r="C33" s="40" t="s">
        <v>71</v>
      </c>
      <c r="D33" s="17">
        <v>2</v>
      </c>
      <c r="E33" s="17">
        <v>2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</row>
    <row r="34" spans="1:17" ht="12.75">
      <c r="A34" s="40">
        <v>17</v>
      </c>
      <c r="B34" s="40" t="s">
        <v>72</v>
      </c>
      <c r="C34" s="40" t="s">
        <v>73</v>
      </c>
      <c r="D34" s="17">
        <v>1</v>
      </c>
      <c r="E34" s="17">
        <v>0</v>
      </c>
      <c r="F34" s="17">
        <v>1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</row>
    <row r="35" spans="1:17" ht="12.75">
      <c r="A35" s="40">
        <v>18</v>
      </c>
      <c r="B35" s="40" t="s">
        <v>74</v>
      </c>
      <c r="C35" s="40" t="s">
        <v>75</v>
      </c>
      <c r="D35" s="17">
        <v>1</v>
      </c>
      <c r="E35" s="17">
        <v>1</v>
      </c>
      <c r="F35" s="17">
        <v>0</v>
      </c>
      <c r="G35" s="17">
        <v>1</v>
      </c>
      <c r="H35" s="17">
        <v>1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</row>
    <row r="36" spans="1:17" ht="12.75">
      <c r="A36" s="40">
        <v>19</v>
      </c>
      <c r="B36" s="40" t="s">
        <v>76</v>
      </c>
      <c r="C36" s="40" t="s">
        <v>77</v>
      </c>
      <c r="D36" s="17">
        <v>4</v>
      </c>
      <c r="E36" s="17">
        <v>4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1</v>
      </c>
      <c r="P36" s="17">
        <v>1</v>
      </c>
      <c r="Q36" s="17">
        <v>0</v>
      </c>
    </row>
    <row r="37" spans="1:17" ht="12.75">
      <c r="A37" s="40">
        <v>20</v>
      </c>
      <c r="B37" s="40" t="s">
        <v>78</v>
      </c>
      <c r="C37" s="40" t="s">
        <v>215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</row>
    <row r="38" spans="1:17" ht="12.75">
      <c r="A38" s="40">
        <v>21</v>
      </c>
      <c r="B38" s="40" t="s">
        <v>41</v>
      </c>
      <c r="C38" s="40" t="s">
        <v>80</v>
      </c>
      <c r="D38" s="17">
        <v>5</v>
      </c>
      <c r="E38" s="17">
        <v>3</v>
      </c>
      <c r="F38" s="17">
        <v>2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3</v>
      </c>
      <c r="P38" s="17">
        <v>3</v>
      </c>
      <c r="Q38" s="17">
        <v>0</v>
      </c>
    </row>
    <row r="39" spans="1:17" ht="12.75">
      <c r="A39" s="40">
        <v>22</v>
      </c>
      <c r="B39" s="40" t="s">
        <v>81</v>
      </c>
      <c r="C39" s="40" t="s">
        <v>82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</row>
    <row r="40" spans="1:17" ht="12.75">
      <c r="A40" s="40">
        <v>23</v>
      </c>
      <c r="B40" s="40" t="s">
        <v>81</v>
      </c>
      <c r="C40" s="40" t="s">
        <v>83</v>
      </c>
      <c r="D40" s="17">
        <v>4</v>
      </c>
      <c r="E40" s="17">
        <v>4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2</v>
      </c>
      <c r="P40" s="17">
        <v>2</v>
      </c>
      <c r="Q40" s="17">
        <v>0</v>
      </c>
    </row>
    <row r="41" spans="1:17" ht="12.75">
      <c r="A41" s="40">
        <v>24</v>
      </c>
      <c r="B41" s="40" t="s">
        <v>84</v>
      </c>
      <c r="C41" s="40" t="s">
        <v>85</v>
      </c>
      <c r="D41" s="17">
        <v>1</v>
      </c>
      <c r="E41" s="17">
        <v>1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</row>
    <row r="42" spans="1:17" ht="12.75">
      <c r="A42" s="40">
        <v>25</v>
      </c>
      <c r="B42" s="40" t="s">
        <v>84</v>
      </c>
      <c r="C42" s="40" t="s">
        <v>86</v>
      </c>
      <c r="D42" s="17">
        <v>3</v>
      </c>
      <c r="E42" s="17">
        <v>3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1</v>
      </c>
      <c r="P42" s="17">
        <v>1</v>
      </c>
      <c r="Q42" s="17">
        <v>0</v>
      </c>
    </row>
    <row r="43" spans="1:17" ht="12.75">
      <c r="A43" s="40">
        <v>26</v>
      </c>
      <c r="B43" s="40" t="s">
        <v>87</v>
      </c>
      <c r="C43" s="40" t="s">
        <v>88</v>
      </c>
      <c r="D43" s="17">
        <v>5</v>
      </c>
      <c r="E43" s="17">
        <v>4</v>
      </c>
      <c r="F43" s="17">
        <v>1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</row>
    <row r="44" spans="1:17" ht="12.75">
      <c r="A44" s="40">
        <v>27</v>
      </c>
      <c r="B44" s="40" t="s">
        <v>89</v>
      </c>
      <c r="C44" s="40" t="s">
        <v>90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</row>
    <row r="45" spans="1:17" ht="12.75">
      <c r="A45" s="40">
        <v>28</v>
      </c>
      <c r="B45" s="40" t="s">
        <v>91</v>
      </c>
      <c r="C45" s="40" t="s">
        <v>92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</row>
    <row r="46" spans="1:17" ht="12.75">
      <c r="A46" s="40">
        <v>29</v>
      </c>
      <c r="B46" s="40" t="s">
        <v>93</v>
      </c>
      <c r="C46" s="40" t="s">
        <v>94</v>
      </c>
      <c r="D46" s="17">
        <v>1</v>
      </c>
      <c r="E46" s="17">
        <v>1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</row>
    <row r="47" spans="1:17" ht="12.75">
      <c r="A47" s="40">
        <v>30</v>
      </c>
      <c r="B47" s="40" t="s">
        <v>93</v>
      </c>
      <c r="C47" s="40" t="s">
        <v>95</v>
      </c>
      <c r="D47" s="17">
        <v>1</v>
      </c>
      <c r="E47" s="17">
        <v>0</v>
      </c>
      <c r="F47" s="17">
        <v>1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</row>
    <row r="48" spans="1:17" ht="12.75">
      <c r="A48" s="40">
        <v>31</v>
      </c>
      <c r="B48" s="40" t="s">
        <v>96</v>
      </c>
      <c r="C48" s="40" t="s">
        <v>97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</row>
    <row r="49" spans="1:17" ht="12.75">
      <c r="A49" s="40">
        <v>32</v>
      </c>
      <c r="B49" s="40" t="s">
        <v>98</v>
      </c>
      <c r="C49" s="40" t="s">
        <v>99</v>
      </c>
      <c r="D49" s="17">
        <v>3</v>
      </c>
      <c r="E49" s="17">
        <v>1</v>
      </c>
      <c r="F49" s="17">
        <v>2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</row>
    <row r="50" spans="1:17" ht="12.75">
      <c r="A50" s="40">
        <v>33</v>
      </c>
      <c r="B50" s="40" t="s">
        <v>100</v>
      </c>
      <c r="C50" s="40" t="s">
        <v>101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</row>
    <row r="51" spans="1:17" ht="12.75">
      <c r="A51" s="40">
        <v>34</v>
      </c>
      <c r="B51" s="40" t="s">
        <v>102</v>
      </c>
      <c r="C51" s="40" t="s">
        <v>103</v>
      </c>
      <c r="D51" s="17">
        <v>4</v>
      </c>
      <c r="E51" s="17">
        <v>2</v>
      </c>
      <c r="F51" s="17">
        <v>2</v>
      </c>
      <c r="G51" s="17">
        <v>0</v>
      </c>
      <c r="H51" s="17">
        <v>0</v>
      </c>
      <c r="I51" s="17">
        <v>0</v>
      </c>
      <c r="J51" s="17">
        <v>0</v>
      </c>
      <c r="K51" s="17">
        <v>1</v>
      </c>
      <c r="L51" s="17">
        <v>1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</row>
    <row r="52" spans="1:17" ht="12.75">
      <c r="A52" s="40">
        <v>35</v>
      </c>
      <c r="B52" s="40" t="s">
        <v>45</v>
      </c>
      <c r="C52" s="40" t="s">
        <v>104</v>
      </c>
      <c r="D52" s="17">
        <v>1</v>
      </c>
      <c r="E52" s="17">
        <v>0</v>
      </c>
      <c r="F52" s="17">
        <v>1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</row>
    <row r="53" spans="1:17" ht="12.75">
      <c r="A53" s="40">
        <v>36</v>
      </c>
      <c r="B53" s="40" t="s">
        <v>45</v>
      </c>
      <c r="C53" s="40" t="s">
        <v>105</v>
      </c>
      <c r="D53" s="17">
        <v>17</v>
      </c>
      <c r="E53" s="17">
        <v>10</v>
      </c>
      <c r="F53" s="17">
        <v>7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1</v>
      </c>
      <c r="P53" s="17">
        <v>1</v>
      </c>
      <c r="Q53" s="17">
        <v>0</v>
      </c>
    </row>
    <row r="54" spans="1:17" ht="12.75">
      <c r="A54" s="40">
        <v>37</v>
      </c>
      <c r="B54" s="40" t="s">
        <v>45</v>
      </c>
      <c r="C54" s="40" t="s">
        <v>106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</row>
    <row r="55" spans="1:17" ht="12.75">
      <c r="A55" s="40">
        <v>38</v>
      </c>
      <c r="B55" s="40" t="s">
        <v>107</v>
      </c>
      <c r="C55" s="40" t="s">
        <v>108</v>
      </c>
      <c r="D55" s="17">
        <v>4</v>
      </c>
      <c r="E55" s="17">
        <v>1</v>
      </c>
      <c r="F55" s="17">
        <v>3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</row>
    <row r="56" spans="1:17" ht="12.75">
      <c r="A56" s="40">
        <v>39</v>
      </c>
      <c r="B56" s="40" t="s">
        <v>47</v>
      </c>
      <c r="C56" s="40" t="s">
        <v>109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</row>
    <row r="57" spans="1:17" ht="12.75">
      <c r="A57" s="40">
        <v>40</v>
      </c>
      <c r="B57" s="40" t="s">
        <v>110</v>
      </c>
      <c r="C57" s="40" t="s">
        <v>111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</row>
    <row r="58" spans="1:17" ht="12.75">
      <c r="A58" s="40">
        <v>41</v>
      </c>
      <c r="B58" s="40" t="s">
        <v>112</v>
      </c>
      <c r="C58" s="40" t="s">
        <v>113</v>
      </c>
      <c r="D58" s="17">
        <v>2</v>
      </c>
      <c r="E58" s="17">
        <v>1</v>
      </c>
      <c r="F58" s="17">
        <v>1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</row>
    <row r="59" spans="1:17" ht="12.75">
      <c r="A59" s="40">
        <v>42</v>
      </c>
      <c r="B59" s="40" t="s">
        <v>114</v>
      </c>
      <c r="C59" s="40" t="s">
        <v>115</v>
      </c>
      <c r="D59" s="17">
        <v>4</v>
      </c>
      <c r="E59" s="17">
        <v>3</v>
      </c>
      <c r="F59" s="17">
        <v>1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</row>
    <row r="60" spans="1:17" ht="12.75">
      <c r="A60" s="40">
        <v>43</v>
      </c>
      <c r="B60" s="40" t="s">
        <v>114</v>
      </c>
      <c r="C60" s="40" t="s">
        <v>116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</row>
    <row r="61" spans="1:17" ht="12.75">
      <c r="A61" s="40">
        <v>44</v>
      </c>
      <c r="B61" s="40" t="s">
        <v>117</v>
      </c>
      <c r="C61" s="40" t="s">
        <v>118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</row>
    <row r="62" spans="1:17" s="22" customFormat="1" ht="12.75">
      <c r="A62" s="19">
        <v>44</v>
      </c>
      <c r="B62" s="20"/>
      <c r="C62" s="19" t="s">
        <v>119</v>
      </c>
      <c r="D62" s="19">
        <f>SUM((D18):(D61))</f>
        <v>112</v>
      </c>
      <c r="E62" s="19">
        <f>SUM((E18):(E61))</f>
        <v>79</v>
      </c>
      <c r="F62" s="19">
        <f>SUM((F18):(F61))</f>
        <v>33</v>
      </c>
      <c r="G62" s="19">
        <f>SUM((G18):(G61))</f>
        <v>1</v>
      </c>
      <c r="H62" s="19">
        <f>SUM((H18):(H61))</f>
        <v>1</v>
      </c>
      <c r="I62" s="19">
        <f>SUM((I18):(I61))</f>
        <v>0</v>
      </c>
      <c r="J62" s="19">
        <f>SUM((J18):(J61))</f>
        <v>0</v>
      </c>
      <c r="K62" s="19">
        <f>SUM((K18):(K61))</f>
        <v>3</v>
      </c>
      <c r="L62" s="19">
        <f>SUM((L18):(L61))</f>
        <v>2</v>
      </c>
      <c r="M62" s="19">
        <f>SUM((M18):(M61))</f>
        <v>1</v>
      </c>
      <c r="N62" s="19">
        <f>SUM((N18):(N61))</f>
        <v>0</v>
      </c>
      <c r="O62" s="19">
        <f>SUM((O18):(O61))</f>
        <v>11</v>
      </c>
      <c r="P62" s="19">
        <f>SUM((P18):(P61))</f>
        <v>10</v>
      </c>
      <c r="Q62" s="19">
        <f>SUM((Q18):(Q61))</f>
        <v>1</v>
      </c>
    </row>
    <row r="63" spans="1:17" ht="12.7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</row>
    <row r="64" spans="1:17" ht="12.75">
      <c r="A64" s="40">
        <v>1</v>
      </c>
      <c r="B64" s="40" t="s">
        <v>50</v>
      </c>
      <c r="C64" s="40" t="s">
        <v>120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</row>
    <row r="65" spans="1:17" ht="12.75">
      <c r="A65" s="40">
        <v>2</v>
      </c>
      <c r="B65" s="40" t="s">
        <v>55</v>
      </c>
      <c r="C65" s="40" t="s">
        <v>121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</row>
    <row r="66" spans="1:17" ht="12.75">
      <c r="A66" s="40">
        <v>3</v>
      </c>
      <c r="B66" s="40" t="s">
        <v>78</v>
      </c>
      <c r="C66" s="40" t="s">
        <v>122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</row>
    <row r="67" spans="1:17" ht="12.75">
      <c r="A67" s="40">
        <v>4</v>
      </c>
      <c r="B67" s="40" t="s">
        <v>123</v>
      </c>
      <c r="C67" s="40" t="s">
        <v>124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</row>
    <row r="68" spans="1:17" ht="12.75">
      <c r="A68" s="40">
        <v>5</v>
      </c>
      <c r="B68" s="40" t="s">
        <v>93</v>
      </c>
      <c r="C68" s="40" t="s">
        <v>125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</row>
    <row r="69" spans="1:17" ht="12.75">
      <c r="A69" s="40">
        <v>6</v>
      </c>
      <c r="B69" s="40" t="s">
        <v>98</v>
      </c>
      <c r="C69" s="40" t="s">
        <v>126</v>
      </c>
      <c r="D69" s="17">
        <v>1</v>
      </c>
      <c r="E69" s="17">
        <v>0</v>
      </c>
      <c r="F69" s="17">
        <v>1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</row>
    <row r="70" spans="1:17" ht="12.75">
      <c r="A70" s="40">
        <v>7</v>
      </c>
      <c r="B70" s="40" t="s">
        <v>45</v>
      </c>
      <c r="C70" s="40" t="s">
        <v>127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</row>
    <row r="71" spans="1:17" s="22" customFormat="1" ht="12.75">
      <c r="A71" s="19">
        <v>7</v>
      </c>
      <c r="B71" s="20"/>
      <c r="C71" s="19" t="s">
        <v>128</v>
      </c>
      <c r="D71" s="19">
        <f aca="true" t="shared" si="2" ref="D71:Q71">(D64+D65+D66+D67+D68+D69+D70)</f>
        <v>1</v>
      </c>
      <c r="E71" s="19">
        <f t="shared" si="2"/>
        <v>0</v>
      </c>
      <c r="F71" s="19">
        <f t="shared" si="2"/>
        <v>1</v>
      </c>
      <c r="G71" s="19">
        <f t="shared" si="2"/>
        <v>0</v>
      </c>
      <c r="H71" s="19">
        <f t="shared" si="2"/>
        <v>0</v>
      </c>
      <c r="I71" s="19">
        <f t="shared" si="2"/>
        <v>0</v>
      </c>
      <c r="J71" s="19">
        <f t="shared" si="2"/>
        <v>0</v>
      </c>
      <c r="K71" s="19">
        <f t="shared" si="2"/>
        <v>0</v>
      </c>
      <c r="L71" s="19">
        <f t="shared" si="2"/>
        <v>0</v>
      </c>
      <c r="M71" s="19">
        <f t="shared" si="2"/>
        <v>0</v>
      </c>
      <c r="N71" s="19">
        <f t="shared" si="2"/>
        <v>0</v>
      </c>
      <c r="O71" s="19">
        <f t="shared" si="2"/>
        <v>0</v>
      </c>
      <c r="P71" s="19">
        <f t="shared" si="2"/>
        <v>0</v>
      </c>
      <c r="Q71" s="19">
        <f t="shared" si="2"/>
        <v>0</v>
      </c>
    </row>
    <row r="72" spans="1:17" ht="12.7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</row>
    <row r="73" spans="1:17" ht="12.75">
      <c r="A73" s="40">
        <v>1</v>
      </c>
      <c r="B73" s="40" t="s">
        <v>53</v>
      </c>
      <c r="C73" s="40" t="s">
        <v>129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</row>
    <row r="74" spans="1:17" ht="12.75">
      <c r="A74" s="40">
        <v>2</v>
      </c>
      <c r="B74" s="40" t="s">
        <v>37</v>
      </c>
      <c r="C74" s="40" t="s">
        <v>130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</row>
    <row r="75" spans="1:17" ht="12.75">
      <c r="A75" s="40">
        <v>3</v>
      </c>
      <c r="B75" s="40" t="s">
        <v>37</v>
      </c>
      <c r="C75" s="40" t="s">
        <v>131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</row>
    <row r="76" spans="1:17" ht="12.75">
      <c r="A76" s="40">
        <v>4</v>
      </c>
      <c r="B76" s="40" t="s">
        <v>76</v>
      </c>
      <c r="C76" s="40" t="s">
        <v>132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</row>
    <row r="77" spans="1:17" ht="12.75">
      <c r="A77" s="40">
        <v>5</v>
      </c>
      <c r="B77" s="40" t="s">
        <v>78</v>
      </c>
      <c r="C77" s="40" t="s">
        <v>133</v>
      </c>
      <c r="D77" s="17">
        <v>1</v>
      </c>
      <c r="E77" s="17">
        <v>1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</row>
    <row r="78" spans="1:17" ht="12.75">
      <c r="A78" s="40">
        <v>6</v>
      </c>
      <c r="B78" s="40" t="s">
        <v>96</v>
      </c>
      <c r="C78" s="40" t="s">
        <v>134</v>
      </c>
      <c r="D78" s="17">
        <v>2</v>
      </c>
      <c r="E78" s="17">
        <v>1</v>
      </c>
      <c r="F78" s="17">
        <v>1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</row>
    <row r="79" spans="1:17" ht="12.75">
      <c r="A79" s="40">
        <v>7</v>
      </c>
      <c r="B79" s="40" t="s">
        <v>98</v>
      </c>
      <c r="C79" s="40" t="s">
        <v>135</v>
      </c>
      <c r="D79" s="17">
        <v>5</v>
      </c>
      <c r="E79" s="17">
        <v>3</v>
      </c>
      <c r="F79" s="17">
        <v>2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2</v>
      </c>
      <c r="P79" s="17">
        <v>0</v>
      </c>
      <c r="Q79" s="17">
        <v>2</v>
      </c>
    </row>
    <row r="80" spans="1:17" s="22" customFormat="1" ht="12.75">
      <c r="A80" s="19">
        <v>7</v>
      </c>
      <c r="B80" s="20"/>
      <c r="C80" s="19" t="s">
        <v>136</v>
      </c>
      <c r="D80" s="19">
        <f aca="true" t="shared" si="3" ref="D80:Q80">(D73+D74+D75+D76+D77+D78+D79)</f>
        <v>8</v>
      </c>
      <c r="E80" s="19">
        <f t="shared" si="3"/>
        <v>5</v>
      </c>
      <c r="F80" s="19">
        <f t="shared" si="3"/>
        <v>3</v>
      </c>
      <c r="G80" s="19">
        <f t="shared" si="3"/>
        <v>0</v>
      </c>
      <c r="H80" s="19">
        <f t="shared" si="3"/>
        <v>0</v>
      </c>
      <c r="I80" s="19">
        <f t="shared" si="3"/>
        <v>0</v>
      </c>
      <c r="J80" s="19">
        <f t="shared" si="3"/>
        <v>0</v>
      </c>
      <c r="K80" s="19">
        <f t="shared" si="3"/>
        <v>0</v>
      </c>
      <c r="L80" s="19">
        <f t="shared" si="3"/>
        <v>0</v>
      </c>
      <c r="M80" s="19">
        <f t="shared" si="3"/>
        <v>0</v>
      </c>
      <c r="N80" s="19">
        <f t="shared" si="3"/>
        <v>0</v>
      </c>
      <c r="O80" s="19">
        <f t="shared" si="3"/>
        <v>2</v>
      </c>
      <c r="P80" s="19">
        <f t="shared" si="3"/>
        <v>0</v>
      </c>
      <c r="Q80" s="19">
        <f t="shared" si="3"/>
        <v>2</v>
      </c>
    </row>
    <row r="81" spans="1:17" ht="12.7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</row>
    <row r="82" spans="1:17" s="31" customFormat="1" ht="15.75">
      <c r="A82" s="29">
        <v>66</v>
      </c>
      <c r="B82" s="30"/>
      <c r="C82" s="29" t="s">
        <v>137</v>
      </c>
      <c r="D82" s="29">
        <f aca="true" t="shared" si="4" ref="D82:Q82">(D11+D16+D62+D71+D80)</f>
        <v>611</v>
      </c>
      <c r="E82" s="29">
        <f t="shared" si="4"/>
        <v>372</v>
      </c>
      <c r="F82" s="29">
        <f t="shared" si="4"/>
        <v>239</v>
      </c>
      <c r="G82" s="29">
        <f t="shared" si="4"/>
        <v>50</v>
      </c>
      <c r="H82" s="29">
        <f t="shared" si="4"/>
        <v>27</v>
      </c>
      <c r="I82" s="29">
        <f t="shared" si="4"/>
        <v>23</v>
      </c>
      <c r="J82" s="29">
        <f t="shared" si="4"/>
        <v>20</v>
      </c>
      <c r="K82" s="29">
        <f t="shared" si="4"/>
        <v>52</v>
      </c>
      <c r="L82" s="29">
        <f t="shared" si="4"/>
        <v>38</v>
      </c>
      <c r="M82" s="29">
        <f t="shared" si="4"/>
        <v>14</v>
      </c>
      <c r="N82" s="29">
        <f t="shared" si="4"/>
        <v>10</v>
      </c>
      <c r="O82" s="29">
        <f t="shared" si="4"/>
        <v>58</v>
      </c>
      <c r="P82" s="29">
        <f t="shared" si="4"/>
        <v>36</v>
      </c>
      <c r="Q82" s="29">
        <f t="shared" si="4"/>
        <v>22</v>
      </c>
    </row>
  </sheetData>
  <sheetProtection password="CE88" sheet="1" objects="1" scenarios="1"/>
  <mergeCells count="11">
    <mergeCell ref="A2:A5"/>
    <mergeCell ref="B2:B5"/>
    <mergeCell ref="C2:C5"/>
    <mergeCell ref="A12:Q12"/>
    <mergeCell ref="D3:D4"/>
    <mergeCell ref="E3:F3"/>
    <mergeCell ref="G3:Q3"/>
    <mergeCell ref="A17:Q17"/>
    <mergeCell ref="A63:Q63"/>
    <mergeCell ref="A72:Q72"/>
    <mergeCell ref="A81:Q81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&amp;R&amp;P+30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81"/>
  <sheetViews>
    <sheetView workbookViewId="0" topLeftCell="A1">
      <selection activeCell="B2" sqref="B2:B4"/>
    </sheetView>
  </sheetViews>
  <sheetFormatPr defaultColWidth="9.140625" defaultRowHeight="12.75"/>
  <cols>
    <col min="1" max="1" width="4.00390625" style="0" customWidth="1"/>
    <col min="2" max="2" width="12.28125" style="0" customWidth="1"/>
    <col min="3" max="3" width="42.57421875" style="0" customWidth="1"/>
    <col min="4" max="4" width="6.57421875" style="0" customWidth="1"/>
    <col min="5" max="5" width="6.140625" style="0" customWidth="1"/>
    <col min="6" max="6" width="6.00390625" style="0" customWidth="1"/>
    <col min="7" max="7" width="6.140625" style="0" customWidth="1"/>
    <col min="8" max="8" width="6.421875" style="0" customWidth="1"/>
    <col min="9" max="10" width="6.00390625" style="0" customWidth="1"/>
    <col min="11" max="11" width="5.7109375" style="0" customWidth="1"/>
    <col min="12" max="12" width="6.00390625" style="0" customWidth="1"/>
    <col min="13" max="13" width="5.57421875" style="0" customWidth="1"/>
    <col min="14" max="14" width="5.28125" style="0" customWidth="1"/>
    <col min="15" max="15" width="5.8515625" style="0" customWidth="1"/>
  </cols>
  <sheetData>
    <row r="1" ht="15">
      <c r="A1" s="32" t="s">
        <v>329</v>
      </c>
    </row>
    <row r="2" spans="1:15" ht="22.5" customHeight="1">
      <c r="A2" s="131" t="s">
        <v>11</v>
      </c>
      <c r="B2" s="131" t="s">
        <v>12</v>
      </c>
      <c r="C2" s="131" t="s">
        <v>13</v>
      </c>
      <c r="D2" s="38" t="s">
        <v>330</v>
      </c>
      <c r="E2" s="38" t="s">
        <v>331</v>
      </c>
      <c r="F2" s="38" t="s">
        <v>332</v>
      </c>
      <c r="G2" s="38" t="s">
        <v>333</v>
      </c>
      <c r="H2" s="38" t="s">
        <v>334</v>
      </c>
      <c r="I2" s="38" t="s">
        <v>335</v>
      </c>
      <c r="J2" s="38" t="s">
        <v>336</v>
      </c>
      <c r="K2" s="38" t="s">
        <v>337</v>
      </c>
      <c r="L2" s="38" t="s">
        <v>338</v>
      </c>
      <c r="M2" s="38" t="s">
        <v>339</v>
      </c>
      <c r="N2" s="38" t="s">
        <v>340</v>
      </c>
      <c r="O2" s="38" t="s">
        <v>341</v>
      </c>
    </row>
    <row r="3" spans="1:15" ht="72.75" customHeight="1">
      <c r="A3" s="128"/>
      <c r="B3" s="128"/>
      <c r="C3" s="128"/>
      <c r="D3" s="39" t="s">
        <v>342</v>
      </c>
      <c r="E3" s="39" t="s">
        <v>323</v>
      </c>
      <c r="F3" s="39" t="s">
        <v>34</v>
      </c>
      <c r="G3" s="39" t="s">
        <v>343</v>
      </c>
      <c r="H3" s="39" t="s">
        <v>323</v>
      </c>
      <c r="I3" s="39" t="s">
        <v>34</v>
      </c>
      <c r="J3" s="39" t="s">
        <v>344</v>
      </c>
      <c r="K3" s="39" t="s">
        <v>323</v>
      </c>
      <c r="L3" s="39" t="s">
        <v>34</v>
      </c>
      <c r="M3" s="39" t="s">
        <v>345</v>
      </c>
      <c r="N3" s="39" t="s">
        <v>323</v>
      </c>
      <c r="O3" s="39" t="s">
        <v>34</v>
      </c>
    </row>
    <row r="4" spans="1:15" ht="12.75" hidden="1">
      <c r="A4" s="128"/>
      <c r="B4" s="128"/>
      <c r="C4" s="128"/>
      <c r="D4" s="9">
        <v>2006</v>
      </c>
      <c r="E4" s="9">
        <v>2006</v>
      </c>
      <c r="F4" s="9">
        <v>2006</v>
      </c>
      <c r="G4" s="9">
        <v>2006</v>
      </c>
      <c r="H4" s="9">
        <v>2006</v>
      </c>
      <c r="I4" s="9">
        <v>2006</v>
      </c>
      <c r="J4" s="9">
        <v>2006</v>
      </c>
      <c r="K4" s="9">
        <v>2006</v>
      </c>
      <c r="L4" s="9">
        <v>2006</v>
      </c>
      <c r="M4" s="9">
        <v>2006</v>
      </c>
      <c r="N4" s="9">
        <v>2006</v>
      </c>
      <c r="O4" s="9">
        <v>2006</v>
      </c>
    </row>
    <row r="5" spans="1:15" ht="12.75">
      <c r="A5" s="40">
        <v>1</v>
      </c>
      <c r="B5" s="40" t="s">
        <v>35</v>
      </c>
      <c r="C5" s="40" t="s">
        <v>36</v>
      </c>
      <c r="D5" s="17">
        <v>57</v>
      </c>
      <c r="E5" s="17">
        <v>33</v>
      </c>
      <c r="F5" s="17">
        <v>24</v>
      </c>
      <c r="G5" s="17">
        <v>4</v>
      </c>
      <c r="H5" s="17">
        <v>2</v>
      </c>
      <c r="I5" s="17">
        <v>2</v>
      </c>
      <c r="J5" s="17">
        <v>0</v>
      </c>
      <c r="K5" s="17">
        <v>0</v>
      </c>
      <c r="L5" s="17">
        <v>0</v>
      </c>
      <c r="M5" s="17">
        <v>13</v>
      </c>
      <c r="N5" s="17">
        <v>5</v>
      </c>
      <c r="O5" s="17">
        <v>8</v>
      </c>
    </row>
    <row r="6" spans="1:15" ht="12.75">
      <c r="A6" s="40">
        <v>2</v>
      </c>
      <c r="B6" s="40" t="s">
        <v>37</v>
      </c>
      <c r="C6" s="40" t="s">
        <v>38</v>
      </c>
      <c r="D6" s="17">
        <v>1</v>
      </c>
      <c r="E6" s="17">
        <v>0</v>
      </c>
      <c r="F6" s="17">
        <v>1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</row>
    <row r="7" spans="1:15" ht="12.75">
      <c r="A7" s="40">
        <v>3</v>
      </c>
      <c r="B7" s="40" t="s">
        <v>37</v>
      </c>
      <c r="C7" s="40" t="s">
        <v>39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</row>
    <row r="8" spans="1:15" ht="12.75">
      <c r="A8" s="40">
        <v>4</v>
      </c>
      <c r="B8" s="40" t="s">
        <v>37</v>
      </c>
      <c r="C8" s="40" t="s">
        <v>40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</row>
    <row r="9" spans="1:15" ht="12.75">
      <c r="A9" s="40">
        <v>5</v>
      </c>
      <c r="B9" s="40" t="s">
        <v>41</v>
      </c>
      <c r="C9" s="40" t="s">
        <v>42</v>
      </c>
      <c r="D9" s="17">
        <v>65</v>
      </c>
      <c r="E9" s="17">
        <v>34</v>
      </c>
      <c r="F9" s="17">
        <v>31</v>
      </c>
      <c r="G9" s="17">
        <v>16</v>
      </c>
      <c r="H9" s="17">
        <v>11</v>
      </c>
      <c r="I9" s="17">
        <v>5</v>
      </c>
      <c r="J9" s="17">
        <v>1</v>
      </c>
      <c r="K9" s="17">
        <v>1</v>
      </c>
      <c r="L9" s="17">
        <v>0</v>
      </c>
      <c r="M9" s="17">
        <v>35</v>
      </c>
      <c r="N9" s="17">
        <v>17</v>
      </c>
      <c r="O9" s="17">
        <v>18</v>
      </c>
    </row>
    <row r="10" spans="1:15" s="22" customFormat="1" ht="12.75">
      <c r="A10" s="19">
        <v>5</v>
      </c>
      <c r="B10" s="20"/>
      <c r="C10" s="19" t="s">
        <v>43</v>
      </c>
      <c r="D10" s="19">
        <f aca="true" t="shared" si="0" ref="D10:O10">(D5+D6+D7+D8+D9)</f>
        <v>123</v>
      </c>
      <c r="E10" s="19">
        <f t="shared" si="0"/>
        <v>67</v>
      </c>
      <c r="F10" s="19">
        <f t="shared" si="0"/>
        <v>56</v>
      </c>
      <c r="G10" s="19">
        <f t="shared" si="0"/>
        <v>20</v>
      </c>
      <c r="H10" s="19">
        <f t="shared" si="0"/>
        <v>13</v>
      </c>
      <c r="I10" s="19">
        <f t="shared" si="0"/>
        <v>7</v>
      </c>
      <c r="J10" s="19">
        <f t="shared" si="0"/>
        <v>1</v>
      </c>
      <c r="K10" s="19">
        <f t="shared" si="0"/>
        <v>1</v>
      </c>
      <c r="L10" s="19">
        <f t="shared" si="0"/>
        <v>0</v>
      </c>
      <c r="M10" s="19">
        <f t="shared" si="0"/>
        <v>48</v>
      </c>
      <c r="N10" s="19">
        <f t="shared" si="0"/>
        <v>22</v>
      </c>
      <c r="O10" s="19">
        <f t="shared" si="0"/>
        <v>26</v>
      </c>
    </row>
    <row r="11" spans="1:15" ht="8.25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</row>
    <row r="12" spans="1:15" ht="12.75">
      <c r="A12" s="40">
        <v>1</v>
      </c>
      <c r="B12" s="40" t="s">
        <v>37</v>
      </c>
      <c r="C12" s="40" t="s">
        <v>44</v>
      </c>
      <c r="D12" s="17">
        <v>50</v>
      </c>
      <c r="E12" s="17">
        <v>28</v>
      </c>
      <c r="F12" s="17">
        <v>22</v>
      </c>
      <c r="G12" s="17">
        <v>23</v>
      </c>
      <c r="H12" s="17">
        <v>12</v>
      </c>
      <c r="I12" s="17">
        <v>11</v>
      </c>
      <c r="J12" s="17">
        <v>2</v>
      </c>
      <c r="K12" s="17">
        <v>0</v>
      </c>
      <c r="L12" s="17">
        <v>2</v>
      </c>
      <c r="M12" s="17">
        <v>0</v>
      </c>
      <c r="N12" s="17">
        <v>0</v>
      </c>
      <c r="O12" s="17">
        <v>0</v>
      </c>
    </row>
    <row r="13" spans="1:15" ht="12.75">
      <c r="A13" s="40">
        <v>2</v>
      </c>
      <c r="B13" s="40" t="s">
        <v>45</v>
      </c>
      <c r="C13" s="40" t="s">
        <v>159</v>
      </c>
      <c r="D13" s="17">
        <v>75</v>
      </c>
      <c r="E13" s="17">
        <v>47</v>
      </c>
      <c r="F13" s="17">
        <v>28</v>
      </c>
      <c r="G13" s="17">
        <v>18</v>
      </c>
      <c r="H13" s="17">
        <v>13</v>
      </c>
      <c r="I13" s="17">
        <v>5</v>
      </c>
      <c r="J13" s="17">
        <v>0</v>
      </c>
      <c r="K13" s="17">
        <v>0</v>
      </c>
      <c r="L13" s="17">
        <v>0</v>
      </c>
      <c r="M13" s="17">
        <v>19</v>
      </c>
      <c r="N13" s="17">
        <v>12</v>
      </c>
      <c r="O13" s="17">
        <v>7</v>
      </c>
    </row>
    <row r="14" spans="1:15" ht="12.75">
      <c r="A14" s="40">
        <v>3</v>
      </c>
      <c r="B14" s="40" t="s">
        <v>47</v>
      </c>
      <c r="C14" s="40" t="s">
        <v>160</v>
      </c>
      <c r="D14" s="17">
        <v>26</v>
      </c>
      <c r="E14" s="17">
        <v>13</v>
      </c>
      <c r="F14" s="17">
        <v>13</v>
      </c>
      <c r="G14" s="17">
        <v>9</v>
      </c>
      <c r="H14" s="17">
        <v>6</v>
      </c>
      <c r="I14" s="17">
        <v>3</v>
      </c>
      <c r="J14" s="17">
        <v>0</v>
      </c>
      <c r="K14" s="17">
        <v>0</v>
      </c>
      <c r="L14" s="17">
        <v>0</v>
      </c>
      <c r="M14" s="17">
        <v>2</v>
      </c>
      <c r="N14" s="17">
        <v>0</v>
      </c>
      <c r="O14" s="17">
        <v>2</v>
      </c>
    </row>
    <row r="15" spans="1:15" s="22" customFormat="1" ht="12.75">
      <c r="A15" s="19">
        <v>3</v>
      </c>
      <c r="B15" s="20"/>
      <c r="C15" s="19" t="s">
        <v>49</v>
      </c>
      <c r="D15" s="19">
        <f aca="true" t="shared" si="1" ref="D15:O15">(D12+D13+D14)</f>
        <v>151</v>
      </c>
      <c r="E15" s="19">
        <f t="shared" si="1"/>
        <v>88</v>
      </c>
      <c r="F15" s="19">
        <f t="shared" si="1"/>
        <v>63</v>
      </c>
      <c r="G15" s="19">
        <f t="shared" si="1"/>
        <v>50</v>
      </c>
      <c r="H15" s="19">
        <f t="shared" si="1"/>
        <v>31</v>
      </c>
      <c r="I15" s="19">
        <f t="shared" si="1"/>
        <v>19</v>
      </c>
      <c r="J15" s="19">
        <f t="shared" si="1"/>
        <v>2</v>
      </c>
      <c r="K15" s="19">
        <f t="shared" si="1"/>
        <v>0</v>
      </c>
      <c r="L15" s="19">
        <f t="shared" si="1"/>
        <v>2</v>
      </c>
      <c r="M15" s="19">
        <f t="shared" si="1"/>
        <v>21</v>
      </c>
      <c r="N15" s="19">
        <f t="shared" si="1"/>
        <v>12</v>
      </c>
      <c r="O15" s="19">
        <f t="shared" si="1"/>
        <v>9</v>
      </c>
    </row>
    <row r="16" spans="1:15" ht="8.25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</row>
    <row r="17" spans="1:15" ht="12.75">
      <c r="A17" s="40">
        <v>1</v>
      </c>
      <c r="B17" s="40" t="s">
        <v>50</v>
      </c>
      <c r="C17" s="40" t="s">
        <v>51</v>
      </c>
      <c r="D17" s="17">
        <v>1</v>
      </c>
      <c r="E17" s="17">
        <v>1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</row>
    <row r="18" spans="1:15" ht="12.75">
      <c r="A18" s="40">
        <v>2</v>
      </c>
      <c r="B18" s="40" t="s">
        <v>50</v>
      </c>
      <c r="C18" s="40" t="s">
        <v>52</v>
      </c>
      <c r="D18" s="17">
        <v>5</v>
      </c>
      <c r="E18" s="17">
        <v>4</v>
      </c>
      <c r="F18" s="17">
        <v>1</v>
      </c>
      <c r="G18" s="17">
        <v>1</v>
      </c>
      <c r="H18" s="17">
        <v>1</v>
      </c>
      <c r="I18" s="17">
        <v>0</v>
      </c>
      <c r="J18" s="17">
        <v>1</v>
      </c>
      <c r="K18" s="17">
        <v>0</v>
      </c>
      <c r="L18" s="17">
        <v>1</v>
      </c>
      <c r="M18" s="17">
        <v>1</v>
      </c>
      <c r="N18" s="17">
        <v>1</v>
      </c>
      <c r="O18" s="17">
        <v>0</v>
      </c>
    </row>
    <row r="19" spans="1:15" ht="12.75">
      <c r="A19" s="40">
        <v>3</v>
      </c>
      <c r="B19" s="40" t="s">
        <v>53</v>
      </c>
      <c r="C19" s="40" t="s">
        <v>54</v>
      </c>
      <c r="D19" s="17">
        <v>1</v>
      </c>
      <c r="E19" s="17">
        <v>1</v>
      </c>
      <c r="F19" s="17">
        <v>0</v>
      </c>
      <c r="G19" s="17">
        <v>0</v>
      </c>
      <c r="H19" s="17">
        <v>0</v>
      </c>
      <c r="I19" s="17">
        <v>0</v>
      </c>
      <c r="J19" s="17">
        <v>1</v>
      </c>
      <c r="K19" s="17">
        <v>1</v>
      </c>
      <c r="L19" s="17">
        <v>0</v>
      </c>
      <c r="M19" s="17">
        <v>0</v>
      </c>
      <c r="N19" s="17">
        <v>0</v>
      </c>
      <c r="O19" s="17">
        <v>0</v>
      </c>
    </row>
    <row r="20" spans="1:15" ht="12.75">
      <c r="A20" s="40">
        <v>4</v>
      </c>
      <c r="B20" s="40" t="s">
        <v>55</v>
      </c>
      <c r="C20" s="40" t="s">
        <v>56</v>
      </c>
      <c r="D20" s="17">
        <v>2</v>
      </c>
      <c r="E20" s="17">
        <v>0</v>
      </c>
      <c r="F20" s="17">
        <v>2</v>
      </c>
      <c r="G20" s="17">
        <v>0</v>
      </c>
      <c r="H20" s="17">
        <v>0</v>
      </c>
      <c r="I20" s="17">
        <v>0</v>
      </c>
      <c r="J20" s="17">
        <v>1</v>
      </c>
      <c r="K20" s="17">
        <v>0</v>
      </c>
      <c r="L20" s="17">
        <v>1</v>
      </c>
      <c r="M20" s="17">
        <v>2</v>
      </c>
      <c r="N20" s="17">
        <v>0</v>
      </c>
      <c r="O20" s="17">
        <v>2</v>
      </c>
    </row>
    <row r="21" spans="1:15" ht="12.75">
      <c r="A21" s="40">
        <v>5</v>
      </c>
      <c r="B21" s="40" t="s">
        <v>55</v>
      </c>
      <c r="C21" s="40" t="s">
        <v>346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</row>
    <row r="22" spans="1:15" ht="12.75">
      <c r="A22" s="40">
        <v>6</v>
      </c>
      <c r="B22" s="40" t="s">
        <v>35</v>
      </c>
      <c r="C22" s="40" t="s">
        <v>58</v>
      </c>
      <c r="D22" s="17">
        <v>3</v>
      </c>
      <c r="E22" s="17">
        <v>3</v>
      </c>
      <c r="F22" s="17">
        <v>0</v>
      </c>
      <c r="G22" s="17">
        <v>0</v>
      </c>
      <c r="H22" s="17">
        <v>0</v>
      </c>
      <c r="I22" s="17">
        <v>0</v>
      </c>
      <c r="J22" s="17">
        <v>1</v>
      </c>
      <c r="K22" s="17">
        <v>1</v>
      </c>
      <c r="L22" s="17">
        <v>0</v>
      </c>
      <c r="M22" s="17">
        <v>0</v>
      </c>
      <c r="N22" s="17">
        <v>0</v>
      </c>
      <c r="O22" s="17">
        <v>0</v>
      </c>
    </row>
    <row r="23" spans="1:15" ht="12.75">
      <c r="A23" s="40">
        <v>7</v>
      </c>
      <c r="B23" s="40" t="s">
        <v>59</v>
      </c>
      <c r="C23" s="40" t="s">
        <v>60</v>
      </c>
      <c r="D23" s="17">
        <v>1</v>
      </c>
      <c r="E23" s="17">
        <v>1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</row>
    <row r="24" spans="1:15" ht="12.75">
      <c r="A24" s="40">
        <v>8</v>
      </c>
      <c r="B24" s="40" t="s">
        <v>37</v>
      </c>
      <c r="C24" s="40" t="s">
        <v>61</v>
      </c>
      <c r="D24" s="17">
        <v>1</v>
      </c>
      <c r="E24" s="17">
        <v>0</v>
      </c>
      <c r="F24" s="17">
        <v>1</v>
      </c>
      <c r="G24" s="17">
        <v>3</v>
      </c>
      <c r="H24" s="17">
        <v>3</v>
      </c>
      <c r="I24" s="17">
        <v>0</v>
      </c>
      <c r="J24" s="17">
        <v>8</v>
      </c>
      <c r="K24" s="17">
        <v>6</v>
      </c>
      <c r="L24" s="17">
        <v>2</v>
      </c>
      <c r="M24" s="17">
        <v>6</v>
      </c>
      <c r="N24" s="17">
        <v>4</v>
      </c>
      <c r="O24" s="17">
        <v>2</v>
      </c>
    </row>
    <row r="25" spans="1:15" ht="12.75">
      <c r="A25" s="40">
        <v>9</v>
      </c>
      <c r="B25" s="40" t="s">
        <v>37</v>
      </c>
      <c r="C25" s="40" t="s">
        <v>62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</row>
    <row r="26" spans="1:15" ht="12.75">
      <c r="A26" s="40">
        <v>10</v>
      </c>
      <c r="B26" s="40" t="s">
        <v>37</v>
      </c>
      <c r="C26" s="40" t="s">
        <v>63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</row>
    <row r="27" spans="1:15" ht="12.75">
      <c r="A27" s="40">
        <v>11</v>
      </c>
      <c r="B27" s="40" t="s">
        <v>37</v>
      </c>
      <c r="C27" s="40" t="s">
        <v>64</v>
      </c>
      <c r="D27" s="17">
        <v>1</v>
      </c>
      <c r="E27" s="17">
        <v>1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1</v>
      </c>
      <c r="N27" s="17">
        <v>1</v>
      </c>
      <c r="O27" s="17">
        <v>0</v>
      </c>
    </row>
    <row r="28" spans="1:15" ht="12.75">
      <c r="A28" s="40">
        <v>12</v>
      </c>
      <c r="B28" s="40" t="s">
        <v>37</v>
      </c>
      <c r="C28" s="40" t="s">
        <v>65</v>
      </c>
      <c r="D28" s="17">
        <v>1</v>
      </c>
      <c r="E28" s="17">
        <v>1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1</v>
      </c>
      <c r="N28" s="17">
        <v>1</v>
      </c>
      <c r="O28" s="17">
        <v>0</v>
      </c>
    </row>
    <row r="29" spans="1:15" ht="12.75">
      <c r="A29" s="40">
        <v>13</v>
      </c>
      <c r="B29" s="40" t="s">
        <v>37</v>
      </c>
      <c r="C29" s="40" t="s">
        <v>66</v>
      </c>
      <c r="D29" s="17">
        <v>2</v>
      </c>
      <c r="E29" s="17">
        <v>2</v>
      </c>
      <c r="F29" s="17">
        <v>0</v>
      </c>
      <c r="G29" s="17">
        <v>3</v>
      </c>
      <c r="H29" s="17">
        <v>2</v>
      </c>
      <c r="I29" s="17">
        <v>1</v>
      </c>
      <c r="J29" s="17">
        <v>0</v>
      </c>
      <c r="K29" s="17">
        <v>0</v>
      </c>
      <c r="L29" s="17">
        <v>0</v>
      </c>
      <c r="M29" s="17">
        <v>2</v>
      </c>
      <c r="N29" s="17">
        <v>2</v>
      </c>
      <c r="O29" s="17">
        <v>0</v>
      </c>
    </row>
    <row r="30" spans="1:15" ht="12.75">
      <c r="A30" s="40">
        <v>14</v>
      </c>
      <c r="B30" s="40" t="s">
        <v>37</v>
      </c>
      <c r="C30" s="40" t="s">
        <v>67</v>
      </c>
      <c r="D30" s="17">
        <v>1</v>
      </c>
      <c r="E30" s="17">
        <v>1</v>
      </c>
      <c r="F30" s="17">
        <v>0</v>
      </c>
      <c r="G30" s="17">
        <v>1</v>
      </c>
      <c r="H30" s="17">
        <v>1</v>
      </c>
      <c r="I30" s="17">
        <v>0</v>
      </c>
      <c r="J30" s="17">
        <v>2</v>
      </c>
      <c r="K30" s="17">
        <v>2</v>
      </c>
      <c r="L30" s="17">
        <v>0</v>
      </c>
      <c r="M30" s="17">
        <v>1</v>
      </c>
      <c r="N30" s="17">
        <v>1</v>
      </c>
      <c r="O30" s="17">
        <v>0</v>
      </c>
    </row>
    <row r="31" spans="1:15" ht="12.75">
      <c r="A31" s="40">
        <v>15</v>
      </c>
      <c r="B31" s="40" t="s">
        <v>68</v>
      </c>
      <c r="C31" s="40" t="s">
        <v>69</v>
      </c>
      <c r="D31" s="17">
        <v>1</v>
      </c>
      <c r="E31" s="17">
        <v>1</v>
      </c>
      <c r="F31" s="17">
        <v>0</v>
      </c>
      <c r="G31" s="17">
        <v>0</v>
      </c>
      <c r="H31" s="17">
        <v>0</v>
      </c>
      <c r="I31" s="17">
        <v>0</v>
      </c>
      <c r="J31" s="17">
        <v>2</v>
      </c>
      <c r="K31" s="17">
        <v>2</v>
      </c>
      <c r="L31" s="17">
        <v>0</v>
      </c>
      <c r="M31" s="17">
        <v>0</v>
      </c>
      <c r="N31" s="17">
        <v>0</v>
      </c>
      <c r="O31" s="17">
        <v>0</v>
      </c>
    </row>
    <row r="32" spans="1:15" ht="12.75">
      <c r="A32" s="40">
        <v>16</v>
      </c>
      <c r="B32" s="40" t="s">
        <v>70</v>
      </c>
      <c r="C32" s="40" t="s">
        <v>71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2</v>
      </c>
      <c r="K32" s="17">
        <v>2</v>
      </c>
      <c r="L32" s="17">
        <v>0</v>
      </c>
      <c r="M32" s="17">
        <v>0</v>
      </c>
      <c r="N32" s="17">
        <v>0</v>
      </c>
      <c r="O32" s="17">
        <v>0</v>
      </c>
    </row>
    <row r="33" spans="1:15" ht="12.75">
      <c r="A33" s="40">
        <v>17</v>
      </c>
      <c r="B33" s="40" t="s">
        <v>72</v>
      </c>
      <c r="C33" s="40" t="s">
        <v>73</v>
      </c>
      <c r="D33" s="17">
        <v>1</v>
      </c>
      <c r="E33" s="17">
        <v>0</v>
      </c>
      <c r="F33" s="17">
        <v>1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1</v>
      </c>
      <c r="N33" s="17">
        <v>1</v>
      </c>
      <c r="O33" s="17">
        <v>0</v>
      </c>
    </row>
    <row r="34" spans="1:15" ht="12.75">
      <c r="A34" s="40">
        <v>18</v>
      </c>
      <c r="B34" s="40" t="s">
        <v>74</v>
      </c>
      <c r="C34" s="40" t="s">
        <v>75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2</v>
      </c>
      <c r="N34" s="17">
        <v>1</v>
      </c>
      <c r="O34" s="17">
        <v>1</v>
      </c>
    </row>
    <row r="35" spans="1:15" ht="12.75">
      <c r="A35" s="40">
        <v>19</v>
      </c>
      <c r="B35" s="40" t="s">
        <v>76</v>
      </c>
      <c r="C35" s="40" t="s">
        <v>77</v>
      </c>
      <c r="D35" s="17">
        <v>1</v>
      </c>
      <c r="E35" s="17">
        <v>1</v>
      </c>
      <c r="F35" s="17">
        <v>0</v>
      </c>
      <c r="G35" s="17">
        <v>2</v>
      </c>
      <c r="H35" s="17">
        <v>2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</row>
    <row r="36" spans="1:15" ht="12.75">
      <c r="A36" s="40">
        <v>20</v>
      </c>
      <c r="B36" s="40" t="s">
        <v>78</v>
      </c>
      <c r="C36" s="40" t="s">
        <v>215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</row>
    <row r="37" spans="1:15" ht="12.75">
      <c r="A37" s="40">
        <v>21</v>
      </c>
      <c r="B37" s="40" t="s">
        <v>41</v>
      </c>
      <c r="C37" s="40" t="s">
        <v>80</v>
      </c>
      <c r="D37" s="17">
        <v>1</v>
      </c>
      <c r="E37" s="17">
        <v>0</v>
      </c>
      <c r="F37" s="17">
        <v>1</v>
      </c>
      <c r="G37" s="17">
        <v>1</v>
      </c>
      <c r="H37" s="17">
        <v>0</v>
      </c>
      <c r="I37" s="17">
        <v>1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</row>
    <row r="38" spans="1:15" ht="12.75">
      <c r="A38" s="40">
        <v>22</v>
      </c>
      <c r="B38" s="40" t="s">
        <v>81</v>
      </c>
      <c r="C38" s="40" t="s">
        <v>82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</row>
    <row r="39" spans="1:15" ht="12.75">
      <c r="A39" s="40">
        <v>23</v>
      </c>
      <c r="B39" s="40" t="s">
        <v>81</v>
      </c>
      <c r="C39" s="40" t="s">
        <v>83</v>
      </c>
      <c r="D39" s="17">
        <v>2</v>
      </c>
      <c r="E39" s="17">
        <v>2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</row>
    <row r="40" spans="1:15" ht="12.75">
      <c r="A40" s="40">
        <v>24</v>
      </c>
      <c r="B40" s="40" t="s">
        <v>84</v>
      </c>
      <c r="C40" s="40" t="s">
        <v>85</v>
      </c>
      <c r="D40" s="17">
        <v>1</v>
      </c>
      <c r="E40" s="17">
        <v>1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</row>
    <row r="41" spans="1:15" ht="12.75">
      <c r="A41" s="40">
        <v>25</v>
      </c>
      <c r="B41" s="40" t="s">
        <v>84</v>
      </c>
      <c r="C41" s="40" t="s">
        <v>86</v>
      </c>
      <c r="D41" s="17">
        <v>2</v>
      </c>
      <c r="E41" s="17">
        <v>2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</row>
    <row r="42" spans="1:15" ht="12.75">
      <c r="A42" s="40">
        <v>26</v>
      </c>
      <c r="B42" s="40" t="s">
        <v>87</v>
      </c>
      <c r="C42" s="40" t="s">
        <v>88</v>
      </c>
      <c r="D42" s="17">
        <v>1</v>
      </c>
      <c r="E42" s="17">
        <v>1</v>
      </c>
      <c r="F42" s="17">
        <v>0</v>
      </c>
      <c r="G42" s="17">
        <v>3</v>
      </c>
      <c r="H42" s="17">
        <v>2</v>
      </c>
      <c r="I42" s="17">
        <v>1</v>
      </c>
      <c r="J42" s="17">
        <v>1</v>
      </c>
      <c r="K42" s="17">
        <v>1</v>
      </c>
      <c r="L42" s="17">
        <v>0</v>
      </c>
      <c r="M42" s="17">
        <v>2</v>
      </c>
      <c r="N42" s="17">
        <v>1</v>
      </c>
      <c r="O42" s="17">
        <v>1</v>
      </c>
    </row>
    <row r="43" spans="1:15" ht="12.75">
      <c r="A43" s="40">
        <v>27</v>
      </c>
      <c r="B43" s="40" t="s">
        <v>89</v>
      </c>
      <c r="C43" s="40" t="s">
        <v>90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</row>
    <row r="44" spans="1:15" ht="12.75">
      <c r="A44" s="40">
        <v>28</v>
      </c>
      <c r="B44" s="40" t="s">
        <v>91</v>
      </c>
      <c r="C44" s="40" t="s">
        <v>92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</row>
    <row r="45" spans="1:15" ht="12.75">
      <c r="A45" s="40">
        <v>29</v>
      </c>
      <c r="B45" s="40" t="s">
        <v>93</v>
      </c>
      <c r="C45" s="40" t="s">
        <v>94</v>
      </c>
      <c r="D45" s="17">
        <v>0</v>
      </c>
      <c r="E45" s="17">
        <v>0</v>
      </c>
      <c r="F45" s="17">
        <v>0</v>
      </c>
      <c r="G45" s="17">
        <v>1</v>
      </c>
      <c r="H45" s="17">
        <v>1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1:15" ht="12.75">
      <c r="A46" s="40">
        <v>30</v>
      </c>
      <c r="B46" s="40" t="s">
        <v>93</v>
      </c>
      <c r="C46" s="40" t="s">
        <v>95</v>
      </c>
      <c r="D46" s="17">
        <v>1</v>
      </c>
      <c r="E46" s="17">
        <v>0</v>
      </c>
      <c r="F46" s="17">
        <v>1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</row>
    <row r="47" spans="1:15" ht="12.75">
      <c r="A47" s="40">
        <v>31</v>
      </c>
      <c r="B47" s="40" t="s">
        <v>96</v>
      </c>
      <c r="C47" s="40" t="s">
        <v>97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</row>
    <row r="48" spans="1:15" ht="12.75">
      <c r="A48" s="40">
        <v>32</v>
      </c>
      <c r="B48" s="40" t="s">
        <v>98</v>
      </c>
      <c r="C48" s="40" t="s">
        <v>99</v>
      </c>
      <c r="D48" s="17">
        <v>3</v>
      </c>
      <c r="E48" s="17">
        <v>1</v>
      </c>
      <c r="F48" s="17">
        <v>2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</row>
    <row r="49" spans="1:15" ht="12.75">
      <c r="A49" s="40">
        <v>33</v>
      </c>
      <c r="B49" s="40" t="s">
        <v>100</v>
      </c>
      <c r="C49" s="40" t="s">
        <v>101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</row>
    <row r="50" spans="1:15" ht="12.75">
      <c r="A50" s="40">
        <v>34</v>
      </c>
      <c r="B50" s="40" t="s">
        <v>102</v>
      </c>
      <c r="C50" s="40" t="s">
        <v>103</v>
      </c>
      <c r="D50" s="17">
        <v>1</v>
      </c>
      <c r="E50" s="17">
        <v>1</v>
      </c>
      <c r="F50" s="17">
        <v>0</v>
      </c>
      <c r="G50" s="17">
        <v>1</v>
      </c>
      <c r="H50" s="17">
        <v>0</v>
      </c>
      <c r="I50" s="17">
        <v>1</v>
      </c>
      <c r="J50" s="17">
        <v>1</v>
      </c>
      <c r="K50" s="17">
        <v>0</v>
      </c>
      <c r="L50" s="17">
        <v>1</v>
      </c>
      <c r="M50" s="17">
        <v>1</v>
      </c>
      <c r="N50" s="17">
        <v>1</v>
      </c>
      <c r="O50" s="17">
        <v>0</v>
      </c>
    </row>
    <row r="51" spans="1:15" ht="12.75">
      <c r="A51" s="40">
        <v>35</v>
      </c>
      <c r="B51" s="40" t="s">
        <v>45</v>
      </c>
      <c r="C51" s="40" t="s">
        <v>104</v>
      </c>
      <c r="D51" s="17">
        <v>1</v>
      </c>
      <c r="E51" s="17">
        <v>0</v>
      </c>
      <c r="F51" s="17">
        <v>1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1</v>
      </c>
      <c r="N51" s="17">
        <v>0</v>
      </c>
      <c r="O51" s="17">
        <v>1</v>
      </c>
    </row>
    <row r="52" spans="1:15" ht="12.75">
      <c r="A52" s="40">
        <v>36</v>
      </c>
      <c r="B52" s="40" t="s">
        <v>45</v>
      </c>
      <c r="C52" s="40" t="s">
        <v>105</v>
      </c>
      <c r="D52" s="17">
        <v>16</v>
      </c>
      <c r="E52" s="17">
        <v>9</v>
      </c>
      <c r="F52" s="17">
        <v>7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2</v>
      </c>
      <c r="N52" s="17">
        <v>1</v>
      </c>
      <c r="O52" s="17">
        <v>1</v>
      </c>
    </row>
    <row r="53" spans="1:15" ht="12.75">
      <c r="A53" s="40">
        <v>37</v>
      </c>
      <c r="B53" s="40" t="s">
        <v>45</v>
      </c>
      <c r="C53" s="40" t="s">
        <v>347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</row>
    <row r="54" spans="1:15" ht="12.75">
      <c r="A54" s="40">
        <v>38</v>
      </c>
      <c r="B54" s="40" t="s">
        <v>107</v>
      </c>
      <c r="C54" s="40" t="s">
        <v>108</v>
      </c>
      <c r="D54" s="17">
        <v>4</v>
      </c>
      <c r="E54" s="17">
        <v>1</v>
      </c>
      <c r="F54" s="17">
        <v>3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4</v>
      </c>
      <c r="N54" s="17">
        <v>1</v>
      </c>
      <c r="O54" s="17">
        <v>3</v>
      </c>
    </row>
    <row r="55" spans="1:15" ht="12.75">
      <c r="A55" s="40">
        <v>39</v>
      </c>
      <c r="B55" s="40" t="s">
        <v>47</v>
      </c>
      <c r="C55" s="40" t="s">
        <v>109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</row>
    <row r="56" spans="1:15" ht="12.75">
      <c r="A56" s="40">
        <v>40</v>
      </c>
      <c r="B56" s="40" t="s">
        <v>110</v>
      </c>
      <c r="C56" s="40" t="s">
        <v>111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</row>
    <row r="57" spans="1:15" ht="12.75">
      <c r="A57" s="40">
        <v>41</v>
      </c>
      <c r="B57" s="40" t="s">
        <v>112</v>
      </c>
      <c r="C57" s="40" t="s">
        <v>113</v>
      </c>
      <c r="D57" s="17">
        <v>2</v>
      </c>
      <c r="E57" s="17">
        <v>1</v>
      </c>
      <c r="F57" s="17">
        <v>1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</row>
    <row r="58" spans="1:15" ht="12.75">
      <c r="A58" s="40">
        <v>42</v>
      </c>
      <c r="B58" s="40" t="s">
        <v>114</v>
      </c>
      <c r="C58" s="40" t="s">
        <v>115</v>
      </c>
      <c r="D58" s="17">
        <v>3</v>
      </c>
      <c r="E58" s="17">
        <v>3</v>
      </c>
      <c r="F58" s="17">
        <v>0</v>
      </c>
      <c r="G58" s="17">
        <v>1</v>
      </c>
      <c r="H58" s="17">
        <v>0</v>
      </c>
      <c r="I58" s="17">
        <v>1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</row>
    <row r="59" spans="1:15" ht="12.75">
      <c r="A59" s="40">
        <v>43</v>
      </c>
      <c r="B59" s="40" t="s">
        <v>114</v>
      </c>
      <c r="C59" s="40" t="s">
        <v>116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</row>
    <row r="60" spans="1:15" ht="12.75">
      <c r="A60" s="40">
        <v>44</v>
      </c>
      <c r="B60" s="40" t="s">
        <v>117</v>
      </c>
      <c r="C60" s="40" t="s">
        <v>118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</row>
    <row r="61" spans="1:15" s="22" customFormat="1" ht="12.75">
      <c r="A61" s="19">
        <v>44</v>
      </c>
      <c r="B61" s="20"/>
      <c r="C61" s="19" t="s">
        <v>119</v>
      </c>
      <c r="D61" s="19">
        <f>SUM((D17):(D60))</f>
        <v>60</v>
      </c>
      <c r="E61" s="19">
        <f>SUM((E17):(E60))</f>
        <v>39</v>
      </c>
      <c r="F61" s="19">
        <f>SUM((F17):(F60))</f>
        <v>21</v>
      </c>
      <c r="G61" s="19">
        <f>SUM((G17):(G60))</f>
        <v>17</v>
      </c>
      <c r="H61" s="19">
        <f>SUM((H17):(H60))</f>
        <v>12</v>
      </c>
      <c r="I61" s="19">
        <f>SUM((I17):(I60))</f>
        <v>5</v>
      </c>
      <c r="J61" s="19">
        <f>SUM((J17):(J60))</f>
        <v>20</v>
      </c>
      <c r="K61" s="19">
        <f>SUM((K17):(K60))</f>
        <v>15</v>
      </c>
      <c r="L61" s="19">
        <f>SUM((L17):(L60))</f>
        <v>5</v>
      </c>
      <c r="M61" s="19">
        <f>SUM((M17):(M60))</f>
        <v>27</v>
      </c>
      <c r="N61" s="19">
        <f>SUM((N17):(N60))</f>
        <v>16</v>
      </c>
      <c r="O61" s="19">
        <f>SUM((O17):(O60))</f>
        <v>11</v>
      </c>
    </row>
    <row r="62" spans="1:15" ht="12.7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</row>
    <row r="63" spans="1:15" ht="12.75">
      <c r="A63" s="40">
        <v>1</v>
      </c>
      <c r="B63" s="40" t="s">
        <v>50</v>
      </c>
      <c r="C63" s="40" t="s">
        <v>120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</row>
    <row r="64" spans="1:15" ht="12.75">
      <c r="A64" s="40">
        <v>2</v>
      </c>
      <c r="B64" s="40" t="s">
        <v>55</v>
      </c>
      <c r="C64" s="40" t="s">
        <v>121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ht="12.75">
      <c r="A65" s="40">
        <v>3</v>
      </c>
      <c r="B65" s="40" t="s">
        <v>78</v>
      </c>
      <c r="C65" s="40" t="s">
        <v>348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</row>
    <row r="66" spans="1:15" ht="12.75">
      <c r="A66" s="40">
        <v>4</v>
      </c>
      <c r="B66" s="40" t="s">
        <v>123</v>
      </c>
      <c r="C66" s="40" t="s">
        <v>349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</row>
    <row r="67" spans="1:15" ht="12.75">
      <c r="A67" s="40">
        <v>5</v>
      </c>
      <c r="B67" s="40" t="s">
        <v>93</v>
      </c>
      <c r="C67" s="40" t="s">
        <v>125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</row>
    <row r="68" spans="1:15" ht="12.75">
      <c r="A68" s="40">
        <v>6</v>
      </c>
      <c r="B68" s="40" t="s">
        <v>98</v>
      </c>
      <c r="C68" s="40" t="s">
        <v>126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1</v>
      </c>
      <c r="K68" s="17">
        <v>0</v>
      </c>
      <c r="L68" s="17">
        <v>1</v>
      </c>
      <c r="M68" s="17">
        <v>0</v>
      </c>
      <c r="N68" s="17">
        <v>0</v>
      </c>
      <c r="O68" s="17">
        <v>0</v>
      </c>
    </row>
    <row r="69" spans="1:15" ht="12.75">
      <c r="A69" s="40">
        <v>7</v>
      </c>
      <c r="B69" s="40" t="s">
        <v>45</v>
      </c>
      <c r="C69" s="40" t="s">
        <v>127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</row>
    <row r="70" spans="1:15" s="22" customFormat="1" ht="12.75">
      <c r="A70" s="19">
        <v>7</v>
      </c>
      <c r="B70" s="20"/>
      <c r="C70" s="19" t="s">
        <v>128</v>
      </c>
      <c r="D70" s="19">
        <f aca="true" t="shared" si="2" ref="D70:O70">(D63+D64+D65+D66+D67+D68+D69)</f>
        <v>0</v>
      </c>
      <c r="E70" s="19">
        <f t="shared" si="2"/>
        <v>0</v>
      </c>
      <c r="F70" s="19">
        <f t="shared" si="2"/>
        <v>0</v>
      </c>
      <c r="G70" s="19">
        <f t="shared" si="2"/>
        <v>0</v>
      </c>
      <c r="H70" s="19">
        <f t="shared" si="2"/>
        <v>0</v>
      </c>
      <c r="I70" s="19">
        <f t="shared" si="2"/>
        <v>0</v>
      </c>
      <c r="J70" s="19">
        <f t="shared" si="2"/>
        <v>1</v>
      </c>
      <c r="K70" s="19">
        <f t="shared" si="2"/>
        <v>0</v>
      </c>
      <c r="L70" s="19">
        <f t="shared" si="2"/>
        <v>1</v>
      </c>
      <c r="M70" s="19">
        <f t="shared" si="2"/>
        <v>0</v>
      </c>
      <c r="N70" s="19">
        <f t="shared" si="2"/>
        <v>0</v>
      </c>
      <c r="O70" s="19">
        <f t="shared" si="2"/>
        <v>0</v>
      </c>
    </row>
    <row r="71" spans="1:15" ht="12.75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</row>
    <row r="72" spans="1:15" ht="12.75">
      <c r="A72" s="40">
        <v>1</v>
      </c>
      <c r="B72" s="40" t="s">
        <v>53</v>
      </c>
      <c r="C72" s="40" t="s">
        <v>129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</row>
    <row r="73" spans="1:15" ht="12.75">
      <c r="A73" s="40">
        <v>2</v>
      </c>
      <c r="B73" s="40" t="s">
        <v>37</v>
      </c>
      <c r="C73" s="40" t="s">
        <v>130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</row>
    <row r="74" spans="1:15" ht="12.75">
      <c r="A74" s="40">
        <v>3</v>
      </c>
      <c r="B74" s="40" t="s">
        <v>37</v>
      </c>
      <c r="C74" s="40" t="s">
        <v>131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</row>
    <row r="75" spans="1:15" ht="12.75">
      <c r="A75" s="40">
        <v>4</v>
      </c>
      <c r="B75" s="40" t="s">
        <v>76</v>
      </c>
      <c r="C75" s="40" t="s">
        <v>132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</row>
    <row r="76" spans="1:15" ht="12.75">
      <c r="A76" s="40">
        <v>5</v>
      </c>
      <c r="B76" s="40" t="s">
        <v>78</v>
      </c>
      <c r="C76" s="40" t="s">
        <v>133</v>
      </c>
      <c r="D76" s="17">
        <v>0</v>
      </c>
      <c r="E76" s="17">
        <v>0</v>
      </c>
      <c r="F76" s="17">
        <v>0</v>
      </c>
      <c r="G76" s="17">
        <v>1</v>
      </c>
      <c r="H76" s="17">
        <v>1</v>
      </c>
      <c r="I76" s="17">
        <v>0</v>
      </c>
      <c r="J76" s="17">
        <v>0</v>
      </c>
      <c r="K76" s="17">
        <v>0</v>
      </c>
      <c r="L76" s="17">
        <v>0</v>
      </c>
      <c r="M76" s="17">
        <v>1</v>
      </c>
      <c r="N76" s="17">
        <v>1</v>
      </c>
      <c r="O76" s="17">
        <v>0</v>
      </c>
    </row>
    <row r="77" spans="1:15" ht="12.75">
      <c r="A77" s="40">
        <v>6</v>
      </c>
      <c r="B77" s="40" t="s">
        <v>96</v>
      </c>
      <c r="C77" s="40" t="s">
        <v>134</v>
      </c>
      <c r="D77" s="17">
        <v>2</v>
      </c>
      <c r="E77" s="17">
        <v>1</v>
      </c>
      <c r="F77" s="17">
        <v>1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</row>
    <row r="78" spans="1:15" ht="12.75">
      <c r="A78" s="40">
        <v>7</v>
      </c>
      <c r="B78" s="40" t="s">
        <v>98</v>
      </c>
      <c r="C78" s="40" t="s">
        <v>135</v>
      </c>
      <c r="D78" s="17">
        <v>2</v>
      </c>
      <c r="E78" s="17">
        <v>2</v>
      </c>
      <c r="F78" s="17">
        <v>0</v>
      </c>
      <c r="G78" s="17">
        <v>1</v>
      </c>
      <c r="H78" s="17">
        <v>1</v>
      </c>
      <c r="I78" s="17">
        <v>0</v>
      </c>
      <c r="J78" s="17">
        <v>0</v>
      </c>
      <c r="K78" s="17">
        <v>0</v>
      </c>
      <c r="L78" s="17">
        <v>0</v>
      </c>
      <c r="M78" s="17">
        <v>4</v>
      </c>
      <c r="N78" s="17">
        <v>2</v>
      </c>
      <c r="O78" s="17">
        <v>2</v>
      </c>
    </row>
    <row r="79" spans="1:15" s="22" customFormat="1" ht="12.75">
      <c r="A79" s="19">
        <v>7</v>
      </c>
      <c r="B79" s="20"/>
      <c r="C79" s="19" t="s">
        <v>136</v>
      </c>
      <c r="D79" s="19">
        <f aca="true" t="shared" si="3" ref="D79:O79">(D72+D73+D74+D75+D76+D77+D78)</f>
        <v>4</v>
      </c>
      <c r="E79" s="19">
        <f t="shared" si="3"/>
        <v>3</v>
      </c>
      <c r="F79" s="19">
        <f t="shared" si="3"/>
        <v>1</v>
      </c>
      <c r="G79" s="19">
        <f t="shared" si="3"/>
        <v>2</v>
      </c>
      <c r="H79" s="19">
        <f t="shared" si="3"/>
        <v>2</v>
      </c>
      <c r="I79" s="19">
        <f t="shared" si="3"/>
        <v>0</v>
      </c>
      <c r="J79" s="19">
        <f t="shared" si="3"/>
        <v>0</v>
      </c>
      <c r="K79" s="19">
        <f t="shared" si="3"/>
        <v>0</v>
      </c>
      <c r="L79" s="19">
        <f t="shared" si="3"/>
        <v>0</v>
      </c>
      <c r="M79" s="19">
        <f t="shared" si="3"/>
        <v>5</v>
      </c>
      <c r="N79" s="19">
        <f t="shared" si="3"/>
        <v>3</v>
      </c>
      <c r="O79" s="19">
        <f t="shared" si="3"/>
        <v>2</v>
      </c>
    </row>
    <row r="80" spans="1:15" ht="12.75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</row>
    <row r="81" spans="1:15" s="31" customFormat="1" ht="15.75">
      <c r="A81" s="29">
        <v>66</v>
      </c>
      <c r="B81" s="30"/>
      <c r="C81" s="29" t="s">
        <v>137</v>
      </c>
      <c r="D81" s="29">
        <f aca="true" t="shared" si="4" ref="D81:O81">(D10+D15+D61+D70+D79)</f>
        <v>338</v>
      </c>
      <c r="E81" s="29">
        <f t="shared" si="4"/>
        <v>197</v>
      </c>
      <c r="F81" s="29">
        <f t="shared" si="4"/>
        <v>141</v>
      </c>
      <c r="G81" s="29">
        <f t="shared" si="4"/>
        <v>89</v>
      </c>
      <c r="H81" s="29">
        <f t="shared" si="4"/>
        <v>58</v>
      </c>
      <c r="I81" s="29">
        <f t="shared" si="4"/>
        <v>31</v>
      </c>
      <c r="J81" s="29">
        <f t="shared" si="4"/>
        <v>24</v>
      </c>
      <c r="K81" s="29">
        <f t="shared" si="4"/>
        <v>16</v>
      </c>
      <c r="L81" s="29">
        <f t="shared" si="4"/>
        <v>8</v>
      </c>
      <c r="M81" s="29">
        <f t="shared" si="4"/>
        <v>101</v>
      </c>
      <c r="N81" s="29">
        <f t="shared" si="4"/>
        <v>53</v>
      </c>
      <c r="O81" s="29">
        <f t="shared" si="4"/>
        <v>48</v>
      </c>
    </row>
  </sheetData>
  <sheetProtection password="CE88" sheet="1" objects="1" scenarios="1"/>
  <mergeCells count="8">
    <mergeCell ref="A16:O16"/>
    <mergeCell ref="A62:O62"/>
    <mergeCell ref="A71:O71"/>
    <mergeCell ref="A80:O80"/>
    <mergeCell ref="A2:A4"/>
    <mergeCell ref="B2:B4"/>
    <mergeCell ref="C2:C4"/>
    <mergeCell ref="A11:O1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&amp;R&amp;P+33
</oddFooter>
  </headerFooter>
  <rowBreaks count="2" manualBreakCount="2">
    <brk id="32" max="255" man="1"/>
    <brk id="6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82"/>
  <sheetViews>
    <sheetView workbookViewId="0" topLeftCell="A1">
      <selection activeCell="B2" sqref="B2:B5"/>
    </sheetView>
  </sheetViews>
  <sheetFormatPr defaultColWidth="9.140625" defaultRowHeight="12.75"/>
  <cols>
    <col min="1" max="1" width="4.00390625" style="0" customWidth="1"/>
    <col min="2" max="2" width="13.8515625" style="0" customWidth="1"/>
    <col min="3" max="3" width="48.140625" style="0" customWidth="1"/>
    <col min="4" max="4" width="6.57421875" style="0" customWidth="1"/>
    <col min="5" max="6" width="6.00390625" style="0" customWidth="1"/>
    <col min="7" max="7" width="5.8515625" style="0" customWidth="1"/>
    <col min="8" max="8" width="6.57421875" style="0" customWidth="1"/>
    <col min="9" max="9" width="6.7109375" style="0" customWidth="1"/>
    <col min="10" max="11" width="6.00390625" style="0" customWidth="1"/>
    <col min="12" max="12" width="6.28125" style="0" customWidth="1"/>
    <col min="13" max="13" width="5.57421875" style="0" customWidth="1"/>
    <col min="14" max="14" width="5.8515625" style="0" customWidth="1"/>
  </cols>
  <sheetData>
    <row r="1" s="125" customFormat="1" ht="15">
      <c r="A1" s="124" t="s">
        <v>350</v>
      </c>
    </row>
    <row r="2" spans="1:14" ht="27">
      <c r="A2" s="131" t="s">
        <v>11</v>
      </c>
      <c r="B2" s="131" t="s">
        <v>12</v>
      </c>
      <c r="C2" s="131" t="s">
        <v>13</v>
      </c>
      <c r="D2" s="38" t="s">
        <v>351</v>
      </c>
      <c r="E2" s="38" t="s">
        <v>352</v>
      </c>
      <c r="F2" s="38" t="s">
        <v>353</v>
      </c>
      <c r="G2" s="38" t="s">
        <v>354</v>
      </c>
      <c r="H2" s="38" t="s">
        <v>355</v>
      </c>
      <c r="I2" s="38" t="s">
        <v>356</v>
      </c>
      <c r="J2" s="38" t="s">
        <v>357</v>
      </c>
      <c r="K2" s="38" t="s">
        <v>358</v>
      </c>
      <c r="L2" s="38" t="s">
        <v>359</v>
      </c>
      <c r="M2" s="38" t="s">
        <v>360</v>
      </c>
      <c r="N2" s="38" t="s">
        <v>361</v>
      </c>
    </row>
    <row r="3" spans="1:14" ht="9" customHeight="1">
      <c r="A3" s="131"/>
      <c r="B3" s="131"/>
      <c r="C3" s="131"/>
      <c r="D3" s="134" t="s">
        <v>362</v>
      </c>
      <c r="E3" s="135" t="s">
        <v>363</v>
      </c>
      <c r="F3" s="128"/>
      <c r="G3" s="128"/>
      <c r="H3" s="128"/>
      <c r="I3" s="128"/>
      <c r="J3" s="128"/>
      <c r="K3" s="128"/>
      <c r="L3" s="128"/>
      <c r="M3" s="128"/>
      <c r="N3" s="128"/>
    </row>
    <row r="4" spans="1:14" ht="68.25" customHeight="1">
      <c r="A4" s="128"/>
      <c r="B4" s="128"/>
      <c r="C4" s="128"/>
      <c r="D4" s="128"/>
      <c r="E4" s="39" t="s">
        <v>364</v>
      </c>
      <c r="F4" s="39" t="s">
        <v>323</v>
      </c>
      <c r="G4" s="39" t="s">
        <v>34</v>
      </c>
      <c r="H4" s="39" t="s">
        <v>365</v>
      </c>
      <c r="I4" s="39" t="s">
        <v>366</v>
      </c>
      <c r="J4" s="39" t="s">
        <v>323</v>
      </c>
      <c r="K4" s="39" t="s">
        <v>34</v>
      </c>
      <c r="L4" s="39" t="s">
        <v>367</v>
      </c>
      <c r="M4" s="39" t="s">
        <v>368</v>
      </c>
      <c r="N4" s="39" t="s">
        <v>323</v>
      </c>
    </row>
    <row r="5" spans="1:14" ht="0.75" customHeight="1">
      <c r="A5" s="128"/>
      <c r="B5" s="128"/>
      <c r="C5" s="128"/>
      <c r="D5" s="9">
        <v>2006</v>
      </c>
      <c r="E5" s="9">
        <v>2006</v>
      </c>
      <c r="F5" s="9">
        <v>2006</v>
      </c>
      <c r="G5" s="9">
        <v>2006</v>
      </c>
      <c r="H5" s="9">
        <v>2006</v>
      </c>
      <c r="I5" s="9">
        <v>2006</v>
      </c>
      <c r="J5" s="9">
        <v>2006</v>
      </c>
      <c r="K5" s="9">
        <v>2006</v>
      </c>
      <c r="L5" s="9">
        <v>2006</v>
      </c>
      <c r="M5" s="9">
        <v>2006</v>
      </c>
      <c r="N5" s="9">
        <v>2006</v>
      </c>
    </row>
    <row r="6" spans="1:14" ht="12.75">
      <c r="A6" s="16">
        <v>1</v>
      </c>
      <c r="B6" s="16" t="s">
        <v>35</v>
      </c>
      <c r="C6" s="16" t="s">
        <v>36</v>
      </c>
      <c r="D6" s="17">
        <v>47</v>
      </c>
      <c r="E6" s="17">
        <v>40</v>
      </c>
      <c r="F6" s="17">
        <v>15</v>
      </c>
      <c r="G6" s="17">
        <v>25</v>
      </c>
      <c r="H6" s="17">
        <v>37</v>
      </c>
      <c r="I6" s="17">
        <v>0</v>
      </c>
      <c r="J6" s="17">
        <v>0</v>
      </c>
      <c r="K6" s="17">
        <v>0</v>
      </c>
      <c r="L6" s="17">
        <v>0</v>
      </c>
      <c r="M6" s="17">
        <v>2</v>
      </c>
      <c r="N6" s="17">
        <v>1</v>
      </c>
    </row>
    <row r="7" spans="1:14" ht="12.75">
      <c r="A7" s="16">
        <v>2</v>
      </c>
      <c r="B7" s="16" t="s">
        <v>37</v>
      </c>
      <c r="C7" s="16" t="s">
        <v>38</v>
      </c>
      <c r="D7" s="17">
        <v>91</v>
      </c>
      <c r="E7" s="17">
        <v>69</v>
      </c>
      <c r="F7" s="17">
        <v>37</v>
      </c>
      <c r="G7" s="17">
        <v>32</v>
      </c>
      <c r="H7" s="17">
        <v>54</v>
      </c>
      <c r="I7" s="17">
        <v>15</v>
      </c>
      <c r="J7" s="17">
        <v>7</v>
      </c>
      <c r="K7" s="17">
        <v>8</v>
      </c>
      <c r="L7" s="17">
        <v>15</v>
      </c>
      <c r="M7" s="17">
        <v>5</v>
      </c>
      <c r="N7" s="17">
        <v>4</v>
      </c>
    </row>
    <row r="8" spans="1:14" ht="12.75">
      <c r="A8" s="16">
        <v>3</v>
      </c>
      <c r="B8" s="16" t="s">
        <v>37</v>
      </c>
      <c r="C8" s="16" t="s">
        <v>39</v>
      </c>
      <c r="D8" s="17">
        <v>75</v>
      </c>
      <c r="E8" s="17">
        <v>72</v>
      </c>
      <c r="F8" s="17">
        <v>40</v>
      </c>
      <c r="G8" s="17">
        <v>32</v>
      </c>
      <c r="H8" s="17">
        <v>66</v>
      </c>
      <c r="I8" s="17">
        <v>3</v>
      </c>
      <c r="J8" s="17">
        <v>1</v>
      </c>
      <c r="K8" s="17">
        <v>2</v>
      </c>
      <c r="L8" s="17">
        <v>0</v>
      </c>
      <c r="M8" s="17">
        <v>0</v>
      </c>
      <c r="N8" s="17">
        <v>0</v>
      </c>
    </row>
    <row r="9" spans="1:14" ht="12.75">
      <c r="A9" s="16">
        <v>4</v>
      </c>
      <c r="B9" s="16" t="s">
        <v>37</v>
      </c>
      <c r="C9" s="16" t="s">
        <v>40</v>
      </c>
      <c r="D9" s="17">
        <v>57</v>
      </c>
      <c r="E9" s="17">
        <v>51</v>
      </c>
      <c r="F9" s="17">
        <v>25</v>
      </c>
      <c r="G9" s="17">
        <v>26</v>
      </c>
      <c r="H9" s="17">
        <v>0</v>
      </c>
      <c r="I9" s="17">
        <v>6</v>
      </c>
      <c r="J9" s="17">
        <v>4</v>
      </c>
      <c r="K9" s="17">
        <v>2</v>
      </c>
      <c r="L9" s="17">
        <v>0</v>
      </c>
      <c r="M9" s="17">
        <v>0</v>
      </c>
      <c r="N9" s="17">
        <v>0</v>
      </c>
    </row>
    <row r="10" spans="1:14" ht="12.75">
      <c r="A10" s="16">
        <v>5</v>
      </c>
      <c r="B10" s="16" t="s">
        <v>41</v>
      </c>
      <c r="C10" s="16" t="s">
        <v>42</v>
      </c>
      <c r="D10" s="17">
        <v>67</v>
      </c>
      <c r="E10" s="17">
        <v>33</v>
      </c>
      <c r="F10" s="17">
        <v>21</v>
      </c>
      <c r="G10" s="17">
        <v>12</v>
      </c>
      <c r="H10" s="17">
        <v>33</v>
      </c>
      <c r="I10" s="17">
        <v>2</v>
      </c>
      <c r="J10" s="17">
        <v>2</v>
      </c>
      <c r="K10" s="17">
        <v>0</v>
      </c>
      <c r="L10" s="17">
        <v>1</v>
      </c>
      <c r="M10" s="17">
        <v>3</v>
      </c>
      <c r="N10" s="17">
        <v>2</v>
      </c>
    </row>
    <row r="11" spans="1:14" s="22" customFormat="1" ht="12.75">
      <c r="A11" s="19">
        <v>5</v>
      </c>
      <c r="B11" s="20"/>
      <c r="C11" s="19" t="s">
        <v>43</v>
      </c>
      <c r="D11" s="19">
        <f aca="true" t="shared" si="0" ref="D11:N11">(D6+D7+D8+D9+D10)</f>
        <v>337</v>
      </c>
      <c r="E11" s="19">
        <f t="shared" si="0"/>
        <v>265</v>
      </c>
      <c r="F11" s="19">
        <f t="shared" si="0"/>
        <v>138</v>
      </c>
      <c r="G11" s="19">
        <f t="shared" si="0"/>
        <v>127</v>
      </c>
      <c r="H11" s="19">
        <f t="shared" si="0"/>
        <v>190</v>
      </c>
      <c r="I11" s="19">
        <f t="shared" si="0"/>
        <v>26</v>
      </c>
      <c r="J11" s="19">
        <f t="shared" si="0"/>
        <v>14</v>
      </c>
      <c r="K11" s="19">
        <f t="shared" si="0"/>
        <v>12</v>
      </c>
      <c r="L11" s="19">
        <f t="shared" si="0"/>
        <v>16</v>
      </c>
      <c r="M11" s="19">
        <f t="shared" si="0"/>
        <v>10</v>
      </c>
      <c r="N11" s="19">
        <f t="shared" si="0"/>
        <v>7</v>
      </c>
    </row>
    <row r="12" spans="1:14" ht="12.75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4" ht="12.75">
      <c r="A13" s="16">
        <v>1</v>
      </c>
      <c r="B13" s="16" t="s">
        <v>37</v>
      </c>
      <c r="C13" s="16" t="s">
        <v>44</v>
      </c>
      <c r="D13" s="17">
        <v>7</v>
      </c>
      <c r="E13" s="17">
        <v>0</v>
      </c>
      <c r="F13" s="17">
        <v>0</v>
      </c>
      <c r="G13" s="17">
        <v>0</v>
      </c>
      <c r="H13" s="17">
        <v>0</v>
      </c>
      <c r="I13" s="17">
        <v>1</v>
      </c>
      <c r="J13" s="17">
        <v>1</v>
      </c>
      <c r="K13" s="17">
        <v>0</v>
      </c>
      <c r="L13" s="17">
        <v>0</v>
      </c>
      <c r="M13" s="17">
        <v>1</v>
      </c>
      <c r="N13" s="17">
        <v>1</v>
      </c>
    </row>
    <row r="14" spans="1:14" ht="12.75">
      <c r="A14" s="16">
        <v>2</v>
      </c>
      <c r="B14" s="16" t="s">
        <v>45</v>
      </c>
      <c r="C14" s="16" t="s">
        <v>159</v>
      </c>
      <c r="D14" s="17">
        <v>19</v>
      </c>
      <c r="E14" s="17">
        <v>0</v>
      </c>
      <c r="F14" s="17">
        <v>0</v>
      </c>
      <c r="G14" s="17">
        <v>0</v>
      </c>
      <c r="H14" s="17">
        <v>0</v>
      </c>
      <c r="I14" s="17">
        <v>7</v>
      </c>
      <c r="J14" s="17">
        <v>5</v>
      </c>
      <c r="K14" s="17">
        <v>2</v>
      </c>
      <c r="L14" s="17">
        <v>0</v>
      </c>
      <c r="M14" s="17">
        <v>6</v>
      </c>
      <c r="N14" s="17">
        <v>3</v>
      </c>
    </row>
    <row r="15" spans="1:14" ht="12.75">
      <c r="A15" s="16">
        <v>3</v>
      </c>
      <c r="B15" s="16" t="s">
        <v>47</v>
      </c>
      <c r="C15" s="16" t="s">
        <v>160</v>
      </c>
      <c r="D15" s="17">
        <v>2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1</v>
      </c>
      <c r="N15" s="17">
        <v>0</v>
      </c>
    </row>
    <row r="16" spans="1:14" s="22" customFormat="1" ht="12.75">
      <c r="A16" s="19">
        <v>3</v>
      </c>
      <c r="B16" s="20"/>
      <c r="C16" s="19" t="s">
        <v>49</v>
      </c>
      <c r="D16" s="19">
        <f aca="true" t="shared" si="1" ref="D16:N16">(D13+D14+D15)</f>
        <v>28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  <c r="I16" s="19">
        <f t="shared" si="1"/>
        <v>8</v>
      </c>
      <c r="J16" s="19">
        <f t="shared" si="1"/>
        <v>6</v>
      </c>
      <c r="K16" s="19">
        <f t="shared" si="1"/>
        <v>2</v>
      </c>
      <c r="L16" s="19">
        <f t="shared" si="1"/>
        <v>0</v>
      </c>
      <c r="M16" s="19">
        <f t="shared" si="1"/>
        <v>8</v>
      </c>
      <c r="N16" s="19">
        <f t="shared" si="1"/>
        <v>4</v>
      </c>
    </row>
    <row r="17" spans="1:14" ht="12.75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</row>
    <row r="18" spans="1:14" ht="12.75">
      <c r="A18" s="16">
        <v>1</v>
      </c>
      <c r="B18" s="16" t="s">
        <v>50</v>
      </c>
      <c r="C18" s="16" t="s">
        <v>51</v>
      </c>
      <c r="D18" s="17">
        <v>33</v>
      </c>
      <c r="E18" s="17">
        <v>5</v>
      </c>
      <c r="F18" s="17">
        <v>3</v>
      </c>
      <c r="G18" s="17">
        <v>2</v>
      </c>
      <c r="H18" s="17">
        <v>0</v>
      </c>
      <c r="I18" s="17">
        <v>4</v>
      </c>
      <c r="J18" s="17">
        <v>2</v>
      </c>
      <c r="K18" s="17">
        <v>2</v>
      </c>
      <c r="L18" s="17">
        <v>0</v>
      </c>
      <c r="M18" s="17">
        <v>5</v>
      </c>
      <c r="N18" s="17">
        <v>2</v>
      </c>
    </row>
    <row r="19" spans="1:14" ht="12.75">
      <c r="A19" s="16">
        <v>2</v>
      </c>
      <c r="B19" s="16" t="s">
        <v>50</v>
      </c>
      <c r="C19" s="16" t="s">
        <v>52</v>
      </c>
      <c r="D19" s="17">
        <v>14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</row>
    <row r="20" spans="1:14" ht="12.75">
      <c r="A20" s="16">
        <v>3</v>
      </c>
      <c r="B20" s="16" t="s">
        <v>53</v>
      </c>
      <c r="C20" s="16" t="s">
        <v>54</v>
      </c>
      <c r="D20" s="17">
        <v>14</v>
      </c>
      <c r="E20" s="17">
        <v>2</v>
      </c>
      <c r="F20" s="17">
        <v>1</v>
      </c>
      <c r="G20" s="17">
        <v>1</v>
      </c>
      <c r="H20" s="17">
        <v>1</v>
      </c>
      <c r="I20" s="17">
        <v>5</v>
      </c>
      <c r="J20" s="17">
        <v>4</v>
      </c>
      <c r="K20" s="17">
        <v>1</v>
      </c>
      <c r="L20" s="17">
        <v>0</v>
      </c>
      <c r="M20" s="17">
        <v>1</v>
      </c>
      <c r="N20" s="17">
        <v>1</v>
      </c>
    </row>
    <row r="21" spans="1:14" ht="12.75">
      <c r="A21" s="16">
        <v>4</v>
      </c>
      <c r="B21" s="16" t="s">
        <v>55</v>
      </c>
      <c r="C21" s="16" t="s">
        <v>56</v>
      </c>
      <c r="D21" s="17">
        <v>21</v>
      </c>
      <c r="E21" s="17">
        <v>0</v>
      </c>
      <c r="F21" s="17">
        <v>0</v>
      </c>
      <c r="G21" s="17">
        <v>0</v>
      </c>
      <c r="H21" s="17">
        <v>0</v>
      </c>
      <c r="I21" s="17">
        <v>2</v>
      </c>
      <c r="J21" s="17">
        <v>2</v>
      </c>
      <c r="K21" s="17">
        <v>0</v>
      </c>
      <c r="L21" s="17">
        <v>0</v>
      </c>
      <c r="M21" s="17">
        <v>5</v>
      </c>
      <c r="N21" s="17">
        <v>2</v>
      </c>
    </row>
    <row r="22" spans="1:14" ht="12.75">
      <c r="A22" s="16">
        <v>5</v>
      </c>
      <c r="B22" s="16" t="s">
        <v>55</v>
      </c>
      <c r="C22" s="16" t="s">
        <v>369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</row>
    <row r="23" spans="1:14" ht="12.75">
      <c r="A23" s="16">
        <v>6</v>
      </c>
      <c r="B23" s="16" t="s">
        <v>35</v>
      </c>
      <c r="C23" s="16" t="s">
        <v>58</v>
      </c>
      <c r="D23" s="17">
        <v>32</v>
      </c>
      <c r="E23" s="17">
        <v>2</v>
      </c>
      <c r="F23" s="17">
        <v>1</v>
      </c>
      <c r="G23" s="17">
        <v>1</v>
      </c>
      <c r="H23" s="17">
        <v>0</v>
      </c>
      <c r="I23" s="17">
        <v>2</v>
      </c>
      <c r="J23" s="17">
        <v>0</v>
      </c>
      <c r="K23" s="17">
        <v>2</v>
      </c>
      <c r="L23" s="17">
        <v>2</v>
      </c>
      <c r="M23" s="17">
        <v>2</v>
      </c>
      <c r="N23" s="17">
        <v>0</v>
      </c>
    </row>
    <row r="24" spans="1:14" ht="12.75">
      <c r="A24" s="16">
        <v>7</v>
      </c>
      <c r="B24" s="16" t="s">
        <v>59</v>
      </c>
      <c r="C24" s="16" t="s">
        <v>60</v>
      </c>
      <c r="D24" s="17">
        <v>9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3</v>
      </c>
      <c r="N24" s="17">
        <v>3</v>
      </c>
    </row>
    <row r="25" spans="1:14" ht="12.75">
      <c r="A25" s="16">
        <v>8</v>
      </c>
      <c r="B25" s="16" t="s">
        <v>37</v>
      </c>
      <c r="C25" s="16" t="s">
        <v>61</v>
      </c>
      <c r="D25" s="17">
        <v>82</v>
      </c>
      <c r="E25" s="17">
        <v>1</v>
      </c>
      <c r="F25" s="17">
        <v>1</v>
      </c>
      <c r="G25" s="17">
        <v>0</v>
      </c>
      <c r="H25" s="17">
        <v>1</v>
      </c>
      <c r="I25" s="17">
        <v>0</v>
      </c>
      <c r="J25" s="17">
        <v>0</v>
      </c>
      <c r="K25" s="17">
        <v>0</v>
      </c>
      <c r="L25" s="17">
        <v>0</v>
      </c>
      <c r="M25" s="17">
        <v>13</v>
      </c>
      <c r="N25" s="17">
        <v>11</v>
      </c>
    </row>
    <row r="26" spans="1:14" ht="12.75">
      <c r="A26" s="16">
        <v>9</v>
      </c>
      <c r="B26" s="16" t="s">
        <v>37</v>
      </c>
      <c r="C26" s="16" t="s">
        <v>62</v>
      </c>
      <c r="D26" s="17">
        <v>10</v>
      </c>
      <c r="E26" s="17">
        <v>3</v>
      </c>
      <c r="F26" s="17">
        <v>3</v>
      </c>
      <c r="G26" s="17">
        <v>0</v>
      </c>
      <c r="H26" s="17">
        <v>0</v>
      </c>
      <c r="I26" s="17">
        <v>1</v>
      </c>
      <c r="J26" s="17">
        <v>0</v>
      </c>
      <c r="K26" s="17">
        <v>1</v>
      </c>
      <c r="L26" s="17">
        <v>0</v>
      </c>
      <c r="M26" s="17">
        <v>2</v>
      </c>
      <c r="N26" s="17">
        <v>1</v>
      </c>
    </row>
    <row r="27" spans="1:14" ht="12.75">
      <c r="A27" s="16">
        <v>10</v>
      </c>
      <c r="B27" s="16" t="s">
        <v>37</v>
      </c>
      <c r="C27" s="16" t="s">
        <v>63</v>
      </c>
      <c r="D27" s="17">
        <v>10</v>
      </c>
      <c r="E27" s="17">
        <v>1</v>
      </c>
      <c r="F27" s="17">
        <v>1</v>
      </c>
      <c r="G27" s="17">
        <v>0</v>
      </c>
      <c r="H27" s="17">
        <v>0</v>
      </c>
      <c r="I27" s="17">
        <v>3</v>
      </c>
      <c r="J27" s="17">
        <v>2</v>
      </c>
      <c r="K27" s="17">
        <v>1</v>
      </c>
      <c r="L27" s="17">
        <v>0</v>
      </c>
      <c r="M27" s="17">
        <v>6</v>
      </c>
      <c r="N27" s="17">
        <v>2</v>
      </c>
    </row>
    <row r="28" spans="1:14" ht="12.75">
      <c r="A28" s="16">
        <v>11</v>
      </c>
      <c r="B28" s="16" t="s">
        <v>37</v>
      </c>
      <c r="C28" s="16" t="s">
        <v>64</v>
      </c>
      <c r="D28" s="17">
        <v>25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</row>
    <row r="29" spans="1:14" ht="12.75">
      <c r="A29" s="16">
        <v>12</v>
      </c>
      <c r="B29" s="16" t="s">
        <v>37</v>
      </c>
      <c r="C29" s="16" t="s">
        <v>65</v>
      </c>
      <c r="D29" s="17">
        <v>27</v>
      </c>
      <c r="E29" s="17">
        <v>3</v>
      </c>
      <c r="F29" s="17">
        <v>2</v>
      </c>
      <c r="G29" s="17">
        <v>1</v>
      </c>
      <c r="H29" s="17">
        <v>1</v>
      </c>
      <c r="I29" s="17">
        <v>8</v>
      </c>
      <c r="J29" s="17">
        <v>6</v>
      </c>
      <c r="K29" s="17">
        <v>2</v>
      </c>
      <c r="L29" s="17">
        <v>6</v>
      </c>
      <c r="M29" s="17">
        <v>2</v>
      </c>
      <c r="N29" s="17">
        <v>2</v>
      </c>
    </row>
    <row r="30" spans="1:14" ht="12.75">
      <c r="A30" s="16">
        <v>13</v>
      </c>
      <c r="B30" s="16" t="s">
        <v>37</v>
      </c>
      <c r="C30" s="16" t="s">
        <v>66</v>
      </c>
      <c r="D30" s="17">
        <v>23</v>
      </c>
      <c r="E30" s="17">
        <v>1</v>
      </c>
      <c r="F30" s="17">
        <v>0</v>
      </c>
      <c r="G30" s="17">
        <v>1</v>
      </c>
      <c r="H30" s="17">
        <v>0</v>
      </c>
      <c r="I30" s="17">
        <v>2</v>
      </c>
      <c r="J30" s="17">
        <v>2</v>
      </c>
      <c r="K30" s="17">
        <v>0</v>
      </c>
      <c r="L30" s="17">
        <v>0</v>
      </c>
      <c r="M30" s="17">
        <v>2</v>
      </c>
      <c r="N30" s="17">
        <v>0</v>
      </c>
    </row>
    <row r="31" spans="1:14" ht="12.75">
      <c r="A31" s="16">
        <v>14</v>
      </c>
      <c r="B31" s="16" t="s">
        <v>37</v>
      </c>
      <c r="C31" s="16" t="s">
        <v>67</v>
      </c>
      <c r="D31" s="17">
        <v>14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</row>
    <row r="32" spans="1:14" ht="12.75">
      <c r="A32" s="16">
        <v>15</v>
      </c>
      <c r="B32" s="16" t="s">
        <v>68</v>
      </c>
      <c r="C32" s="16" t="s">
        <v>69</v>
      </c>
      <c r="D32" s="17">
        <v>7</v>
      </c>
      <c r="E32" s="17">
        <v>2</v>
      </c>
      <c r="F32" s="17">
        <v>0</v>
      </c>
      <c r="G32" s="17">
        <v>2</v>
      </c>
      <c r="H32" s="17">
        <v>0</v>
      </c>
      <c r="I32" s="17">
        <v>4</v>
      </c>
      <c r="J32" s="17">
        <v>4</v>
      </c>
      <c r="K32" s="17">
        <v>0</v>
      </c>
      <c r="L32" s="17">
        <v>0</v>
      </c>
      <c r="M32" s="17">
        <v>0</v>
      </c>
      <c r="N32" s="17">
        <v>0</v>
      </c>
    </row>
    <row r="33" spans="1:14" ht="12.75">
      <c r="A33" s="16">
        <v>16</v>
      </c>
      <c r="B33" s="16" t="s">
        <v>70</v>
      </c>
      <c r="C33" s="16" t="s">
        <v>71</v>
      </c>
      <c r="D33" s="17">
        <v>19</v>
      </c>
      <c r="E33" s="17">
        <v>1</v>
      </c>
      <c r="F33" s="17">
        <v>1</v>
      </c>
      <c r="G33" s="17">
        <v>0</v>
      </c>
      <c r="H33" s="17">
        <v>0</v>
      </c>
      <c r="I33" s="17">
        <v>2</v>
      </c>
      <c r="J33" s="17">
        <v>1</v>
      </c>
      <c r="K33" s="17">
        <v>1</v>
      </c>
      <c r="L33" s="17">
        <v>0</v>
      </c>
      <c r="M33" s="17">
        <v>2</v>
      </c>
      <c r="N33" s="17">
        <v>2</v>
      </c>
    </row>
    <row r="34" spans="1:14" ht="12.75">
      <c r="A34" s="16">
        <v>17</v>
      </c>
      <c r="B34" s="16" t="s">
        <v>72</v>
      </c>
      <c r="C34" s="16" t="s">
        <v>73</v>
      </c>
      <c r="D34" s="17">
        <v>4</v>
      </c>
      <c r="E34" s="17">
        <v>1</v>
      </c>
      <c r="F34" s="17">
        <v>1</v>
      </c>
      <c r="G34" s="17">
        <v>0</v>
      </c>
      <c r="H34" s="17">
        <v>0</v>
      </c>
      <c r="I34" s="17">
        <v>1</v>
      </c>
      <c r="J34" s="17">
        <v>1</v>
      </c>
      <c r="K34" s="17">
        <v>0</v>
      </c>
      <c r="L34" s="17">
        <v>0</v>
      </c>
      <c r="M34" s="17">
        <v>1</v>
      </c>
      <c r="N34" s="17">
        <v>1</v>
      </c>
    </row>
    <row r="35" spans="1:14" ht="12.75">
      <c r="A35" s="16">
        <v>18</v>
      </c>
      <c r="B35" s="16" t="s">
        <v>74</v>
      </c>
      <c r="C35" s="16" t="s">
        <v>75</v>
      </c>
      <c r="D35" s="17">
        <v>22</v>
      </c>
      <c r="E35" s="17">
        <v>8</v>
      </c>
      <c r="F35" s="17">
        <v>4</v>
      </c>
      <c r="G35" s="17">
        <v>4</v>
      </c>
      <c r="H35" s="17">
        <v>4</v>
      </c>
      <c r="I35" s="17">
        <v>4</v>
      </c>
      <c r="J35" s="17">
        <v>1</v>
      </c>
      <c r="K35" s="17">
        <v>3</v>
      </c>
      <c r="L35" s="17">
        <v>3</v>
      </c>
      <c r="M35" s="17">
        <v>7</v>
      </c>
      <c r="N35" s="17">
        <v>4</v>
      </c>
    </row>
    <row r="36" spans="1:14" ht="12.75">
      <c r="A36" s="16">
        <v>19</v>
      </c>
      <c r="B36" s="16" t="s">
        <v>76</v>
      </c>
      <c r="C36" s="16" t="s">
        <v>77</v>
      </c>
      <c r="D36" s="17">
        <v>12</v>
      </c>
      <c r="E36" s="17">
        <v>2</v>
      </c>
      <c r="F36" s="17">
        <v>1</v>
      </c>
      <c r="G36" s="17">
        <v>1</v>
      </c>
      <c r="H36" s="17">
        <v>1</v>
      </c>
      <c r="I36" s="17">
        <v>0</v>
      </c>
      <c r="J36" s="17">
        <v>0</v>
      </c>
      <c r="K36" s="17">
        <v>0</v>
      </c>
      <c r="L36" s="17">
        <v>0</v>
      </c>
      <c r="M36" s="17">
        <v>1</v>
      </c>
      <c r="N36" s="17">
        <v>0</v>
      </c>
    </row>
    <row r="37" spans="1:14" ht="12.75">
      <c r="A37" s="16">
        <v>20</v>
      </c>
      <c r="B37" s="16" t="s">
        <v>78</v>
      </c>
      <c r="C37" s="16" t="s">
        <v>215</v>
      </c>
      <c r="D37" s="17">
        <v>18</v>
      </c>
      <c r="E37" s="17">
        <v>1</v>
      </c>
      <c r="F37" s="17">
        <v>0</v>
      </c>
      <c r="G37" s="17">
        <v>1</v>
      </c>
      <c r="H37" s="17">
        <v>0</v>
      </c>
      <c r="I37" s="17">
        <v>1</v>
      </c>
      <c r="J37" s="17">
        <v>1</v>
      </c>
      <c r="K37" s="17">
        <v>0</v>
      </c>
      <c r="L37" s="17">
        <v>0</v>
      </c>
      <c r="M37" s="17">
        <v>1</v>
      </c>
      <c r="N37" s="17">
        <v>0</v>
      </c>
    </row>
    <row r="38" spans="1:14" ht="12.75">
      <c r="A38" s="16">
        <v>21</v>
      </c>
      <c r="B38" s="16" t="s">
        <v>41</v>
      </c>
      <c r="C38" s="16" t="s">
        <v>80</v>
      </c>
      <c r="D38" s="17">
        <v>31</v>
      </c>
      <c r="E38" s="17">
        <v>6</v>
      </c>
      <c r="F38" s="17">
        <v>2</v>
      </c>
      <c r="G38" s="17">
        <v>4</v>
      </c>
      <c r="H38" s="17">
        <v>1</v>
      </c>
      <c r="I38" s="17">
        <v>5</v>
      </c>
      <c r="J38" s="17">
        <v>2</v>
      </c>
      <c r="K38" s="17">
        <v>3</v>
      </c>
      <c r="L38" s="17">
        <v>0</v>
      </c>
      <c r="M38" s="17">
        <v>9</v>
      </c>
      <c r="N38" s="17">
        <v>7</v>
      </c>
    </row>
    <row r="39" spans="1:14" ht="12.75">
      <c r="A39" s="16">
        <v>22</v>
      </c>
      <c r="B39" s="16" t="s">
        <v>81</v>
      </c>
      <c r="C39" s="16" t="s">
        <v>82</v>
      </c>
      <c r="D39" s="17">
        <v>7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</row>
    <row r="40" spans="1:14" ht="12.75">
      <c r="A40" s="16">
        <v>23</v>
      </c>
      <c r="B40" s="16" t="s">
        <v>81</v>
      </c>
      <c r="C40" s="16" t="s">
        <v>83</v>
      </c>
      <c r="D40" s="17">
        <v>8</v>
      </c>
      <c r="E40" s="17">
        <v>0</v>
      </c>
      <c r="F40" s="17">
        <v>0</v>
      </c>
      <c r="G40" s="17">
        <v>0</v>
      </c>
      <c r="H40" s="17">
        <v>0</v>
      </c>
      <c r="I40" s="17">
        <v>3</v>
      </c>
      <c r="J40" s="17">
        <v>2</v>
      </c>
      <c r="K40" s="17">
        <v>1</v>
      </c>
      <c r="L40" s="17">
        <v>2</v>
      </c>
      <c r="M40" s="17">
        <v>1</v>
      </c>
      <c r="N40" s="17">
        <v>1</v>
      </c>
    </row>
    <row r="41" spans="1:14" ht="12.75">
      <c r="A41" s="16">
        <v>24</v>
      </c>
      <c r="B41" s="16" t="s">
        <v>84</v>
      </c>
      <c r="C41" s="16" t="s">
        <v>85</v>
      </c>
      <c r="D41" s="17">
        <v>8</v>
      </c>
      <c r="E41" s="17">
        <v>1</v>
      </c>
      <c r="F41" s="17">
        <v>1</v>
      </c>
      <c r="G41" s="17">
        <v>0</v>
      </c>
      <c r="H41" s="17">
        <v>0</v>
      </c>
      <c r="I41" s="17">
        <v>2</v>
      </c>
      <c r="J41" s="17">
        <v>2</v>
      </c>
      <c r="K41" s="17">
        <v>0</v>
      </c>
      <c r="L41" s="17">
        <v>0</v>
      </c>
      <c r="M41" s="17">
        <v>0</v>
      </c>
      <c r="N41" s="17">
        <v>0</v>
      </c>
    </row>
    <row r="42" spans="1:14" ht="12.75">
      <c r="A42" s="16">
        <v>25</v>
      </c>
      <c r="B42" s="16" t="s">
        <v>84</v>
      </c>
      <c r="C42" s="16" t="s">
        <v>86</v>
      </c>
      <c r="D42" s="17">
        <v>65</v>
      </c>
      <c r="E42" s="17">
        <v>5</v>
      </c>
      <c r="F42" s="17">
        <v>3</v>
      </c>
      <c r="G42" s="17">
        <v>2</v>
      </c>
      <c r="H42" s="17">
        <v>0</v>
      </c>
      <c r="I42" s="17">
        <v>5</v>
      </c>
      <c r="J42" s="17">
        <v>3</v>
      </c>
      <c r="K42" s="17">
        <v>2</v>
      </c>
      <c r="L42" s="17">
        <v>0</v>
      </c>
      <c r="M42" s="17">
        <v>1</v>
      </c>
      <c r="N42" s="17">
        <v>1</v>
      </c>
    </row>
    <row r="43" spans="1:14" ht="12.75">
      <c r="A43" s="16">
        <v>26</v>
      </c>
      <c r="B43" s="16" t="s">
        <v>87</v>
      </c>
      <c r="C43" s="16" t="s">
        <v>88</v>
      </c>
      <c r="D43" s="17">
        <v>12</v>
      </c>
      <c r="E43" s="17">
        <v>0</v>
      </c>
      <c r="F43" s="17">
        <v>0</v>
      </c>
      <c r="G43" s="17">
        <v>0</v>
      </c>
      <c r="H43" s="17">
        <v>0</v>
      </c>
      <c r="I43" s="17">
        <v>5</v>
      </c>
      <c r="J43" s="17">
        <v>1</v>
      </c>
      <c r="K43" s="17">
        <v>4</v>
      </c>
      <c r="L43" s="17">
        <v>0</v>
      </c>
      <c r="M43" s="17">
        <v>1</v>
      </c>
      <c r="N43" s="17">
        <v>1</v>
      </c>
    </row>
    <row r="44" spans="1:14" ht="12.75">
      <c r="A44" s="16">
        <v>27</v>
      </c>
      <c r="B44" s="16" t="s">
        <v>89</v>
      </c>
      <c r="C44" s="16" t="s">
        <v>90</v>
      </c>
      <c r="D44" s="17">
        <v>22</v>
      </c>
      <c r="E44" s="17">
        <v>3</v>
      </c>
      <c r="F44" s="17">
        <v>2</v>
      </c>
      <c r="G44" s="17">
        <v>1</v>
      </c>
      <c r="H44" s="17">
        <v>1</v>
      </c>
      <c r="I44" s="17">
        <v>0</v>
      </c>
      <c r="J44" s="17">
        <v>0</v>
      </c>
      <c r="K44" s="17">
        <v>0</v>
      </c>
      <c r="L44" s="17">
        <v>0</v>
      </c>
      <c r="M44" s="17">
        <v>2</v>
      </c>
      <c r="N44" s="17">
        <v>2</v>
      </c>
    </row>
    <row r="45" spans="1:14" ht="12.75">
      <c r="A45" s="16">
        <v>28</v>
      </c>
      <c r="B45" s="16" t="s">
        <v>91</v>
      </c>
      <c r="C45" s="16" t="s">
        <v>92</v>
      </c>
      <c r="D45" s="17">
        <v>11</v>
      </c>
      <c r="E45" s="17">
        <v>3</v>
      </c>
      <c r="F45" s="17">
        <v>2</v>
      </c>
      <c r="G45" s="17">
        <v>1</v>
      </c>
      <c r="H45" s="17">
        <v>1</v>
      </c>
      <c r="I45" s="17">
        <v>0</v>
      </c>
      <c r="J45" s="17">
        <v>0</v>
      </c>
      <c r="K45" s="17">
        <v>0</v>
      </c>
      <c r="L45" s="17">
        <v>0</v>
      </c>
      <c r="M45" s="17">
        <v>3</v>
      </c>
      <c r="N45" s="17">
        <v>1</v>
      </c>
    </row>
    <row r="46" spans="1:14" ht="12.75">
      <c r="A46" s="16">
        <v>29</v>
      </c>
      <c r="B46" s="16" t="s">
        <v>93</v>
      </c>
      <c r="C46" s="16" t="s">
        <v>94</v>
      </c>
      <c r="D46" s="17">
        <v>7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1</v>
      </c>
      <c r="N46" s="17">
        <v>1</v>
      </c>
    </row>
    <row r="47" spans="1:14" ht="12.75">
      <c r="A47" s="16">
        <v>30</v>
      </c>
      <c r="B47" s="16" t="s">
        <v>93</v>
      </c>
      <c r="C47" s="16" t="s">
        <v>95</v>
      </c>
      <c r="D47" s="17">
        <v>9</v>
      </c>
      <c r="E47" s="17">
        <v>2</v>
      </c>
      <c r="F47" s="17">
        <v>1</v>
      </c>
      <c r="G47" s="17">
        <v>1</v>
      </c>
      <c r="H47" s="17">
        <v>0</v>
      </c>
      <c r="I47" s="17">
        <v>2</v>
      </c>
      <c r="J47" s="17">
        <v>2</v>
      </c>
      <c r="K47" s="17">
        <v>0</v>
      </c>
      <c r="L47" s="17">
        <v>0</v>
      </c>
      <c r="M47" s="17">
        <v>3</v>
      </c>
      <c r="N47" s="17">
        <v>2</v>
      </c>
    </row>
    <row r="48" spans="1:14" ht="12.75">
      <c r="A48" s="16">
        <v>31</v>
      </c>
      <c r="B48" s="16" t="s">
        <v>96</v>
      </c>
      <c r="C48" s="16" t="s">
        <v>97</v>
      </c>
      <c r="D48" s="17">
        <v>19</v>
      </c>
      <c r="E48" s="17">
        <v>3</v>
      </c>
      <c r="F48" s="17">
        <v>3</v>
      </c>
      <c r="G48" s="17">
        <v>0</v>
      </c>
      <c r="H48" s="17">
        <v>0</v>
      </c>
      <c r="I48" s="17">
        <v>3</v>
      </c>
      <c r="J48" s="17">
        <v>3</v>
      </c>
      <c r="K48" s="17">
        <v>0</v>
      </c>
      <c r="L48" s="17">
        <v>0</v>
      </c>
      <c r="M48" s="17">
        <v>3</v>
      </c>
      <c r="N48" s="17">
        <v>1</v>
      </c>
    </row>
    <row r="49" spans="1:14" ht="12.75">
      <c r="A49" s="16">
        <v>32</v>
      </c>
      <c r="B49" s="16" t="s">
        <v>98</v>
      </c>
      <c r="C49" s="16" t="s">
        <v>99</v>
      </c>
      <c r="D49" s="17">
        <v>14</v>
      </c>
      <c r="E49" s="17">
        <v>2</v>
      </c>
      <c r="F49" s="17">
        <v>1</v>
      </c>
      <c r="G49" s="17">
        <v>1</v>
      </c>
      <c r="H49" s="17">
        <v>0</v>
      </c>
      <c r="I49" s="17">
        <v>2</v>
      </c>
      <c r="J49" s="17">
        <v>1</v>
      </c>
      <c r="K49" s="17">
        <v>1</v>
      </c>
      <c r="L49" s="17">
        <v>0</v>
      </c>
      <c r="M49" s="17">
        <v>4</v>
      </c>
      <c r="N49" s="17">
        <v>2</v>
      </c>
    </row>
    <row r="50" spans="1:14" ht="12.75">
      <c r="A50" s="16">
        <v>33</v>
      </c>
      <c r="B50" s="16" t="s">
        <v>100</v>
      </c>
      <c r="C50" s="16" t="s">
        <v>101</v>
      </c>
      <c r="D50" s="17">
        <v>11</v>
      </c>
      <c r="E50" s="17">
        <v>3</v>
      </c>
      <c r="F50" s="17">
        <v>1</v>
      </c>
      <c r="G50" s="17">
        <v>2</v>
      </c>
      <c r="H50" s="17">
        <v>2</v>
      </c>
      <c r="I50" s="17">
        <v>1</v>
      </c>
      <c r="J50" s="17">
        <v>0</v>
      </c>
      <c r="K50" s="17">
        <v>1</v>
      </c>
      <c r="L50" s="17">
        <v>0</v>
      </c>
      <c r="M50" s="17">
        <v>2</v>
      </c>
      <c r="N50" s="17">
        <v>0</v>
      </c>
    </row>
    <row r="51" spans="1:14" ht="12.75">
      <c r="A51" s="16">
        <v>34</v>
      </c>
      <c r="B51" s="16" t="s">
        <v>102</v>
      </c>
      <c r="C51" s="16" t="s">
        <v>103</v>
      </c>
      <c r="D51" s="17">
        <v>24</v>
      </c>
      <c r="E51" s="17">
        <v>0</v>
      </c>
      <c r="F51" s="17">
        <v>0</v>
      </c>
      <c r="G51" s="17">
        <v>0</v>
      </c>
      <c r="H51" s="17">
        <v>0</v>
      </c>
      <c r="I51" s="17">
        <v>2</v>
      </c>
      <c r="J51" s="17">
        <v>2</v>
      </c>
      <c r="K51" s="17">
        <v>0</v>
      </c>
      <c r="L51" s="17">
        <v>0</v>
      </c>
      <c r="M51" s="17">
        <v>4</v>
      </c>
      <c r="N51" s="17">
        <v>3</v>
      </c>
    </row>
    <row r="52" spans="1:14" ht="12.75">
      <c r="A52" s="16">
        <v>35</v>
      </c>
      <c r="B52" s="16" t="s">
        <v>45</v>
      </c>
      <c r="C52" s="16" t="s">
        <v>104</v>
      </c>
      <c r="D52" s="17">
        <v>6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</row>
    <row r="53" spans="1:14" ht="12.75">
      <c r="A53" s="16">
        <v>36</v>
      </c>
      <c r="B53" s="16" t="s">
        <v>45</v>
      </c>
      <c r="C53" s="16" t="s">
        <v>105</v>
      </c>
      <c r="D53" s="17">
        <v>15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</row>
    <row r="54" spans="1:14" ht="12.75">
      <c r="A54" s="16">
        <v>37</v>
      </c>
      <c r="B54" s="16" t="s">
        <v>45</v>
      </c>
      <c r="C54" s="16" t="s">
        <v>370</v>
      </c>
      <c r="D54" s="17">
        <v>1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</row>
    <row r="55" spans="1:14" ht="12.75">
      <c r="A55" s="16">
        <v>38</v>
      </c>
      <c r="B55" s="16" t="s">
        <v>107</v>
      </c>
      <c r="C55" s="16" t="s">
        <v>108</v>
      </c>
      <c r="D55" s="17">
        <v>16</v>
      </c>
      <c r="E55" s="17">
        <v>0</v>
      </c>
      <c r="F55" s="17">
        <v>0</v>
      </c>
      <c r="G55" s="17">
        <v>0</v>
      </c>
      <c r="H55" s="17">
        <v>0</v>
      </c>
      <c r="I55" s="17">
        <v>2</v>
      </c>
      <c r="J55" s="17">
        <v>2</v>
      </c>
      <c r="K55" s="17">
        <v>0</v>
      </c>
      <c r="L55" s="17">
        <v>0</v>
      </c>
      <c r="M55" s="17">
        <v>1</v>
      </c>
      <c r="N55" s="17">
        <v>1</v>
      </c>
    </row>
    <row r="56" spans="1:14" ht="12.75">
      <c r="A56" s="16">
        <v>39</v>
      </c>
      <c r="B56" s="16" t="s">
        <v>47</v>
      </c>
      <c r="C56" s="16" t="s">
        <v>109</v>
      </c>
      <c r="D56" s="17">
        <v>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</row>
    <row r="57" spans="1:14" ht="12.75">
      <c r="A57" s="16">
        <v>40</v>
      </c>
      <c r="B57" s="16" t="s">
        <v>110</v>
      </c>
      <c r="C57" s="16" t="s">
        <v>111</v>
      </c>
      <c r="D57" s="17">
        <v>3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</row>
    <row r="58" spans="1:14" ht="12.75">
      <c r="A58" s="16">
        <v>41</v>
      </c>
      <c r="B58" s="16" t="s">
        <v>112</v>
      </c>
      <c r="C58" s="16" t="s">
        <v>113</v>
      </c>
      <c r="D58" s="17">
        <v>14</v>
      </c>
      <c r="E58" s="17">
        <v>2</v>
      </c>
      <c r="F58" s="17">
        <v>1</v>
      </c>
      <c r="G58" s="17">
        <v>1</v>
      </c>
      <c r="H58" s="17">
        <v>0</v>
      </c>
      <c r="I58" s="17">
        <v>1</v>
      </c>
      <c r="J58" s="17">
        <v>0</v>
      </c>
      <c r="K58" s="17">
        <v>1</v>
      </c>
      <c r="L58" s="17">
        <v>0</v>
      </c>
      <c r="M58" s="17">
        <v>0</v>
      </c>
      <c r="N58" s="17">
        <v>0</v>
      </c>
    </row>
    <row r="59" spans="1:14" ht="12.75">
      <c r="A59" s="16">
        <v>42</v>
      </c>
      <c r="B59" s="16" t="s">
        <v>114</v>
      </c>
      <c r="C59" s="16" t="s">
        <v>115</v>
      </c>
      <c r="D59" s="17">
        <v>5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</row>
    <row r="60" spans="1:14" ht="12.75">
      <c r="A60" s="16">
        <v>43</v>
      </c>
      <c r="B60" s="16" t="s">
        <v>114</v>
      </c>
      <c r="C60" s="16" t="s">
        <v>116</v>
      </c>
      <c r="D60" s="17">
        <v>1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</row>
    <row r="61" spans="1:14" ht="12.75">
      <c r="A61" s="16">
        <v>44</v>
      </c>
      <c r="B61" s="16" t="s">
        <v>117</v>
      </c>
      <c r="C61" s="16" t="s">
        <v>118</v>
      </c>
      <c r="D61" s="17">
        <v>8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</row>
    <row r="62" spans="1:14" s="22" customFormat="1" ht="12.75">
      <c r="A62" s="19">
        <v>44</v>
      </c>
      <c r="B62" s="20"/>
      <c r="C62" s="19" t="s">
        <v>119</v>
      </c>
      <c r="D62" s="19">
        <f>SUM((D18):(D61))</f>
        <v>717</v>
      </c>
      <c r="E62" s="19">
        <f>SUM((E18):(E61))</f>
        <v>63</v>
      </c>
      <c r="F62" s="19">
        <f>SUM((F18):(F61))</f>
        <v>36</v>
      </c>
      <c r="G62" s="19">
        <f>SUM((G18):(G61))</f>
        <v>27</v>
      </c>
      <c r="H62" s="19">
        <f>SUM((H18):(H61))</f>
        <v>13</v>
      </c>
      <c r="I62" s="19">
        <f>SUM((I18):(I61))</f>
        <v>72</v>
      </c>
      <c r="J62" s="19">
        <f>SUM((J18):(J61))</f>
        <v>46</v>
      </c>
      <c r="K62" s="19">
        <f>SUM((K18):(K61))</f>
        <v>26</v>
      </c>
      <c r="L62" s="19">
        <f>SUM((L18):(L61))</f>
        <v>13</v>
      </c>
      <c r="M62" s="19">
        <f>SUM((M18):(M61))</f>
        <v>88</v>
      </c>
      <c r="N62" s="19">
        <f>SUM((N18):(N61))</f>
        <v>54</v>
      </c>
    </row>
    <row r="63" spans="1:14" ht="12.7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</row>
    <row r="64" spans="1:14" ht="12.75">
      <c r="A64" s="16">
        <v>1</v>
      </c>
      <c r="B64" s="16" t="s">
        <v>50</v>
      </c>
      <c r="C64" s="16" t="s">
        <v>120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</row>
    <row r="65" spans="1:14" ht="12.75">
      <c r="A65" s="16">
        <v>2</v>
      </c>
      <c r="B65" s="16" t="s">
        <v>55</v>
      </c>
      <c r="C65" s="16" t="s">
        <v>121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</row>
    <row r="66" spans="1:14" ht="12.75">
      <c r="A66" s="16">
        <v>3</v>
      </c>
      <c r="B66" s="16" t="s">
        <v>78</v>
      </c>
      <c r="C66" s="16" t="s">
        <v>371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</row>
    <row r="67" spans="1:14" ht="12.75">
      <c r="A67" s="16">
        <v>4</v>
      </c>
      <c r="B67" s="16" t="s">
        <v>123</v>
      </c>
      <c r="C67" s="16" t="s">
        <v>372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</row>
    <row r="68" spans="1:14" ht="12.75">
      <c r="A68" s="16">
        <v>5</v>
      </c>
      <c r="B68" s="16" t="s">
        <v>93</v>
      </c>
      <c r="C68" s="16" t="s">
        <v>125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</row>
    <row r="69" spans="1:14" ht="12.75">
      <c r="A69" s="16">
        <v>6</v>
      </c>
      <c r="B69" s="16" t="s">
        <v>98</v>
      </c>
      <c r="C69" s="16" t="s">
        <v>126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</row>
    <row r="70" spans="1:14" ht="12.75">
      <c r="A70" s="16">
        <v>7</v>
      </c>
      <c r="B70" s="16" t="s">
        <v>45</v>
      </c>
      <c r="C70" s="16" t="s">
        <v>127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</row>
    <row r="71" spans="1:14" s="22" customFormat="1" ht="12.75">
      <c r="A71" s="19">
        <v>7</v>
      </c>
      <c r="B71" s="20"/>
      <c r="C71" s="19" t="s">
        <v>128</v>
      </c>
      <c r="D71" s="19">
        <f aca="true" t="shared" si="2" ref="D71:N71">(D64+D65+D66+D67+D68+D69+D70)</f>
        <v>0</v>
      </c>
      <c r="E71" s="19">
        <f t="shared" si="2"/>
        <v>0</v>
      </c>
      <c r="F71" s="19">
        <f t="shared" si="2"/>
        <v>0</v>
      </c>
      <c r="G71" s="19">
        <f t="shared" si="2"/>
        <v>0</v>
      </c>
      <c r="H71" s="19">
        <f t="shared" si="2"/>
        <v>0</v>
      </c>
      <c r="I71" s="19">
        <f t="shared" si="2"/>
        <v>0</v>
      </c>
      <c r="J71" s="19">
        <f t="shared" si="2"/>
        <v>0</v>
      </c>
      <c r="K71" s="19">
        <f t="shared" si="2"/>
        <v>0</v>
      </c>
      <c r="L71" s="19">
        <f t="shared" si="2"/>
        <v>0</v>
      </c>
      <c r="M71" s="19">
        <f t="shared" si="2"/>
        <v>0</v>
      </c>
      <c r="N71" s="19">
        <f t="shared" si="2"/>
        <v>0</v>
      </c>
    </row>
    <row r="72" spans="1:14" ht="12.7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</row>
    <row r="73" spans="1:14" ht="12.75">
      <c r="A73" s="16">
        <v>1</v>
      </c>
      <c r="B73" s="16" t="s">
        <v>53</v>
      </c>
      <c r="C73" s="16" t="s">
        <v>129</v>
      </c>
      <c r="D73" s="17">
        <v>10</v>
      </c>
      <c r="E73" s="17">
        <v>4</v>
      </c>
      <c r="F73" s="17">
        <v>2</v>
      </c>
      <c r="G73" s="17">
        <v>2</v>
      </c>
      <c r="H73" s="17">
        <v>1</v>
      </c>
      <c r="I73" s="17">
        <v>1</v>
      </c>
      <c r="J73" s="17">
        <v>0</v>
      </c>
      <c r="K73" s="17">
        <v>1</v>
      </c>
      <c r="L73" s="17">
        <v>0</v>
      </c>
      <c r="M73" s="17">
        <v>3</v>
      </c>
      <c r="N73" s="17">
        <v>2</v>
      </c>
    </row>
    <row r="74" spans="1:14" ht="12.75">
      <c r="A74" s="16">
        <v>2</v>
      </c>
      <c r="B74" s="16" t="s">
        <v>37</v>
      </c>
      <c r="C74" s="16" t="s">
        <v>130</v>
      </c>
      <c r="D74" s="17">
        <v>16</v>
      </c>
      <c r="E74" s="17">
        <v>0</v>
      </c>
      <c r="F74" s="17">
        <v>0</v>
      </c>
      <c r="G74" s="17">
        <v>0</v>
      </c>
      <c r="H74" s="17">
        <v>0</v>
      </c>
      <c r="I74" s="17">
        <v>1</v>
      </c>
      <c r="J74" s="17">
        <v>1</v>
      </c>
      <c r="K74" s="17">
        <v>0</v>
      </c>
      <c r="L74" s="17">
        <v>0</v>
      </c>
      <c r="M74" s="17">
        <v>3</v>
      </c>
      <c r="N74" s="17">
        <v>0</v>
      </c>
    </row>
    <row r="75" spans="1:14" ht="12.75">
      <c r="A75" s="16">
        <v>3</v>
      </c>
      <c r="B75" s="16" t="s">
        <v>37</v>
      </c>
      <c r="C75" s="16" t="s">
        <v>131</v>
      </c>
      <c r="D75" s="17">
        <v>5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</row>
    <row r="76" spans="1:14" ht="12.75">
      <c r="A76" s="16">
        <v>4</v>
      </c>
      <c r="B76" s="16" t="s">
        <v>76</v>
      </c>
      <c r="C76" s="16" t="s">
        <v>132</v>
      </c>
      <c r="D76" s="17">
        <v>14</v>
      </c>
      <c r="E76" s="17">
        <v>1</v>
      </c>
      <c r="F76" s="17">
        <v>0</v>
      </c>
      <c r="G76" s="17">
        <v>1</v>
      </c>
      <c r="H76" s="17">
        <v>1</v>
      </c>
      <c r="I76" s="17">
        <v>2</v>
      </c>
      <c r="J76" s="17">
        <v>2</v>
      </c>
      <c r="K76" s="17">
        <v>0</v>
      </c>
      <c r="L76" s="17">
        <v>0</v>
      </c>
      <c r="M76" s="17">
        <v>4</v>
      </c>
      <c r="N76" s="17">
        <v>2</v>
      </c>
    </row>
    <row r="77" spans="1:14" ht="12.75">
      <c r="A77" s="16">
        <v>5</v>
      </c>
      <c r="B77" s="16" t="s">
        <v>78</v>
      </c>
      <c r="C77" s="16" t="s">
        <v>133</v>
      </c>
      <c r="D77" s="17">
        <v>18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</row>
    <row r="78" spans="1:14" ht="12.75">
      <c r="A78" s="16">
        <v>6</v>
      </c>
      <c r="B78" s="16" t="s">
        <v>96</v>
      </c>
      <c r="C78" s="16" t="s">
        <v>134</v>
      </c>
      <c r="D78" s="17">
        <v>12</v>
      </c>
      <c r="E78" s="17">
        <v>1</v>
      </c>
      <c r="F78" s="17">
        <v>0</v>
      </c>
      <c r="G78" s="17">
        <v>1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</row>
    <row r="79" spans="1:14" ht="12.75">
      <c r="A79" s="16">
        <v>7</v>
      </c>
      <c r="B79" s="16" t="s">
        <v>98</v>
      </c>
      <c r="C79" s="16" t="s">
        <v>135</v>
      </c>
      <c r="D79" s="17">
        <v>6</v>
      </c>
      <c r="E79" s="17">
        <v>1</v>
      </c>
      <c r="F79" s="17">
        <v>0</v>
      </c>
      <c r="G79" s="17">
        <v>1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2</v>
      </c>
      <c r="N79" s="17">
        <v>0</v>
      </c>
    </row>
    <row r="80" spans="1:14" s="22" customFormat="1" ht="12.75">
      <c r="A80" s="19">
        <v>7</v>
      </c>
      <c r="B80" s="20"/>
      <c r="C80" s="19" t="s">
        <v>136</v>
      </c>
      <c r="D80" s="19">
        <f aca="true" t="shared" si="3" ref="D80:N80">(D73+D74+D75+D76+D77+D78+D79)</f>
        <v>81</v>
      </c>
      <c r="E80" s="19">
        <f t="shared" si="3"/>
        <v>7</v>
      </c>
      <c r="F80" s="19">
        <f t="shared" si="3"/>
        <v>2</v>
      </c>
      <c r="G80" s="19">
        <f t="shared" si="3"/>
        <v>5</v>
      </c>
      <c r="H80" s="19">
        <f t="shared" si="3"/>
        <v>2</v>
      </c>
      <c r="I80" s="19">
        <f t="shared" si="3"/>
        <v>4</v>
      </c>
      <c r="J80" s="19">
        <f t="shared" si="3"/>
        <v>3</v>
      </c>
      <c r="K80" s="19">
        <f t="shared" si="3"/>
        <v>1</v>
      </c>
      <c r="L80" s="19">
        <f t="shared" si="3"/>
        <v>0</v>
      </c>
      <c r="M80" s="19">
        <f t="shared" si="3"/>
        <v>12</v>
      </c>
      <c r="N80" s="19">
        <f t="shared" si="3"/>
        <v>4</v>
      </c>
    </row>
    <row r="81" spans="1:14" ht="12.7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</row>
    <row r="82" spans="1:14" s="31" customFormat="1" ht="15.75">
      <c r="A82" s="29">
        <v>66</v>
      </c>
      <c r="B82" s="30"/>
      <c r="C82" s="29" t="s">
        <v>137</v>
      </c>
      <c r="D82" s="29">
        <f aca="true" t="shared" si="4" ref="D82:N82">(D11+D16+D62+D71+D80)</f>
        <v>1163</v>
      </c>
      <c r="E82" s="29">
        <f t="shared" si="4"/>
        <v>335</v>
      </c>
      <c r="F82" s="29">
        <f t="shared" si="4"/>
        <v>176</v>
      </c>
      <c r="G82" s="29">
        <f t="shared" si="4"/>
        <v>159</v>
      </c>
      <c r="H82" s="29">
        <f t="shared" si="4"/>
        <v>205</v>
      </c>
      <c r="I82" s="29">
        <f t="shared" si="4"/>
        <v>110</v>
      </c>
      <c r="J82" s="29">
        <f t="shared" si="4"/>
        <v>69</v>
      </c>
      <c r="K82" s="29">
        <f t="shared" si="4"/>
        <v>41</v>
      </c>
      <c r="L82" s="29">
        <f t="shared" si="4"/>
        <v>29</v>
      </c>
      <c r="M82" s="29">
        <f t="shared" si="4"/>
        <v>118</v>
      </c>
      <c r="N82" s="29">
        <f t="shared" si="4"/>
        <v>69</v>
      </c>
    </row>
  </sheetData>
  <sheetProtection password="CE88" sheet="1" objects="1" scenarios="1"/>
  <mergeCells count="11">
    <mergeCell ref="A81:N81"/>
    <mergeCell ref="A12:N12"/>
    <mergeCell ref="A17:N17"/>
    <mergeCell ref="A63:N63"/>
    <mergeCell ref="A72:N72"/>
    <mergeCell ref="A1:IV1"/>
    <mergeCell ref="D3:D4"/>
    <mergeCell ref="E3:N3"/>
    <mergeCell ref="A2:A5"/>
    <mergeCell ref="B2:B5"/>
    <mergeCell ref="C2:C5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&amp;R&amp;P+36
</oddFooter>
  </headerFooter>
  <rowBreaks count="2" manualBreakCount="2">
    <brk id="33" max="255" man="1"/>
    <brk id="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1">
      <selection activeCell="C2" sqref="C2:C5"/>
    </sheetView>
  </sheetViews>
  <sheetFormatPr defaultColWidth="9.140625" defaultRowHeight="12.75"/>
  <cols>
    <col min="1" max="1" width="4.00390625" style="0" customWidth="1"/>
    <col min="2" max="2" width="14.28125" style="0" customWidth="1"/>
    <col min="3" max="3" width="49.8515625" style="0" customWidth="1"/>
    <col min="4" max="4" width="6.421875" style="0" customWidth="1"/>
    <col min="5" max="5" width="5.7109375" style="0" customWidth="1"/>
    <col min="6" max="6" width="6.140625" style="0" customWidth="1"/>
    <col min="7" max="7" width="6.28125" style="0" customWidth="1"/>
    <col min="8" max="8" width="6.00390625" style="0" customWidth="1"/>
    <col min="9" max="9" width="6.140625" style="0" customWidth="1"/>
    <col min="10" max="10" width="7.00390625" style="0" customWidth="1"/>
    <col min="11" max="11" width="6.8515625" style="0" customWidth="1"/>
    <col min="12" max="12" width="7.28125" style="0" customWidth="1"/>
    <col min="13" max="13" width="6.421875" style="0" customWidth="1"/>
  </cols>
  <sheetData>
    <row r="1" s="125" customFormat="1" ht="15">
      <c r="A1" s="124" t="s">
        <v>373</v>
      </c>
    </row>
    <row r="2" spans="1:13" ht="18">
      <c r="A2" s="131" t="s">
        <v>11</v>
      </c>
      <c r="B2" s="131" t="s">
        <v>12</v>
      </c>
      <c r="C2" s="131" t="s">
        <v>13</v>
      </c>
      <c r="D2" s="38" t="s">
        <v>374</v>
      </c>
      <c r="E2" s="38" t="s">
        <v>375</v>
      </c>
      <c r="F2" s="38" t="s">
        <v>376</v>
      </c>
      <c r="G2" s="38" t="s">
        <v>377</v>
      </c>
      <c r="H2" s="38" t="s">
        <v>378</v>
      </c>
      <c r="I2" s="38" t="s">
        <v>379</v>
      </c>
      <c r="J2" s="38" t="s">
        <v>380</v>
      </c>
      <c r="K2" s="38" t="s">
        <v>381</v>
      </c>
      <c r="L2" s="38" t="s">
        <v>382</v>
      </c>
      <c r="M2" s="38" t="s">
        <v>383</v>
      </c>
    </row>
    <row r="3" spans="1:13" ht="12.75">
      <c r="A3" s="131"/>
      <c r="B3" s="131"/>
      <c r="C3" s="131"/>
      <c r="D3" s="135" t="s">
        <v>363</v>
      </c>
      <c r="E3" s="128"/>
      <c r="F3" s="128"/>
      <c r="G3" s="128"/>
      <c r="H3" s="128"/>
      <c r="I3" s="128"/>
      <c r="J3" s="128"/>
      <c r="K3" s="128"/>
      <c r="L3" s="128"/>
      <c r="M3" s="128"/>
    </row>
    <row r="4" spans="1:13" ht="63.75" customHeight="1">
      <c r="A4" s="128"/>
      <c r="B4" s="128"/>
      <c r="C4" s="128"/>
      <c r="D4" s="39" t="s">
        <v>34</v>
      </c>
      <c r="E4" s="39" t="s">
        <v>384</v>
      </c>
      <c r="F4" s="39" t="s">
        <v>323</v>
      </c>
      <c r="G4" s="39" t="s">
        <v>34</v>
      </c>
      <c r="H4" s="39" t="s">
        <v>385</v>
      </c>
      <c r="I4" s="39" t="s">
        <v>323</v>
      </c>
      <c r="J4" s="39" t="s">
        <v>34</v>
      </c>
      <c r="K4" s="39" t="s">
        <v>386</v>
      </c>
      <c r="L4" s="39" t="s">
        <v>323</v>
      </c>
      <c r="M4" s="39" t="s">
        <v>34</v>
      </c>
    </row>
    <row r="5" spans="1:13" ht="1.5" customHeight="1">
      <c r="A5" s="128"/>
      <c r="B5" s="128"/>
      <c r="C5" s="128"/>
      <c r="D5" s="9">
        <v>2006</v>
      </c>
      <c r="E5" s="9">
        <v>2006</v>
      </c>
      <c r="F5" s="9">
        <v>2006</v>
      </c>
      <c r="G5" s="9">
        <v>2006</v>
      </c>
      <c r="H5" s="9">
        <v>2006</v>
      </c>
      <c r="I5" s="9">
        <v>2006</v>
      </c>
      <c r="J5" s="9">
        <v>2006</v>
      </c>
      <c r="K5" s="9">
        <v>2006</v>
      </c>
      <c r="L5" s="9">
        <v>2006</v>
      </c>
      <c r="M5" s="9">
        <v>2006</v>
      </c>
    </row>
    <row r="6" spans="1:13" ht="12.75">
      <c r="A6" s="16">
        <v>1</v>
      </c>
      <c r="B6" s="16" t="s">
        <v>35</v>
      </c>
      <c r="C6" s="16" t="s">
        <v>36</v>
      </c>
      <c r="D6" s="17">
        <v>1</v>
      </c>
      <c r="E6" s="17">
        <v>5</v>
      </c>
      <c r="F6" s="17">
        <v>3</v>
      </c>
      <c r="G6" s="17">
        <v>2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</row>
    <row r="7" spans="1:13" ht="12.75">
      <c r="A7" s="16">
        <v>2</v>
      </c>
      <c r="B7" s="16" t="s">
        <v>37</v>
      </c>
      <c r="C7" s="16" t="s">
        <v>38</v>
      </c>
      <c r="D7" s="17">
        <v>1</v>
      </c>
      <c r="E7" s="17">
        <v>2</v>
      </c>
      <c r="F7" s="17">
        <v>1</v>
      </c>
      <c r="G7" s="17">
        <v>1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</row>
    <row r="8" spans="1:13" ht="12.75">
      <c r="A8" s="16">
        <v>3</v>
      </c>
      <c r="B8" s="16" t="s">
        <v>37</v>
      </c>
      <c r="C8" s="16" t="s">
        <v>39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</row>
    <row r="9" spans="1:13" ht="12.75">
      <c r="A9" s="16">
        <v>4</v>
      </c>
      <c r="B9" s="16" t="s">
        <v>37</v>
      </c>
      <c r="C9" s="16" t="s">
        <v>40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</row>
    <row r="10" spans="1:13" ht="12.75">
      <c r="A10" s="16">
        <v>5</v>
      </c>
      <c r="B10" s="16" t="s">
        <v>41</v>
      </c>
      <c r="C10" s="16" t="s">
        <v>42</v>
      </c>
      <c r="D10" s="17">
        <v>1</v>
      </c>
      <c r="E10" s="17">
        <v>23</v>
      </c>
      <c r="F10" s="17">
        <v>9</v>
      </c>
      <c r="G10" s="17">
        <v>14</v>
      </c>
      <c r="H10" s="17">
        <v>6</v>
      </c>
      <c r="I10" s="17">
        <v>4</v>
      </c>
      <c r="J10" s="17">
        <v>2</v>
      </c>
      <c r="K10" s="17">
        <v>0</v>
      </c>
      <c r="L10" s="17">
        <v>0</v>
      </c>
      <c r="M10" s="17">
        <v>0</v>
      </c>
    </row>
    <row r="11" spans="1:13" s="22" customFormat="1" ht="12.75">
      <c r="A11" s="19">
        <v>5</v>
      </c>
      <c r="B11" s="20"/>
      <c r="C11" s="19" t="s">
        <v>43</v>
      </c>
      <c r="D11" s="19">
        <f aca="true" t="shared" si="0" ref="D11:M11">(D6+D7+D8+D9+D10)</f>
        <v>3</v>
      </c>
      <c r="E11" s="19">
        <f t="shared" si="0"/>
        <v>30</v>
      </c>
      <c r="F11" s="19">
        <f t="shared" si="0"/>
        <v>13</v>
      </c>
      <c r="G11" s="19">
        <f t="shared" si="0"/>
        <v>17</v>
      </c>
      <c r="H11" s="19">
        <f t="shared" si="0"/>
        <v>6</v>
      </c>
      <c r="I11" s="19">
        <f t="shared" si="0"/>
        <v>4</v>
      </c>
      <c r="J11" s="19">
        <f t="shared" si="0"/>
        <v>2</v>
      </c>
      <c r="K11" s="19">
        <f t="shared" si="0"/>
        <v>0</v>
      </c>
      <c r="L11" s="19">
        <f t="shared" si="0"/>
        <v>0</v>
      </c>
      <c r="M11" s="19">
        <f t="shared" si="0"/>
        <v>0</v>
      </c>
    </row>
    <row r="12" spans="1:13" ht="12.75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</row>
    <row r="13" spans="1:13" ht="12.75">
      <c r="A13" s="16">
        <v>1</v>
      </c>
      <c r="B13" s="16" t="s">
        <v>37</v>
      </c>
      <c r="C13" s="16" t="s">
        <v>44</v>
      </c>
      <c r="D13" s="17">
        <v>0</v>
      </c>
      <c r="E13" s="17">
        <v>3</v>
      </c>
      <c r="F13" s="17">
        <v>0</v>
      </c>
      <c r="G13" s="17">
        <v>3</v>
      </c>
      <c r="H13" s="17">
        <v>2</v>
      </c>
      <c r="I13" s="17">
        <v>2</v>
      </c>
      <c r="J13" s="17">
        <v>0</v>
      </c>
      <c r="K13" s="17">
        <v>0</v>
      </c>
      <c r="L13" s="17">
        <v>0</v>
      </c>
      <c r="M13" s="17">
        <v>0</v>
      </c>
    </row>
    <row r="14" spans="1:13" ht="12.75">
      <c r="A14" s="16">
        <v>2</v>
      </c>
      <c r="B14" s="16" t="s">
        <v>45</v>
      </c>
      <c r="C14" s="16" t="s">
        <v>159</v>
      </c>
      <c r="D14" s="17">
        <v>3</v>
      </c>
      <c r="E14" s="17">
        <v>4</v>
      </c>
      <c r="F14" s="17">
        <v>3</v>
      </c>
      <c r="G14" s="17">
        <v>1</v>
      </c>
      <c r="H14" s="17">
        <v>2</v>
      </c>
      <c r="I14" s="17">
        <v>1</v>
      </c>
      <c r="J14" s="17">
        <v>1</v>
      </c>
      <c r="K14" s="17">
        <v>0</v>
      </c>
      <c r="L14" s="17">
        <v>0</v>
      </c>
      <c r="M14" s="17">
        <v>0</v>
      </c>
    </row>
    <row r="15" spans="1:13" ht="12.75">
      <c r="A15" s="16">
        <v>3</v>
      </c>
      <c r="B15" s="16" t="s">
        <v>47</v>
      </c>
      <c r="C15" s="16" t="s">
        <v>160</v>
      </c>
      <c r="D15" s="17">
        <v>1</v>
      </c>
      <c r="E15" s="17">
        <v>1</v>
      </c>
      <c r="F15" s="17">
        <v>0</v>
      </c>
      <c r="G15" s="17">
        <v>1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</row>
    <row r="16" spans="1:13" s="22" customFormat="1" ht="12.75">
      <c r="A16" s="19">
        <v>3</v>
      </c>
      <c r="B16" s="20"/>
      <c r="C16" s="19" t="s">
        <v>49</v>
      </c>
      <c r="D16" s="19">
        <f aca="true" t="shared" si="1" ref="D16:M16">(D13+D14+D15)</f>
        <v>4</v>
      </c>
      <c r="E16" s="19">
        <f t="shared" si="1"/>
        <v>8</v>
      </c>
      <c r="F16" s="19">
        <f t="shared" si="1"/>
        <v>3</v>
      </c>
      <c r="G16" s="19">
        <f t="shared" si="1"/>
        <v>5</v>
      </c>
      <c r="H16" s="19">
        <f t="shared" si="1"/>
        <v>4</v>
      </c>
      <c r="I16" s="19">
        <f t="shared" si="1"/>
        <v>3</v>
      </c>
      <c r="J16" s="19">
        <f t="shared" si="1"/>
        <v>1</v>
      </c>
      <c r="K16" s="19">
        <f t="shared" si="1"/>
        <v>0</v>
      </c>
      <c r="L16" s="19">
        <f t="shared" si="1"/>
        <v>0</v>
      </c>
      <c r="M16" s="19">
        <f t="shared" si="1"/>
        <v>0</v>
      </c>
    </row>
    <row r="17" spans="1:13" ht="12.75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</row>
    <row r="18" spans="1:13" ht="12.75">
      <c r="A18" s="16">
        <v>1</v>
      </c>
      <c r="B18" s="16" t="s">
        <v>50</v>
      </c>
      <c r="C18" s="16" t="s">
        <v>51</v>
      </c>
      <c r="D18" s="17">
        <v>3</v>
      </c>
      <c r="E18" s="17">
        <v>19</v>
      </c>
      <c r="F18" s="17">
        <v>13</v>
      </c>
      <c r="G18" s="17">
        <v>6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</row>
    <row r="19" spans="1:13" ht="12.75">
      <c r="A19" s="16">
        <v>2</v>
      </c>
      <c r="B19" s="16" t="s">
        <v>50</v>
      </c>
      <c r="C19" s="16" t="s">
        <v>52</v>
      </c>
      <c r="D19" s="17">
        <v>0</v>
      </c>
      <c r="E19" s="17">
        <v>10</v>
      </c>
      <c r="F19" s="17">
        <v>8</v>
      </c>
      <c r="G19" s="17">
        <v>2</v>
      </c>
      <c r="H19" s="17">
        <v>4</v>
      </c>
      <c r="I19" s="17">
        <v>2</v>
      </c>
      <c r="J19" s="17">
        <v>2</v>
      </c>
      <c r="K19" s="17">
        <v>0</v>
      </c>
      <c r="L19" s="17">
        <v>0</v>
      </c>
      <c r="M19" s="17">
        <v>0</v>
      </c>
    </row>
    <row r="20" spans="1:13" ht="12.75">
      <c r="A20" s="16">
        <v>3</v>
      </c>
      <c r="B20" s="16" t="s">
        <v>53</v>
      </c>
      <c r="C20" s="16" t="s">
        <v>54</v>
      </c>
      <c r="D20" s="17">
        <v>0</v>
      </c>
      <c r="E20" s="17">
        <v>4</v>
      </c>
      <c r="F20" s="17">
        <v>2</v>
      </c>
      <c r="G20" s="17">
        <v>2</v>
      </c>
      <c r="H20" s="17">
        <v>2</v>
      </c>
      <c r="I20" s="17">
        <v>2</v>
      </c>
      <c r="J20" s="17">
        <v>0</v>
      </c>
      <c r="K20" s="17">
        <v>0</v>
      </c>
      <c r="L20" s="17">
        <v>0</v>
      </c>
      <c r="M20" s="17">
        <v>0</v>
      </c>
    </row>
    <row r="21" spans="1:13" ht="12.75">
      <c r="A21" s="16">
        <v>4</v>
      </c>
      <c r="B21" s="16" t="s">
        <v>55</v>
      </c>
      <c r="C21" s="16" t="s">
        <v>56</v>
      </c>
      <c r="D21" s="17">
        <v>3</v>
      </c>
      <c r="E21" s="17">
        <v>13</v>
      </c>
      <c r="F21" s="17">
        <v>6</v>
      </c>
      <c r="G21" s="17">
        <v>7</v>
      </c>
      <c r="H21" s="17">
        <v>1</v>
      </c>
      <c r="I21" s="17">
        <v>1</v>
      </c>
      <c r="J21" s="17">
        <v>0</v>
      </c>
      <c r="K21" s="17">
        <v>0</v>
      </c>
      <c r="L21" s="17">
        <v>0</v>
      </c>
      <c r="M21" s="17">
        <v>0</v>
      </c>
    </row>
    <row r="22" spans="1:13" ht="12.75">
      <c r="A22" s="16">
        <v>5</v>
      </c>
      <c r="B22" s="16" t="s">
        <v>55</v>
      </c>
      <c r="C22" s="16" t="s">
        <v>57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</row>
    <row r="23" spans="1:13" ht="12.75">
      <c r="A23" s="16">
        <v>6</v>
      </c>
      <c r="B23" s="16" t="s">
        <v>35</v>
      </c>
      <c r="C23" s="16" t="s">
        <v>58</v>
      </c>
      <c r="D23" s="17">
        <v>2</v>
      </c>
      <c r="E23" s="17">
        <v>18</v>
      </c>
      <c r="F23" s="17">
        <v>7</v>
      </c>
      <c r="G23" s="17">
        <v>11</v>
      </c>
      <c r="H23" s="17">
        <v>8</v>
      </c>
      <c r="I23" s="17">
        <v>5</v>
      </c>
      <c r="J23" s="17">
        <v>3</v>
      </c>
      <c r="K23" s="17">
        <v>0</v>
      </c>
      <c r="L23" s="17">
        <v>0</v>
      </c>
      <c r="M23" s="17">
        <v>0</v>
      </c>
    </row>
    <row r="24" spans="1:13" ht="12.75">
      <c r="A24" s="16">
        <v>7</v>
      </c>
      <c r="B24" s="16" t="s">
        <v>59</v>
      </c>
      <c r="C24" s="16" t="s">
        <v>60</v>
      </c>
      <c r="D24" s="17">
        <v>0</v>
      </c>
      <c r="E24" s="17">
        <v>4</v>
      </c>
      <c r="F24" s="17">
        <v>2</v>
      </c>
      <c r="G24" s="17">
        <v>2</v>
      </c>
      <c r="H24" s="17">
        <v>2</v>
      </c>
      <c r="I24" s="17">
        <v>1</v>
      </c>
      <c r="J24" s="17">
        <v>1</v>
      </c>
      <c r="K24" s="17">
        <v>0</v>
      </c>
      <c r="L24" s="17">
        <v>0</v>
      </c>
      <c r="M24" s="17">
        <v>0</v>
      </c>
    </row>
    <row r="25" spans="1:13" ht="12.75">
      <c r="A25" s="16">
        <v>8</v>
      </c>
      <c r="B25" s="16" t="s">
        <v>37</v>
      </c>
      <c r="C25" s="16" t="s">
        <v>61</v>
      </c>
      <c r="D25" s="17">
        <v>2</v>
      </c>
      <c r="E25" s="17">
        <v>56</v>
      </c>
      <c r="F25" s="17">
        <v>27</v>
      </c>
      <c r="G25" s="17">
        <v>29</v>
      </c>
      <c r="H25" s="17">
        <v>9</v>
      </c>
      <c r="I25" s="17">
        <v>7</v>
      </c>
      <c r="J25" s="17">
        <v>2</v>
      </c>
      <c r="K25" s="17">
        <v>3</v>
      </c>
      <c r="L25" s="17">
        <v>2</v>
      </c>
      <c r="M25" s="17">
        <v>1</v>
      </c>
    </row>
    <row r="26" spans="1:13" ht="12.75">
      <c r="A26" s="16">
        <v>9</v>
      </c>
      <c r="B26" s="16" t="s">
        <v>37</v>
      </c>
      <c r="C26" s="16" t="s">
        <v>62</v>
      </c>
      <c r="D26" s="17">
        <v>1</v>
      </c>
      <c r="E26" s="17">
        <v>3</v>
      </c>
      <c r="F26" s="17">
        <v>2</v>
      </c>
      <c r="G26" s="17">
        <v>1</v>
      </c>
      <c r="H26" s="17">
        <v>1</v>
      </c>
      <c r="I26" s="17">
        <v>1</v>
      </c>
      <c r="J26" s="17">
        <v>0</v>
      </c>
      <c r="K26" s="17">
        <v>0</v>
      </c>
      <c r="L26" s="17">
        <v>0</v>
      </c>
      <c r="M26" s="17">
        <v>0</v>
      </c>
    </row>
    <row r="27" spans="1:13" ht="12.75">
      <c r="A27" s="16">
        <v>10</v>
      </c>
      <c r="B27" s="16" t="s">
        <v>37</v>
      </c>
      <c r="C27" s="16" t="s">
        <v>63</v>
      </c>
      <c r="D27" s="17">
        <v>4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</row>
    <row r="28" spans="1:13" ht="12.75">
      <c r="A28" s="16">
        <v>11</v>
      </c>
      <c r="B28" s="16" t="s">
        <v>37</v>
      </c>
      <c r="C28" s="16" t="s">
        <v>64</v>
      </c>
      <c r="D28" s="17">
        <v>0</v>
      </c>
      <c r="E28" s="17">
        <v>17</v>
      </c>
      <c r="F28" s="17">
        <v>8</v>
      </c>
      <c r="G28" s="17">
        <v>9</v>
      </c>
      <c r="H28" s="17">
        <v>8</v>
      </c>
      <c r="I28" s="17">
        <v>3</v>
      </c>
      <c r="J28" s="17">
        <v>5</v>
      </c>
      <c r="K28" s="17">
        <v>0</v>
      </c>
      <c r="L28" s="17">
        <v>0</v>
      </c>
      <c r="M28" s="17">
        <v>0</v>
      </c>
    </row>
    <row r="29" spans="1:13" ht="12.75">
      <c r="A29" s="16">
        <v>12</v>
      </c>
      <c r="B29" s="16" t="s">
        <v>37</v>
      </c>
      <c r="C29" s="16" t="s">
        <v>65</v>
      </c>
      <c r="D29" s="17">
        <v>0</v>
      </c>
      <c r="E29" s="17">
        <v>12</v>
      </c>
      <c r="F29" s="17">
        <v>8</v>
      </c>
      <c r="G29" s="17">
        <v>4</v>
      </c>
      <c r="H29" s="17">
        <v>2</v>
      </c>
      <c r="I29" s="17">
        <v>2</v>
      </c>
      <c r="J29" s="17">
        <v>0</v>
      </c>
      <c r="K29" s="17">
        <v>0</v>
      </c>
      <c r="L29" s="17">
        <v>0</v>
      </c>
      <c r="M29" s="17">
        <v>0</v>
      </c>
    </row>
    <row r="30" spans="1:13" ht="12.75">
      <c r="A30" s="16">
        <v>13</v>
      </c>
      <c r="B30" s="16" t="s">
        <v>37</v>
      </c>
      <c r="C30" s="16" t="s">
        <v>66</v>
      </c>
      <c r="D30" s="17">
        <v>2</v>
      </c>
      <c r="E30" s="17">
        <v>15</v>
      </c>
      <c r="F30" s="17">
        <v>11</v>
      </c>
      <c r="G30" s="17">
        <v>4</v>
      </c>
      <c r="H30" s="17">
        <v>3</v>
      </c>
      <c r="I30" s="17">
        <v>2</v>
      </c>
      <c r="J30" s="17">
        <v>1</v>
      </c>
      <c r="K30" s="17">
        <v>0</v>
      </c>
      <c r="L30" s="17">
        <v>0</v>
      </c>
      <c r="M30" s="17">
        <v>0</v>
      </c>
    </row>
    <row r="31" spans="1:13" ht="12.75">
      <c r="A31" s="16">
        <v>14</v>
      </c>
      <c r="B31" s="16" t="s">
        <v>37</v>
      </c>
      <c r="C31" s="16" t="s">
        <v>67</v>
      </c>
      <c r="D31" s="17">
        <v>0</v>
      </c>
      <c r="E31" s="17">
        <v>13</v>
      </c>
      <c r="F31" s="17">
        <v>7</v>
      </c>
      <c r="G31" s="17">
        <v>6</v>
      </c>
      <c r="H31" s="17">
        <v>1</v>
      </c>
      <c r="I31" s="17">
        <v>1</v>
      </c>
      <c r="J31" s="17">
        <v>0</v>
      </c>
      <c r="K31" s="17">
        <v>0</v>
      </c>
      <c r="L31" s="17">
        <v>0</v>
      </c>
      <c r="M31" s="17">
        <v>0</v>
      </c>
    </row>
    <row r="32" spans="1:13" ht="12.75">
      <c r="A32" s="16">
        <v>15</v>
      </c>
      <c r="B32" s="16" t="s">
        <v>68</v>
      </c>
      <c r="C32" s="16" t="s">
        <v>69</v>
      </c>
      <c r="D32" s="17">
        <v>0</v>
      </c>
      <c r="E32" s="17">
        <v>1</v>
      </c>
      <c r="F32" s="17">
        <v>1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</row>
    <row r="33" spans="1:13" ht="12.75">
      <c r="A33" s="16">
        <v>16</v>
      </c>
      <c r="B33" s="16" t="s">
        <v>70</v>
      </c>
      <c r="C33" s="16" t="s">
        <v>71</v>
      </c>
      <c r="D33" s="17">
        <v>0</v>
      </c>
      <c r="E33" s="17">
        <v>10</v>
      </c>
      <c r="F33" s="17">
        <v>5</v>
      </c>
      <c r="G33" s="17">
        <v>5</v>
      </c>
      <c r="H33" s="17">
        <v>4</v>
      </c>
      <c r="I33" s="17">
        <v>0</v>
      </c>
      <c r="J33" s="17">
        <v>4</v>
      </c>
      <c r="K33" s="17">
        <v>0</v>
      </c>
      <c r="L33" s="17">
        <v>0</v>
      </c>
      <c r="M33" s="17">
        <v>0</v>
      </c>
    </row>
    <row r="34" spans="1:13" ht="12.75">
      <c r="A34" s="16">
        <v>17</v>
      </c>
      <c r="B34" s="16" t="s">
        <v>72</v>
      </c>
      <c r="C34" s="16" t="s">
        <v>73</v>
      </c>
      <c r="D34" s="17">
        <v>0</v>
      </c>
      <c r="E34" s="17">
        <v>1</v>
      </c>
      <c r="F34" s="17">
        <v>1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</row>
    <row r="35" spans="1:13" ht="12.75">
      <c r="A35" s="16">
        <v>18</v>
      </c>
      <c r="B35" s="16" t="s">
        <v>74</v>
      </c>
      <c r="C35" s="16" t="s">
        <v>75</v>
      </c>
      <c r="D35" s="17">
        <v>3</v>
      </c>
      <c r="E35" s="17">
        <v>3</v>
      </c>
      <c r="F35" s="17">
        <v>2</v>
      </c>
      <c r="G35" s="17">
        <v>1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</row>
    <row r="36" spans="1:13" ht="12.75">
      <c r="A36" s="16">
        <v>19</v>
      </c>
      <c r="B36" s="16" t="s">
        <v>76</v>
      </c>
      <c r="C36" s="16" t="s">
        <v>77</v>
      </c>
      <c r="D36" s="17">
        <v>1</v>
      </c>
      <c r="E36" s="17">
        <v>9</v>
      </c>
      <c r="F36" s="17">
        <v>2</v>
      </c>
      <c r="G36" s="17">
        <v>7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</row>
    <row r="37" spans="1:13" ht="12.75">
      <c r="A37" s="16">
        <v>20</v>
      </c>
      <c r="B37" s="16" t="s">
        <v>78</v>
      </c>
      <c r="C37" s="16" t="s">
        <v>215</v>
      </c>
      <c r="D37" s="17">
        <v>1</v>
      </c>
      <c r="E37" s="17">
        <v>8</v>
      </c>
      <c r="F37" s="17">
        <v>3</v>
      </c>
      <c r="G37" s="17">
        <v>5</v>
      </c>
      <c r="H37" s="17">
        <v>6</v>
      </c>
      <c r="I37" s="17">
        <v>3</v>
      </c>
      <c r="J37" s="17">
        <v>3</v>
      </c>
      <c r="K37" s="17">
        <v>1</v>
      </c>
      <c r="L37" s="17">
        <v>0</v>
      </c>
      <c r="M37" s="17">
        <v>1</v>
      </c>
    </row>
    <row r="38" spans="1:13" ht="12.75">
      <c r="A38" s="16">
        <v>21</v>
      </c>
      <c r="B38" s="16" t="s">
        <v>41</v>
      </c>
      <c r="C38" s="16" t="s">
        <v>80</v>
      </c>
      <c r="D38" s="17">
        <v>2</v>
      </c>
      <c r="E38" s="17">
        <v>11</v>
      </c>
      <c r="F38" s="17">
        <v>6</v>
      </c>
      <c r="G38" s="17">
        <v>5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</row>
    <row r="39" spans="1:13" ht="12.75">
      <c r="A39" s="16">
        <v>22</v>
      </c>
      <c r="B39" s="16" t="s">
        <v>81</v>
      </c>
      <c r="C39" s="16" t="s">
        <v>82</v>
      </c>
      <c r="D39" s="17">
        <v>0</v>
      </c>
      <c r="E39" s="17">
        <v>2</v>
      </c>
      <c r="F39" s="17">
        <v>0</v>
      </c>
      <c r="G39" s="17">
        <v>2</v>
      </c>
      <c r="H39" s="17">
        <v>5</v>
      </c>
      <c r="I39" s="17">
        <v>1</v>
      </c>
      <c r="J39" s="17">
        <v>4</v>
      </c>
      <c r="K39" s="17">
        <v>0</v>
      </c>
      <c r="L39" s="17">
        <v>0</v>
      </c>
      <c r="M39" s="17">
        <v>0</v>
      </c>
    </row>
    <row r="40" spans="1:13" ht="12.75">
      <c r="A40" s="16">
        <v>23</v>
      </c>
      <c r="B40" s="16" t="s">
        <v>81</v>
      </c>
      <c r="C40" s="16" t="s">
        <v>83</v>
      </c>
      <c r="D40" s="17">
        <v>0</v>
      </c>
      <c r="E40" s="17">
        <v>4</v>
      </c>
      <c r="F40" s="17">
        <v>4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</row>
    <row r="41" spans="1:13" ht="12.75">
      <c r="A41" s="16">
        <v>24</v>
      </c>
      <c r="B41" s="16" t="s">
        <v>84</v>
      </c>
      <c r="C41" s="16" t="s">
        <v>85</v>
      </c>
      <c r="D41" s="17">
        <v>0</v>
      </c>
      <c r="E41" s="17">
        <v>5</v>
      </c>
      <c r="F41" s="17">
        <v>4</v>
      </c>
      <c r="G41" s="17">
        <v>1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</row>
    <row r="42" spans="1:13" ht="12.75">
      <c r="A42" s="16">
        <v>25</v>
      </c>
      <c r="B42" s="16" t="s">
        <v>84</v>
      </c>
      <c r="C42" s="16" t="s">
        <v>86</v>
      </c>
      <c r="D42" s="17">
        <v>0</v>
      </c>
      <c r="E42" s="17">
        <v>47</v>
      </c>
      <c r="F42" s="17">
        <v>30</v>
      </c>
      <c r="G42" s="17">
        <v>17</v>
      </c>
      <c r="H42" s="17">
        <v>7</v>
      </c>
      <c r="I42" s="17">
        <v>2</v>
      </c>
      <c r="J42" s="17">
        <v>5</v>
      </c>
      <c r="K42" s="17">
        <v>0</v>
      </c>
      <c r="L42" s="17">
        <v>0</v>
      </c>
      <c r="M42" s="17">
        <v>0</v>
      </c>
    </row>
    <row r="43" spans="1:13" ht="12.75">
      <c r="A43" s="16">
        <v>26</v>
      </c>
      <c r="B43" s="16" t="s">
        <v>87</v>
      </c>
      <c r="C43" s="16" t="s">
        <v>88</v>
      </c>
      <c r="D43" s="17">
        <v>0</v>
      </c>
      <c r="E43" s="17">
        <v>2</v>
      </c>
      <c r="F43" s="17">
        <v>2</v>
      </c>
      <c r="G43" s="17">
        <v>0</v>
      </c>
      <c r="H43" s="17">
        <v>4</v>
      </c>
      <c r="I43" s="17">
        <v>2</v>
      </c>
      <c r="J43" s="17">
        <v>2</v>
      </c>
      <c r="K43" s="17">
        <v>0</v>
      </c>
      <c r="L43" s="17">
        <v>0</v>
      </c>
      <c r="M43" s="17">
        <v>0</v>
      </c>
    </row>
    <row r="44" spans="1:13" ht="12.75">
      <c r="A44" s="16">
        <v>27</v>
      </c>
      <c r="B44" s="16" t="s">
        <v>89</v>
      </c>
      <c r="C44" s="16" t="s">
        <v>90</v>
      </c>
      <c r="D44" s="17">
        <v>0</v>
      </c>
      <c r="E44" s="17">
        <v>13</v>
      </c>
      <c r="F44" s="17">
        <v>8</v>
      </c>
      <c r="G44" s="17">
        <v>5</v>
      </c>
      <c r="H44" s="17">
        <v>4</v>
      </c>
      <c r="I44" s="17">
        <v>1</v>
      </c>
      <c r="J44" s="17">
        <v>3</v>
      </c>
      <c r="K44" s="17">
        <v>0</v>
      </c>
      <c r="L44" s="17">
        <v>0</v>
      </c>
      <c r="M44" s="17">
        <v>0</v>
      </c>
    </row>
    <row r="45" spans="1:13" ht="12.75">
      <c r="A45" s="16">
        <v>28</v>
      </c>
      <c r="B45" s="16" t="s">
        <v>91</v>
      </c>
      <c r="C45" s="16" t="s">
        <v>92</v>
      </c>
      <c r="D45" s="17">
        <v>2</v>
      </c>
      <c r="E45" s="17">
        <v>3</v>
      </c>
      <c r="F45" s="17">
        <v>1</v>
      </c>
      <c r="G45" s="17">
        <v>2</v>
      </c>
      <c r="H45" s="17">
        <v>2</v>
      </c>
      <c r="I45" s="17">
        <v>0</v>
      </c>
      <c r="J45" s="17">
        <v>2</v>
      </c>
      <c r="K45" s="17">
        <v>0</v>
      </c>
      <c r="L45" s="17">
        <v>0</v>
      </c>
      <c r="M45" s="17">
        <v>0</v>
      </c>
    </row>
    <row r="46" spans="1:13" ht="12.75">
      <c r="A46" s="16">
        <v>29</v>
      </c>
      <c r="B46" s="16" t="s">
        <v>93</v>
      </c>
      <c r="C46" s="16" t="s">
        <v>94</v>
      </c>
      <c r="D46" s="17">
        <v>0</v>
      </c>
      <c r="E46" s="17">
        <v>4</v>
      </c>
      <c r="F46" s="17">
        <v>4</v>
      </c>
      <c r="G46" s="17">
        <v>0</v>
      </c>
      <c r="H46" s="17">
        <v>2</v>
      </c>
      <c r="I46" s="17">
        <v>0</v>
      </c>
      <c r="J46" s="17">
        <v>2</v>
      </c>
      <c r="K46" s="17">
        <v>0</v>
      </c>
      <c r="L46" s="17">
        <v>0</v>
      </c>
      <c r="M46" s="17">
        <v>0</v>
      </c>
    </row>
    <row r="47" spans="1:13" ht="12.75">
      <c r="A47" s="16">
        <v>30</v>
      </c>
      <c r="B47" s="16" t="s">
        <v>93</v>
      </c>
      <c r="C47" s="16" t="s">
        <v>95</v>
      </c>
      <c r="D47" s="17">
        <v>1</v>
      </c>
      <c r="E47" s="17">
        <v>2</v>
      </c>
      <c r="F47" s="17">
        <v>1</v>
      </c>
      <c r="G47" s="17">
        <v>1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</row>
    <row r="48" spans="1:13" ht="12.75">
      <c r="A48" s="16">
        <v>31</v>
      </c>
      <c r="B48" s="16" t="s">
        <v>96</v>
      </c>
      <c r="C48" s="16" t="s">
        <v>97</v>
      </c>
      <c r="D48" s="17">
        <v>2</v>
      </c>
      <c r="E48" s="17">
        <v>7</v>
      </c>
      <c r="F48" s="17">
        <v>5</v>
      </c>
      <c r="G48" s="17">
        <v>2</v>
      </c>
      <c r="H48" s="17">
        <v>3</v>
      </c>
      <c r="I48" s="17">
        <v>2</v>
      </c>
      <c r="J48" s="17">
        <v>1</v>
      </c>
      <c r="K48" s="17">
        <v>0</v>
      </c>
      <c r="L48" s="17">
        <v>0</v>
      </c>
      <c r="M48" s="17">
        <v>0</v>
      </c>
    </row>
    <row r="49" spans="1:13" ht="12.75">
      <c r="A49" s="16">
        <v>32</v>
      </c>
      <c r="B49" s="16" t="s">
        <v>98</v>
      </c>
      <c r="C49" s="16" t="s">
        <v>99</v>
      </c>
      <c r="D49" s="17">
        <v>2</v>
      </c>
      <c r="E49" s="17">
        <v>6</v>
      </c>
      <c r="F49" s="17">
        <v>3</v>
      </c>
      <c r="G49" s="17">
        <v>3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</row>
    <row r="50" spans="1:13" ht="12.75">
      <c r="A50" s="16">
        <v>33</v>
      </c>
      <c r="B50" s="16" t="s">
        <v>100</v>
      </c>
      <c r="C50" s="16" t="s">
        <v>101</v>
      </c>
      <c r="D50" s="17">
        <v>2</v>
      </c>
      <c r="E50" s="17">
        <v>5</v>
      </c>
      <c r="F50" s="17">
        <v>3</v>
      </c>
      <c r="G50" s="17">
        <v>2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</row>
    <row r="51" spans="1:13" ht="12.75">
      <c r="A51" s="16">
        <v>34</v>
      </c>
      <c r="B51" s="16" t="s">
        <v>102</v>
      </c>
      <c r="C51" s="16" t="s">
        <v>103</v>
      </c>
      <c r="D51" s="17">
        <v>1</v>
      </c>
      <c r="E51" s="17">
        <v>16</v>
      </c>
      <c r="F51" s="17">
        <v>9</v>
      </c>
      <c r="G51" s="17">
        <v>7</v>
      </c>
      <c r="H51" s="17">
        <v>2</v>
      </c>
      <c r="I51" s="17">
        <v>1</v>
      </c>
      <c r="J51" s="17">
        <v>1</v>
      </c>
      <c r="K51" s="17">
        <v>0</v>
      </c>
      <c r="L51" s="17">
        <v>0</v>
      </c>
      <c r="M51" s="17">
        <v>0</v>
      </c>
    </row>
    <row r="52" spans="1:13" ht="12.75">
      <c r="A52" s="16">
        <v>35</v>
      </c>
      <c r="B52" s="16" t="s">
        <v>45</v>
      </c>
      <c r="C52" s="16" t="s">
        <v>104</v>
      </c>
      <c r="D52" s="17">
        <v>0</v>
      </c>
      <c r="E52" s="17">
        <v>4</v>
      </c>
      <c r="F52" s="17">
        <v>2</v>
      </c>
      <c r="G52" s="17">
        <v>2</v>
      </c>
      <c r="H52" s="17">
        <v>2</v>
      </c>
      <c r="I52" s="17">
        <v>1</v>
      </c>
      <c r="J52" s="17">
        <v>1</v>
      </c>
      <c r="K52" s="17">
        <v>0</v>
      </c>
      <c r="L52" s="17">
        <v>0</v>
      </c>
      <c r="M52" s="17">
        <v>0</v>
      </c>
    </row>
    <row r="53" spans="1:13" ht="12.75">
      <c r="A53" s="16">
        <v>36</v>
      </c>
      <c r="B53" s="16" t="s">
        <v>45</v>
      </c>
      <c r="C53" s="16" t="s">
        <v>105</v>
      </c>
      <c r="D53" s="17">
        <v>0</v>
      </c>
      <c r="E53" s="17">
        <v>15</v>
      </c>
      <c r="F53" s="17">
        <v>10</v>
      </c>
      <c r="G53" s="17">
        <v>5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</row>
    <row r="54" spans="1:13" ht="12.75">
      <c r="A54" s="16">
        <v>37</v>
      </c>
      <c r="B54" s="16" t="s">
        <v>45</v>
      </c>
      <c r="C54" s="16" t="s">
        <v>106</v>
      </c>
      <c r="D54" s="17">
        <v>0</v>
      </c>
      <c r="E54" s="17">
        <v>0</v>
      </c>
      <c r="F54" s="17">
        <v>0</v>
      </c>
      <c r="G54" s="17">
        <v>0</v>
      </c>
      <c r="H54" s="17">
        <v>1</v>
      </c>
      <c r="I54" s="17">
        <v>1</v>
      </c>
      <c r="J54" s="17">
        <v>0</v>
      </c>
      <c r="K54" s="17">
        <v>0</v>
      </c>
      <c r="L54" s="17">
        <v>0</v>
      </c>
      <c r="M54" s="17">
        <v>0</v>
      </c>
    </row>
    <row r="55" spans="1:13" ht="12.75">
      <c r="A55" s="16">
        <v>38</v>
      </c>
      <c r="B55" s="16" t="s">
        <v>107</v>
      </c>
      <c r="C55" s="16" t="s">
        <v>108</v>
      </c>
      <c r="D55" s="17">
        <v>0</v>
      </c>
      <c r="E55" s="17">
        <v>11</v>
      </c>
      <c r="F55" s="17">
        <v>7</v>
      </c>
      <c r="G55" s="17">
        <v>4</v>
      </c>
      <c r="H55" s="17">
        <v>0</v>
      </c>
      <c r="I55" s="17">
        <v>0</v>
      </c>
      <c r="J55" s="17">
        <v>0</v>
      </c>
      <c r="K55" s="17">
        <v>2</v>
      </c>
      <c r="L55" s="17">
        <v>0</v>
      </c>
      <c r="M55" s="17">
        <v>2</v>
      </c>
    </row>
    <row r="56" spans="1:13" ht="12.75">
      <c r="A56" s="16">
        <v>39</v>
      </c>
      <c r="B56" s="16" t="s">
        <v>47</v>
      </c>
      <c r="C56" s="16" t="s">
        <v>109</v>
      </c>
      <c r="D56" s="17">
        <v>0</v>
      </c>
      <c r="E56" s="17">
        <v>3</v>
      </c>
      <c r="F56" s="17">
        <v>2</v>
      </c>
      <c r="G56" s="17">
        <v>1</v>
      </c>
      <c r="H56" s="17">
        <v>1</v>
      </c>
      <c r="I56" s="17">
        <v>0</v>
      </c>
      <c r="J56" s="17">
        <v>1</v>
      </c>
      <c r="K56" s="17">
        <v>0</v>
      </c>
      <c r="L56" s="17">
        <v>0</v>
      </c>
      <c r="M56" s="17">
        <v>0</v>
      </c>
    </row>
    <row r="57" spans="1:13" ht="12.75">
      <c r="A57" s="16">
        <v>40</v>
      </c>
      <c r="B57" s="16" t="s">
        <v>110</v>
      </c>
      <c r="C57" s="16" t="s">
        <v>111</v>
      </c>
      <c r="D57" s="17">
        <v>0</v>
      </c>
      <c r="E57" s="17">
        <v>2</v>
      </c>
      <c r="F57" s="17">
        <v>1</v>
      </c>
      <c r="G57" s="17">
        <v>1</v>
      </c>
      <c r="H57" s="17">
        <v>1</v>
      </c>
      <c r="I57" s="17">
        <v>0</v>
      </c>
      <c r="J57" s="17">
        <v>1</v>
      </c>
      <c r="K57" s="17">
        <v>0</v>
      </c>
      <c r="L57" s="17">
        <v>0</v>
      </c>
      <c r="M57" s="17">
        <v>0</v>
      </c>
    </row>
    <row r="58" spans="1:13" ht="12.75">
      <c r="A58" s="16">
        <v>41</v>
      </c>
      <c r="B58" s="16" t="s">
        <v>112</v>
      </c>
      <c r="C58" s="16" t="s">
        <v>113</v>
      </c>
      <c r="D58" s="17">
        <v>0</v>
      </c>
      <c r="E58" s="17">
        <v>7</v>
      </c>
      <c r="F58" s="17">
        <v>4</v>
      </c>
      <c r="G58" s="17">
        <v>3</v>
      </c>
      <c r="H58" s="17">
        <v>3</v>
      </c>
      <c r="I58" s="17">
        <v>3</v>
      </c>
      <c r="J58" s="17">
        <v>0</v>
      </c>
      <c r="K58" s="17">
        <v>1</v>
      </c>
      <c r="L58" s="17">
        <v>0</v>
      </c>
      <c r="M58" s="17">
        <v>1</v>
      </c>
    </row>
    <row r="59" spans="1:13" ht="12.75">
      <c r="A59" s="16">
        <v>42</v>
      </c>
      <c r="B59" s="16" t="s">
        <v>114</v>
      </c>
      <c r="C59" s="16" t="s">
        <v>115</v>
      </c>
      <c r="D59" s="17">
        <v>0</v>
      </c>
      <c r="E59" s="17">
        <v>3</v>
      </c>
      <c r="F59" s="17">
        <v>1</v>
      </c>
      <c r="G59" s="17">
        <v>2</v>
      </c>
      <c r="H59" s="17">
        <v>2</v>
      </c>
      <c r="I59" s="17">
        <v>0</v>
      </c>
      <c r="J59" s="17">
        <v>2</v>
      </c>
      <c r="K59" s="17">
        <v>0</v>
      </c>
      <c r="L59" s="17">
        <v>0</v>
      </c>
      <c r="M59" s="17">
        <v>0</v>
      </c>
    </row>
    <row r="60" spans="1:13" ht="12.75">
      <c r="A60" s="16">
        <v>43</v>
      </c>
      <c r="B60" s="16" t="s">
        <v>114</v>
      </c>
      <c r="C60" s="16" t="s">
        <v>116</v>
      </c>
      <c r="D60" s="17">
        <v>0</v>
      </c>
      <c r="E60" s="17">
        <v>1</v>
      </c>
      <c r="F60" s="17">
        <v>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</row>
    <row r="61" spans="1:13" ht="12.75">
      <c r="A61" s="16">
        <v>44</v>
      </c>
      <c r="B61" s="16" t="s">
        <v>117</v>
      </c>
      <c r="C61" s="16" t="s">
        <v>118</v>
      </c>
      <c r="D61" s="17">
        <v>0</v>
      </c>
      <c r="E61" s="17">
        <v>6</v>
      </c>
      <c r="F61" s="17">
        <v>5</v>
      </c>
      <c r="G61" s="17">
        <v>1</v>
      </c>
      <c r="H61" s="17">
        <v>2</v>
      </c>
      <c r="I61" s="17">
        <v>1</v>
      </c>
      <c r="J61" s="17">
        <v>1</v>
      </c>
      <c r="K61" s="17">
        <v>0</v>
      </c>
      <c r="L61" s="17">
        <v>0</v>
      </c>
      <c r="M61" s="17">
        <v>0</v>
      </c>
    </row>
    <row r="62" spans="1:13" s="22" customFormat="1" ht="12.75">
      <c r="A62" s="19">
        <v>44</v>
      </c>
      <c r="B62" s="20"/>
      <c r="C62" s="19" t="s">
        <v>119</v>
      </c>
      <c r="D62" s="19">
        <f>SUM((D18):(D61))</f>
        <v>34</v>
      </c>
      <c r="E62" s="19">
        <f>SUM((E18):(E61))</f>
        <v>395</v>
      </c>
      <c r="F62" s="19">
        <f>SUM((F18):(F61))</f>
        <v>228</v>
      </c>
      <c r="G62" s="19">
        <f>SUM((G18):(G61))</f>
        <v>167</v>
      </c>
      <c r="H62" s="19">
        <f>SUM((H18):(H61))</f>
        <v>92</v>
      </c>
      <c r="I62" s="19">
        <f>SUM((I18):(I61))</f>
        <v>45</v>
      </c>
      <c r="J62" s="19">
        <f>SUM((J18):(J61))</f>
        <v>47</v>
      </c>
      <c r="K62" s="19">
        <f>SUM((K18):(K61))</f>
        <v>7</v>
      </c>
      <c r="L62" s="19">
        <f>SUM((L18):(L61))</f>
        <v>2</v>
      </c>
      <c r="M62" s="19">
        <f>SUM((M18):(M61))</f>
        <v>5</v>
      </c>
    </row>
    <row r="63" spans="1:13" ht="12.7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</row>
    <row r="64" spans="1:13" ht="12.75">
      <c r="A64" s="16">
        <v>1</v>
      </c>
      <c r="B64" s="16" t="s">
        <v>50</v>
      </c>
      <c r="C64" s="16" t="s">
        <v>120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</row>
    <row r="65" spans="1:13" ht="12.75">
      <c r="A65" s="16">
        <v>2</v>
      </c>
      <c r="B65" s="16" t="s">
        <v>55</v>
      </c>
      <c r="C65" s="16" t="s">
        <v>121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</row>
    <row r="66" spans="1:13" ht="12.75">
      <c r="A66" s="16">
        <v>3</v>
      </c>
      <c r="B66" s="16" t="s">
        <v>78</v>
      </c>
      <c r="C66" s="16" t="s">
        <v>122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</row>
    <row r="67" spans="1:13" ht="12.75">
      <c r="A67" s="16">
        <v>4</v>
      </c>
      <c r="B67" s="16" t="s">
        <v>123</v>
      </c>
      <c r="C67" s="16" t="s">
        <v>124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</row>
    <row r="68" spans="1:13" ht="12.75">
      <c r="A68" s="16">
        <v>5</v>
      </c>
      <c r="B68" s="16" t="s">
        <v>93</v>
      </c>
      <c r="C68" s="16" t="s">
        <v>125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</row>
    <row r="69" spans="1:13" ht="12.75">
      <c r="A69" s="16">
        <v>6</v>
      </c>
      <c r="B69" s="16" t="s">
        <v>98</v>
      </c>
      <c r="C69" s="16" t="s">
        <v>126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</row>
    <row r="70" spans="1:13" ht="12.75">
      <c r="A70" s="16">
        <v>7</v>
      </c>
      <c r="B70" s="16" t="s">
        <v>45</v>
      </c>
      <c r="C70" s="16" t="s">
        <v>127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</row>
    <row r="71" spans="1:13" s="22" customFormat="1" ht="12.75">
      <c r="A71" s="19">
        <v>7</v>
      </c>
      <c r="B71" s="20"/>
      <c r="C71" s="19" t="s">
        <v>128</v>
      </c>
      <c r="D71" s="19">
        <f aca="true" t="shared" si="2" ref="D71:M71">(D64+D65+D66+D67+D68+D69+D70)</f>
        <v>0</v>
      </c>
      <c r="E71" s="19">
        <f t="shared" si="2"/>
        <v>0</v>
      </c>
      <c r="F71" s="19">
        <f t="shared" si="2"/>
        <v>0</v>
      </c>
      <c r="G71" s="19">
        <f t="shared" si="2"/>
        <v>0</v>
      </c>
      <c r="H71" s="19">
        <f t="shared" si="2"/>
        <v>0</v>
      </c>
      <c r="I71" s="19">
        <f t="shared" si="2"/>
        <v>0</v>
      </c>
      <c r="J71" s="19">
        <f t="shared" si="2"/>
        <v>0</v>
      </c>
      <c r="K71" s="19">
        <f t="shared" si="2"/>
        <v>0</v>
      </c>
      <c r="L71" s="19">
        <f t="shared" si="2"/>
        <v>0</v>
      </c>
      <c r="M71" s="19">
        <f t="shared" si="2"/>
        <v>0</v>
      </c>
    </row>
    <row r="72" spans="1:13" ht="12.7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</row>
    <row r="73" spans="1:13" ht="12.75">
      <c r="A73" s="16">
        <v>1</v>
      </c>
      <c r="B73" s="16" t="s">
        <v>53</v>
      </c>
      <c r="C73" s="16" t="s">
        <v>129</v>
      </c>
      <c r="D73" s="17">
        <v>1</v>
      </c>
      <c r="E73" s="17">
        <v>2</v>
      </c>
      <c r="F73" s="17">
        <v>1</v>
      </c>
      <c r="G73" s="17">
        <v>1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</row>
    <row r="74" spans="1:13" ht="12.75">
      <c r="A74" s="16">
        <v>2</v>
      </c>
      <c r="B74" s="16" t="s">
        <v>37</v>
      </c>
      <c r="C74" s="16" t="s">
        <v>130</v>
      </c>
      <c r="D74" s="17">
        <v>3</v>
      </c>
      <c r="E74" s="17">
        <v>12</v>
      </c>
      <c r="F74" s="17">
        <v>7</v>
      </c>
      <c r="G74" s="17">
        <v>5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</row>
    <row r="75" spans="1:13" ht="12.75">
      <c r="A75" s="16">
        <v>3</v>
      </c>
      <c r="B75" s="16" t="s">
        <v>37</v>
      </c>
      <c r="C75" s="16" t="s">
        <v>131</v>
      </c>
      <c r="D75" s="17">
        <v>0</v>
      </c>
      <c r="E75" s="17">
        <v>2</v>
      </c>
      <c r="F75" s="17">
        <v>0</v>
      </c>
      <c r="G75" s="17">
        <v>2</v>
      </c>
      <c r="H75" s="17">
        <v>3</v>
      </c>
      <c r="I75" s="17">
        <v>2</v>
      </c>
      <c r="J75" s="17">
        <v>1</v>
      </c>
      <c r="K75" s="17">
        <v>0</v>
      </c>
      <c r="L75" s="17">
        <v>0</v>
      </c>
      <c r="M75" s="17">
        <v>0</v>
      </c>
    </row>
    <row r="76" spans="1:13" ht="12.75">
      <c r="A76" s="16">
        <v>4</v>
      </c>
      <c r="B76" s="16" t="s">
        <v>76</v>
      </c>
      <c r="C76" s="16" t="s">
        <v>132</v>
      </c>
      <c r="D76" s="17">
        <v>2</v>
      </c>
      <c r="E76" s="17">
        <v>7</v>
      </c>
      <c r="F76" s="17">
        <v>5</v>
      </c>
      <c r="G76" s="17">
        <v>2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</row>
    <row r="77" spans="1:13" ht="12.75">
      <c r="A77" s="16">
        <v>5</v>
      </c>
      <c r="B77" s="16" t="s">
        <v>78</v>
      </c>
      <c r="C77" s="16" t="s">
        <v>133</v>
      </c>
      <c r="D77" s="17">
        <v>0</v>
      </c>
      <c r="E77" s="17">
        <v>15</v>
      </c>
      <c r="F77" s="17">
        <v>11</v>
      </c>
      <c r="G77" s="17">
        <v>4</v>
      </c>
      <c r="H77" s="17">
        <v>3</v>
      </c>
      <c r="I77" s="17">
        <v>2</v>
      </c>
      <c r="J77" s="17">
        <v>1</v>
      </c>
      <c r="K77" s="17">
        <v>0</v>
      </c>
      <c r="L77" s="17">
        <v>0</v>
      </c>
      <c r="M77" s="17">
        <v>0</v>
      </c>
    </row>
    <row r="78" spans="1:13" ht="12.75">
      <c r="A78" s="16">
        <v>6</v>
      </c>
      <c r="B78" s="16" t="s">
        <v>96</v>
      </c>
      <c r="C78" s="16" t="s">
        <v>134</v>
      </c>
      <c r="D78" s="17">
        <v>0</v>
      </c>
      <c r="E78" s="17">
        <v>7</v>
      </c>
      <c r="F78" s="17">
        <v>2</v>
      </c>
      <c r="G78" s="17">
        <v>5</v>
      </c>
      <c r="H78" s="17">
        <v>3</v>
      </c>
      <c r="I78" s="17">
        <v>1</v>
      </c>
      <c r="J78" s="17">
        <v>2</v>
      </c>
      <c r="K78" s="17">
        <v>1</v>
      </c>
      <c r="L78" s="17">
        <v>1</v>
      </c>
      <c r="M78" s="17">
        <v>0</v>
      </c>
    </row>
    <row r="79" spans="1:13" ht="12.75">
      <c r="A79" s="16">
        <v>7</v>
      </c>
      <c r="B79" s="16" t="s">
        <v>98</v>
      </c>
      <c r="C79" s="16" t="s">
        <v>135</v>
      </c>
      <c r="D79" s="17">
        <v>2</v>
      </c>
      <c r="E79" s="17">
        <v>3</v>
      </c>
      <c r="F79" s="17">
        <v>2</v>
      </c>
      <c r="G79" s="17">
        <v>1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</row>
    <row r="80" spans="1:13" s="22" customFormat="1" ht="12.75">
      <c r="A80" s="19">
        <v>7</v>
      </c>
      <c r="B80" s="20"/>
      <c r="C80" s="19" t="s">
        <v>136</v>
      </c>
      <c r="D80" s="19">
        <f aca="true" t="shared" si="3" ref="D80:M80">(D73+D74+D75+D76+D77+D78+D79)</f>
        <v>8</v>
      </c>
      <c r="E80" s="19">
        <f t="shared" si="3"/>
        <v>48</v>
      </c>
      <c r="F80" s="19">
        <f t="shared" si="3"/>
        <v>28</v>
      </c>
      <c r="G80" s="19">
        <f t="shared" si="3"/>
        <v>20</v>
      </c>
      <c r="H80" s="19">
        <f t="shared" si="3"/>
        <v>9</v>
      </c>
      <c r="I80" s="19">
        <f t="shared" si="3"/>
        <v>5</v>
      </c>
      <c r="J80" s="19">
        <f t="shared" si="3"/>
        <v>4</v>
      </c>
      <c r="K80" s="19">
        <f t="shared" si="3"/>
        <v>1</v>
      </c>
      <c r="L80" s="19">
        <f t="shared" si="3"/>
        <v>1</v>
      </c>
      <c r="M80" s="19">
        <f t="shared" si="3"/>
        <v>0</v>
      </c>
    </row>
    <row r="81" spans="1:13" ht="12.7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</row>
    <row r="82" spans="1:13" s="31" customFormat="1" ht="15.75">
      <c r="A82" s="29">
        <v>66</v>
      </c>
      <c r="B82" s="30"/>
      <c r="C82" s="29" t="s">
        <v>137</v>
      </c>
      <c r="D82" s="29">
        <f aca="true" t="shared" si="4" ref="D82:M82">(D11+D16+D62+D71+D80)</f>
        <v>49</v>
      </c>
      <c r="E82" s="29">
        <f t="shared" si="4"/>
        <v>481</v>
      </c>
      <c r="F82" s="29">
        <f t="shared" si="4"/>
        <v>272</v>
      </c>
      <c r="G82" s="29">
        <f t="shared" si="4"/>
        <v>209</v>
      </c>
      <c r="H82" s="29">
        <f t="shared" si="4"/>
        <v>111</v>
      </c>
      <c r="I82" s="29">
        <f t="shared" si="4"/>
        <v>57</v>
      </c>
      <c r="J82" s="29">
        <f t="shared" si="4"/>
        <v>54</v>
      </c>
      <c r="K82" s="29">
        <f t="shared" si="4"/>
        <v>8</v>
      </c>
      <c r="L82" s="29">
        <f t="shared" si="4"/>
        <v>3</v>
      </c>
      <c r="M82" s="29">
        <f t="shared" si="4"/>
        <v>5</v>
      </c>
    </row>
  </sheetData>
  <sheetProtection password="CE88" sheet="1" objects="1" scenarios="1"/>
  <mergeCells count="10">
    <mergeCell ref="A1:IV1"/>
    <mergeCell ref="D3:M3"/>
    <mergeCell ref="A2:A5"/>
    <mergeCell ref="B2:B5"/>
    <mergeCell ref="C2:C5"/>
    <mergeCell ref="A81:M81"/>
    <mergeCell ref="A12:M12"/>
    <mergeCell ref="A17:M17"/>
    <mergeCell ref="A63:M63"/>
    <mergeCell ref="A72:M7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&amp;R&amp;P+39
</oddFooter>
  </headerFooter>
  <rowBreaks count="1" manualBreakCount="1">
    <brk id="3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B1">
      <selection activeCell="B2" sqref="B2:B4"/>
    </sheetView>
  </sheetViews>
  <sheetFormatPr defaultColWidth="9.140625" defaultRowHeight="12.75"/>
  <cols>
    <col min="1" max="1" width="4.421875" style="0" bestFit="1" customWidth="1"/>
    <col min="2" max="2" width="17.8515625" style="0" customWidth="1"/>
    <col min="3" max="3" width="54.57421875" style="0" customWidth="1"/>
  </cols>
  <sheetData>
    <row r="1" s="42" customFormat="1" ht="15">
      <c r="A1" s="32" t="s">
        <v>387</v>
      </c>
    </row>
    <row r="2" spans="1:9" ht="22.5">
      <c r="A2" s="131" t="s">
        <v>11</v>
      </c>
      <c r="B2" s="131" t="s">
        <v>12</v>
      </c>
      <c r="C2" s="131" t="s">
        <v>13</v>
      </c>
      <c r="D2" s="36" t="s">
        <v>388</v>
      </c>
      <c r="E2" s="36" t="s">
        <v>389</v>
      </c>
      <c r="F2" s="36" t="s">
        <v>390</v>
      </c>
      <c r="G2" s="36" t="s">
        <v>391</v>
      </c>
      <c r="H2" s="36" t="s">
        <v>272</v>
      </c>
      <c r="I2" s="36" t="s">
        <v>392</v>
      </c>
    </row>
    <row r="3" spans="1:9" ht="57.75">
      <c r="A3" s="128"/>
      <c r="B3" s="128"/>
      <c r="C3" s="128"/>
      <c r="D3" s="12" t="s">
        <v>283</v>
      </c>
      <c r="E3" s="12" t="s">
        <v>284</v>
      </c>
      <c r="F3" s="12" t="s">
        <v>393</v>
      </c>
      <c r="G3" s="12" t="s">
        <v>394</v>
      </c>
      <c r="H3" s="12" t="s">
        <v>395</v>
      </c>
      <c r="I3" s="12" t="s">
        <v>396</v>
      </c>
    </row>
    <row r="4" spans="1:9" ht="12.75" hidden="1">
      <c r="A4" s="128"/>
      <c r="B4" s="128"/>
      <c r="C4" s="128"/>
      <c r="D4" s="9">
        <v>2006</v>
      </c>
      <c r="E4" s="9">
        <v>2006</v>
      </c>
      <c r="F4" s="9">
        <v>2006</v>
      </c>
      <c r="G4" s="9">
        <v>2006</v>
      </c>
      <c r="H4" s="9">
        <v>2006</v>
      </c>
      <c r="I4" s="9">
        <v>2006</v>
      </c>
    </row>
    <row r="5" spans="1:9" ht="12.75">
      <c r="A5" s="16">
        <v>1</v>
      </c>
      <c r="B5" s="16" t="s">
        <v>35</v>
      </c>
      <c r="C5" s="16" t="s">
        <v>36</v>
      </c>
      <c r="D5" s="17">
        <v>6</v>
      </c>
      <c r="E5" s="17">
        <v>2</v>
      </c>
      <c r="F5" s="17">
        <v>0</v>
      </c>
      <c r="G5" s="17">
        <v>2</v>
      </c>
      <c r="H5" s="17">
        <v>1</v>
      </c>
      <c r="I5" s="17">
        <v>4</v>
      </c>
    </row>
    <row r="6" spans="1:9" ht="12.75">
      <c r="A6" s="16">
        <v>2</v>
      </c>
      <c r="B6" s="16" t="s">
        <v>37</v>
      </c>
      <c r="C6" s="16" t="s">
        <v>38</v>
      </c>
      <c r="D6" s="17">
        <v>2</v>
      </c>
      <c r="E6" s="17">
        <v>2</v>
      </c>
      <c r="F6" s="17">
        <v>2</v>
      </c>
      <c r="G6" s="17">
        <v>2</v>
      </c>
      <c r="H6" s="17">
        <v>0</v>
      </c>
      <c r="I6" s="17">
        <v>1</v>
      </c>
    </row>
    <row r="7" spans="1:9" ht="12.75">
      <c r="A7" s="16">
        <v>3</v>
      </c>
      <c r="B7" s="16" t="s">
        <v>37</v>
      </c>
      <c r="C7" s="16" t="s">
        <v>39</v>
      </c>
      <c r="D7" s="17">
        <v>3</v>
      </c>
      <c r="E7" s="17">
        <v>0</v>
      </c>
      <c r="F7" s="17">
        <v>5</v>
      </c>
      <c r="G7" s="17">
        <v>0</v>
      </c>
      <c r="H7" s="17">
        <v>7</v>
      </c>
      <c r="I7" s="17">
        <v>2</v>
      </c>
    </row>
    <row r="8" spans="1:9" ht="12.75">
      <c r="A8" s="16">
        <v>4</v>
      </c>
      <c r="B8" s="16" t="s">
        <v>37</v>
      </c>
      <c r="C8" s="16" t="s">
        <v>40</v>
      </c>
      <c r="D8" s="17">
        <v>5</v>
      </c>
      <c r="E8" s="17">
        <v>0</v>
      </c>
      <c r="F8" s="17">
        <v>4</v>
      </c>
      <c r="G8" s="17">
        <v>2</v>
      </c>
      <c r="H8" s="17">
        <v>10</v>
      </c>
      <c r="I8" s="17">
        <v>0</v>
      </c>
    </row>
    <row r="9" spans="1:9" ht="12.75">
      <c r="A9" s="16">
        <v>5</v>
      </c>
      <c r="B9" s="16" t="s">
        <v>41</v>
      </c>
      <c r="C9" s="16" t="s">
        <v>42</v>
      </c>
      <c r="D9" s="17">
        <v>1</v>
      </c>
      <c r="E9" s="17">
        <v>0</v>
      </c>
      <c r="F9" s="17">
        <v>0</v>
      </c>
      <c r="G9" s="17">
        <v>0</v>
      </c>
      <c r="H9" s="17">
        <v>12</v>
      </c>
      <c r="I9" s="17">
        <v>20</v>
      </c>
    </row>
    <row r="10" spans="1:9" s="22" customFormat="1" ht="12.75">
      <c r="A10" s="19">
        <v>5</v>
      </c>
      <c r="B10" s="20"/>
      <c r="C10" s="19" t="s">
        <v>43</v>
      </c>
      <c r="D10" s="19">
        <f aca="true" t="shared" si="0" ref="D10:I10">(D5+D6+D7+D8+D9)</f>
        <v>17</v>
      </c>
      <c r="E10" s="19">
        <f t="shared" si="0"/>
        <v>4</v>
      </c>
      <c r="F10" s="19">
        <f t="shared" si="0"/>
        <v>11</v>
      </c>
      <c r="G10" s="19">
        <f t="shared" si="0"/>
        <v>6</v>
      </c>
      <c r="H10" s="19">
        <f t="shared" si="0"/>
        <v>30</v>
      </c>
      <c r="I10" s="19">
        <f t="shared" si="0"/>
        <v>27</v>
      </c>
    </row>
    <row r="11" spans="1:9" ht="12.75">
      <c r="A11" s="126"/>
      <c r="B11" s="126"/>
      <c r="C11" s="126"/>
      <c r="D11" s="126"/>
      <c r="E11" s="126"/>
      <c r="F11" s="126"/>
      <c r="G11" s="126"/>
      <c r="H11" s="126"/>
      <c r="I11" s="126"/>
    </row>
    <row r="12" spans="1:9" ht="12.75">
      <c r="A12" s="16">
        <v>1</v>
      </c>
      <c r="B12" s="16" t="s">
        <v>37</v>
      </c>
      <c r="C12" s="16" t="s">
        <v>44</v>
      </c>
      <c r="D12" s="17">
        <v>4</v>
      </c>
      <c r="E12" s="17">
        <v>0</v>
      </c>
      <c r="F12" s="17">
        <v>0</v>
      </c>
      <c r="G12" s="17">
        <v>0</v>
      </c>
      <c r="H12" s="17">
        <v>0</v>
      </c>
      <c r="I12" s="17">
        <v>3</v>
      </c>
    </row>
    <row r="13" spans="1:9" ht="12.75">
      <c r="A13" s="16">
        <v>2</v>
      </c>
      <c r="B13" s="16" t="s">
        <v>45</v>
      </c>
      <c r="C13" s="16" t="s">
        <v>159</v>
      </c>
      <c r="D13" s="17">
        <v>2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</row>
    <row r="14" spans="1:9" ht="12.75">
      <c r="A14" s="16">
        <v>3</v>
      </c>
      <c r="B14" s="16" t="s">
        <v>47</v>
      </c>
      <c r="C14" s="16" t="s">
        <v>160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</row>
    <row r="15" spans="1:9" s="22" customFormat="1" ht="12.75">
      <c r="A15" s="19">
        <v>3</v>
      </c>
      <c r="B15" s="20"/>
      <c r="C15" s="19" t="s">
        <v>49</v>
      </c>
      <c r="D15" s="19">
        <f aca="true" t="shared" si="1" ref="D15:I15">(D12+D13+D14)</f>
        <v>6</v>
      </c>
      <c r="E15" s="19">
        <f t="shared" si="1"/>
        <v>0</v>
      </c>
      <c r="F15" s="19">
        <f t="shared" si="1"/>
        <v>0</v>
      </c>
      <c r="G15" s="19">
        <f t="shared" si="1"/>
        <v>0</v>
      </c>
      <c r="H15" s="19">
        <f t="shared" si="1"/>
        <v>0</v>
      </c>
      <c r="I15" s="19">
        <f t="shared" si="1"/>
        <v>3</v>
      </c>
    </row>
    <row r="16" spans="1:9" ht="12.75">
      <c r="A16" s="126"/>
      <c r="B16" s="126"/>
      <c r="C16" s="126"/>
      <c r="D16" s="126"/>
      <c r="E16" s="126"/>
      <c r="F16" s="126"/>
      <c r="G16" s="126"/>
      <c r="H16" s="126"/>
      <c r="I16" s="126"/>
    </row>
    <row r="17" spans="1:9" ht="12.75">
      <c r="A17" s="16">
        <v>1</v>
      </c>
      <c r="B17" s="16" t="s">
        <v>50</v>
      </c>
      <c r="C17" s="16" t="s">
        <v>51</v>
      </c>
      <c r="D17" s="17">
        <v>0</v>
      </c>
      <c r="E17" s="17">
        <v>2</v>
      </c>
      <c r="F17" s="17">
        <v>0</v>
      </c>
      <c r="G17" s="17">
        <v>0</v>
      </c>
      <c r="H17" s="17">
        <v>0</v>
      </c>
      <c r="I17" s="17">
        <v>3</v>
      </c>
    </row>
    <row r="18" spans="1:9" ht="12.75">
      <c r="A18" s="16">
        <v>2</v>
      </c>
      <c r="B18" s="16" t="s">
        <v>50</v>
      </c>
      <c r="C18" s="16" t="s">
        <v>52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1</v>
      </c>
    </row>
    <row r="19" spans="1:9" ht="12.75">
      <c r="A19" s="16">
        <v>3</v>
      </c>
      <c r="B19" s="16" t="s">
        <v>53</v>
      </c>
      <c r="C19" s="16" t="s">
        <v>54</v>
      </c>
      <c r="D19" s="17">
        <v>0</v>
      </c>
      <c r="E19" s="17">
        <v>3</v>
      </c>
      <c r="F19" s="17">
        <v>0</v>
      </c>
      <c r="G19" s="17">
        <v>0</v>
      </c>
      <c r="H19" s="17">
        <v>1</v>
      </c>
      <c r="I19" s="17">
        <v>0</v>
      </c>
    </row>
    <row r="20" spans="1:9" ht="12.75">
      <c r="A20" s="16">
        <v>4</v>
      </c>
      <c r="B20" s="16" t="s">
        <v>55</v>
      </c>
      <c r="C20" s="16" t="s">
        <v>56</v>
      </c>
      <c r="D20" s="17">
        <v>0</v>
      </c>
      <c r="E20" s="17">
        <v>1</v>
      </c>
      <c r="F20" s="17">
        <v>0</v>
      </c>
      <c r="G20" s="17">
        <v>0</v>
      </c>
      <c r="H20" s="17">
        <v>2</v>
      </c>
      <c r="I20" s="17">
        <v>0</v>
      </c>
    </row>
    <row r="21" spans="1:9" ht="12.75">
      <c r="A21" s="16">
        <v>5</v>
      </c>
      <c r="B21" s="16" t="s">
        <v>55</v>
      </c>
      <c r="C21" s="16" t="s">
        <v>57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</row>
    <row r="22" spans="1:9" ht="12.75">
      <c r="A22" s="16">
        <v>6</v>
      </c>
      <c r="B22" s="16" t="s">
        <v>35</v>
      </c>
      <c r="C22" s="16" t="s">
        <v>58</v>
      </c>
      <c r="D22" s="17">
        <v>0</v>
      </c>
      <c r="E22" s="17">
        <v>2</v>
      </c>
      <c r="F22" s="17">
        <v>0</v>
      </c>
      <c r="G22" s="17">
        <v>0</v>
      </c>
      <c r="H22" s="17">
        <v>0</v>
      </c>
      <c r="I22" s="17">
        <v>0</v>
      </c>
    </row>
    <row r="23" spans="1:9" ht="12.75">
      <c r="A23" s="16">
        <v>7</v>
      </c>
      <c r="B23" s="16" t="s">
        <v>59</v>
      </c>
      <c r="C23" s="16" t="s">
        <v>60</v>
      </c>
      <c r="D23" s="17">
        <v>1</v>
      </c>
      <c r="E23" s="17">
        <v>0</v>
      </c>
      <c r="F23" s="17">
        <v>0</v>
      </c>
      <c r="G23" s="17">
        <v>0</v>
      </c>
      <c r="H23" s="17">
        <v>4</v>
      </c>
      <c r="I23" s="17">
        <v>4</v>
      </c>
    </row>
    <row r="24" spans="1:9" ht="12.75">
      <c r="A24" s="16">
        <v>8</v>
      </c>
      <c r="B24" s="16" t="s">
        <v>37</v>
      </c>
      <c r="C24" s="16" t="s">
        <v>61</v>
      </c>
      <c r="D24" s="17">
        <v>0</v>
      </c>
      <c r="E24" s="17">
        <v>1</v>
      </c>
      <c r="F24" s="17">
        <v>0</v>
      </c>
      <c r="G24" s="17">
        <v>0</v>
      </c>
      <c r="H24" s="17">
        <v>1</v>
      </c>
      <c r="I24" s="17">
        <v>3</v>
      </c>
    </row>
    <row r="25" spans="1:9" ht="12.75">
      <c r="A25" s="16">
        <v>9</v>
      </c>
      <c r="B25" s="16" t="s">
        <v>37</v>
      </c>
      <c r="C25" s="16" t="s">
        <v>62</v>
      </c>
      <c r="D25" s="17">
        <v>0</v>
      </c>
      <c r="E25" s="17">
        <v>1</v>
      </c>
      <c r="F25" s="17">
        <v>0</v>
      </c>
      <c r="G25" s="17">
        <v>0</v>
      </c>
      <c r="H25" s="17">
        <v>0</v>
      </c>
      <c r="I25" s="17">
        <v>1</v>
      </c>
    </row>
    <row r="26" spans="1:9" ht="12.75">
      <c r="A26" s="16">
        <v>10</v>
      </c>
      <c r="B26" s="16" t="s">
        <v>37</v>
      </c>
      <c r="C26" s="16" t="s">
        <v>63</v>
      </c>
      <c r="D26" s="17">
        <v>0</v>
      </c>
      <c r="E26" s="17">
        <v>1</v>
      </c>
      <c r="F26" s="17">
        <v>0</v>
      </c>
      <c r="G26" s="17">
        <v>0</v>
      </c>
      <c r="H26" s="17">
        <v>3</v>
      </c>
      <c r="I26" s="17">
        <v>1</v>
      </c>
    </row>
    <row r="27" spans="1:9" ht="12.75">
      <c r="A27" s="16">
        <v>11</v>
      </c>
      <c r="B27" s="16" t="s">
        <v>37</v>
      </c>
      <c r="C27" s="16" t="s">
        <v>64</v>
      </c>
      <c r="D27" s="17">
        <v>0</v>
      </c>
      <c r="E27" s="17">
        <v>1</v>
      </c>
      <c r="F27" s="17">
        <v>0</v>
      </c>
      <c r="G27" s="17">
        <v>0</v>
      </c>
      <c r="H27" s="17">
        <v>1</v>
      </c>
      <c r="I27" s="17">
        <v>0</v>
      </c>
    </row>
    <row r="28" spans="1:9" ht="12.75">
      <c r="A28" s="16">
        <v>12</v>
      </c>
      <c r="B28" s="16" t="s">
        <v>37</v>
      </c>
      <c r="C28" s="16" t="s">
        <v>65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1</v>
      </c>
    </row>
    <row r="29" spans="1:9" ht="12.75">
      <c r="A29" s="16">
        <v>13</v>
      </c>
      <c r="B29" s="16" t="s">
        <v>37</v>
      </c>
      <c r="C29" s="16" t="s">
        <v>66</v>
      </c>
      <c r="D29" s="17">
        <v>1</v>
      </c>
      <c r="E29" s="17">
        <v>1</v>
      </c>
      <c r="F29" s="17">
        <v>0</v>
      </c>
      <c r="G29" s="17">
        <v>0</v>
      </c>
      <c r="H29" s="17">
        <v>1</v>
      </c>
      <c r="I29" s="17">
        <v>1</v>
      </c>
    </row>
    <row r="30" spans="1:9" ht="12.75">
      <c r="A30" s="16">
        <v>14</v>
      </c>
      <c r="B30" s="16" t="s">
        <v>37</v>
      </c>
      <c r="C30" s="16" t="s">
        <v>67</v>
      </c>
      <c r="D30" s="17">
        <v>1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2.75">
      <c r="A31" s="16">
        <v>15</v>
      </c>
      <c r="B31" s="16" t="s">
        <v>68</v>
      </c>
      <c r="C31" s="16" t="s">
        <v>69</v>
      </c>
      <c r="D31" s="17">
        <v>0</v>
      </c>
      <c r="E31" s="17">
        <v>0</v>
      </c>
      <c r="F31" s="17">
        <v>0</v>
      </c>
      <c r="G31" s="17">
        <v>0</v>
      </c>
      <c r="H31" s="17">
        <v>2</v>
      </c>
      <c r="I31" s="17">
        <v>0</v>
      </c>
    </row>
    <row r="32" spans="1:9" ht="12.75">
      <c r="A32" s="16">
        <v>16</v>
      </c>
      <c r="B32" s="16" t="s">
        <v>70</v>
      </c>
      <c r="C32" s="16" t="s">
        <v>71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2.75">
      <c r="A33" s="16">
        <v>17</v>
      </c>
      <c r="B33" s="16" t="s">
        <v>72</v>
      </c>
      <c r="C33" s="16" t="s">
        <v>73</v>
      </c>
      <c r="D33" s="17">
        <v>0</v>
      </c>
      <c r="E33" s="17">
        <v>0</v>
      </c>
      <c r="F33" s="17">
        <v>0</v>
      </c>
      <c r="G33" s="17">
        <v>0</v>
      </c>
      <c r="H33" s="17">
        <v>1</v>
      </c>
      <c r="I33" s="17">
        <v>0</v>
      </c>
    </row>
    <row r="34" spans="1:9" ht="12.75">
      <c r="A34" s="16">
        <v>18</v>
      </c>
      <c r="B34" s="16" t="s">
        <v>74</v>
      </c>
      <c r="C34" s="16" t="s">
        <v>75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</row>
    <row r="35" spans="1:9" ht="12.75">
      <c r="A35" s="16">
        <v>19</v>
      </c>
      <c r="B35" s="16" t="s">
        <v>76</v>
      </c>
      <c r="C35" s="16" t="s">
        <v>77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</row>
    <row r="36" spans="1:9" ht="12.75">
      <c r="A36" s="16">
        <v>20</v>
      </c>
      <c r="B36" s="16" t="s">
        <v>78</v>
      </c>
      <c r="C36" s="16" t="s">
        <v>215</v>
      </c>
      <c r="D36" s="17">
        <v>0</v>
      </c>
      <c r="E36" s="17">
        <v>0</v>
      </c>
      <c r="F36" s="17">
        <v>0</v>
      </c>
      <c r="G36" s="17">
        <v>0</v>
      </c>
      <c r="H36" s="17">
        <v>1</v>
      </c>
      <c r="I36" s="17">
        <v>1</v>
      </c>
    </row>
    <row r="37" spans="1:9" ht="12.75">
      <c r="A37" s="16">
        <v>21</v>
      </c>
      <c r="B37" s="16" t="s">
        <v>41</v>
      </c>
      <c r="C37" s="16" t="s">
        <v>80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2.75">
      <c r="A38" s="16">
        <v>22</v>
      </c>
      <c r="B38" s="16" t="s">
        <v>81</v>
      </c>
      <c r="C38" s="16" t="s">
        <v>82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1</v>
      </c>
    </row>
    <row r="39" spans="1:9" ht="12.75">
      <c r="A39" s="16">
        <v>23</v>
      </c>
      <c r="B39" s="16" t="s">
        <v>81</v>
      </c>
      <c r="C39" s="16" t="s">
        <v>83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</row>
    <row r="40" spans="1:9" ht="12.75">
      <c r="A40" s="16">
        <v>24</v>
      </c>
      <c r="B40" s="16" t="s">
        <v>84</v>
      </c>
      <c r="C40" s="16" t="s">
        <v>85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2.75">
      <c r="A41" s="16">
        <v>25</v>
      </c>
      <c r="B41" s="16" t="s">
        <v>84</v>
      </c>
      <c r="C41" s="16" t="s">
        <v>86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</row>
    <row r="42" spans="1:9" ht="12.75">
      <c r="A42" s="16">
        <v>26</v>
      </c>
      <c r="B42" s="16" t="s">
        <v>87</v>
      </c>
      <c r="C42" s="16" t="s">
        <v>88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2</v>
      </c>
    </row>
    <row r="43" spans="1:9" ht="12.75">
      <c r="A43" s="16">
        <v>27</v>
      </c>
      <c r="B43" s="16" t="s">
        <v>89</v>
      </c>
      <c r="C43" s="16" t="s">
        <v>90</v>
      </c>
      <c r="D43" s="17">
        <v>0</v>
      </c>
      <c r="E43" s="17">
        <v>2</v>
      </c>
      <c r="F43" s="17">
        <v>0</v>
      </c>
      <c r="G43" s="17">
        <v>0</v>
      </c>
      <c r="H43" s="17">
        <v>0</v>
      </c>
      <c r="I43" s="17">
        <v>0</v>
      </c>
    </row>
    <row r="44" spans="1:9" ht="12.75">
      <c r="A44" s="16">
        <v>28</v>
      </c>
      <c r="B44" s="16" t="s">
        <v>91</v>
      </c>
      <c r="C44" s="16" t="s">
        <v>92</v>
      </c>
      <c r="D44" s="17">
        <v>0</v>
      </c>
      <c r="E44" s="17">
        <v>4</v>
      </c>
      <c r="F44" s="17">
        <v>0</v>
      </c>
      <c r="G44" s="17">
        <v>0</v>
      </c>
      <c r="H44" s="17">
        <v>2</v>
      </c>
      <c r="I44" s="17">
        <v>0</v>
      </c>
    </row>
    <row r="45" spans="1:9" ht="12.75">
      <c r="A45" s="16">
        <v>29</v>
      </c>
      <c r="B45" s="16" t="s">
        <v>93</v>
      </c>
      <c r="C45" s="16" t="s">
        <v>94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</row>
    <row r="46" spans="1:9" ht="12.75">
      <c r="A46" s="16">
        <v>30</v>
      </c>
      <c r="B46" s="16" t="s">
        <v>93</v>
      </c>
      <c r="C46" s="16" t="s">
        <v>95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</row>
    <row r="47" spans="1:9" ht="12.75">
      <c r="A47" s="16">
        <v>31</v>
      </c>
      <c r="B47" s="16" t="s">
        <v>96</v>
      </c>
      <c r="C47" s="16" t="s">
        <v>97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1</v>
      </c>
    </row>
    <row r="48" spans="1:9" ht="12.75">
      <c r="A48" s="16">
        <v>32</v>
      </c>
      <c r="B48" s="16" t="s">
        <v>98</v>
      </c>
      <c r="C48" s="16" t="s">
        <v>99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1</v>
      </c>
    </row>
    <row r="49" spans="1:9" ht="12.75">
      <c r="A49" s="16">
        <v>33</v>
      </c>
      <c r="B49" s="16" t="s">
        <v>100</v>
      </c>
      <c r="C49" s="16" t="s">
        <v>101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</row>
    <row r="50" spans="1:9" ht="12.75">
      <c r="A50" s="16">
        <v>34</v>
      </c>
      <c r="B50" s="16" t="s">
        <v>102</v>
      </c>
      <c r="C50" s="16" t="s">
        <v>103</v>
      </c>
      <c r="D50" s="17">
        <v>0</v>
      </c>
      <c r="E50" s="17">
        <v>3</v>
      </c>
      <c r="F50" s="17">
        <v>0</v>
      </c>
      <c r="G50" s="17">
        <v>0</v>
      </c>
      <c r="H50" s="17">
        <v>0</v>
      </c>
      <c r="I50" s="17">
        <v>0</v>
      </c>
    </row>
    <row r="51" spans="1:9" ht="12.75">
      <c r="A51" s="16">
        <v>35</v>
      </c>
      <c r="B51" s="16" t="s">
        <v>45</v>
      </c>
      <c r="C51" s="16" t="s">
        <v>104</v>
      </c>
      <c r="D51" s="17">
        <v>1</v>
      </c>
      <c r="E51" s="17">
        <v>1</v>
      </c>
      <c r="F51" s="17">
        <v>0</v>
      </c>
      <c r="G51" s="17">
        <v>0</v>
      </c>
      <c r="H51" s="17">
        <v>0</v>
      </c>
      <c r="I51" s="17">
        <v>0</v>
      </c>
    </row>
    <row r="52" spans="1:9" ht="12.75">
      <c r="A52" s="16">
        <v>36</v>
      </c>
      <c r="B52" s="16" t="s">
        <v>45</v>
      </c>
      <c r="C52" s="16" t="s">
        <v>105</v>
      </c>
      <c r="D52" s="17">
        <v>0</v>
      </c>
      <c r="E52" s="17">
        <v>3</v>
      </c>
      <c r="F52" s="17">
        <v>0</v>
      </c>
      <c r="G52" s="17">
        <v>0</v>
      </c>
      <c r="H52" s="17">
        <v>0</v>
      </c>
      <c r="I52" s="17">
        <v>0</v>
      </c>
    </row>
    <row r="53" spans="1:9" ht="12.75">
      <c r="A53" s="16">
        <v>37</v>
      </c>
      <c r="B53" s="16" t="s">
        <v>45</v>
      </c>
      <c r="C53" s="16" t="s">
        <v>106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2.75">
      <c r="A54" s="16">
        <v>38</v>
      </c>
      <c r="B54" s="16" t="s">
        <v>107</v>
      </c>
      <c r="C54" s="16" t="s">
        <v>108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</row>
    <row r="55" spans="1:9" ht="12.75">
      <c r="A55" s="16">
        <v>39</v>
      </c>
      <c r="B55" s="16" t="s">
        <v>47</v>
      </c>
      <c r="C55" s="16" t="s">
        <v>109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</row>
    <row r="56" spans="1:9" ht="12.75">
      <c r="A56" s="16">
        <v>40</v>
      </c>
      <c r="B56" s="16" t="s">
        <v>110</v>
      </c>
      <c r="C56" s="16" t="s">
        <v>111</v>
      </c>
      <c r="D56" s="17">
        <v>0</v>
      </c>
      <c r="E56" s="17">
        <v>0</v>
      </c>
      <c r="F56" s="17">
        <v>0</v>
      </c>
      <c r="G56" s="17">
        <v>0</v>
      </c>
      <c r="H56" s="17">
        <v>1</v>
      </c>
      <c r="I56" s="17">
        <v>1</v>
      </c>
    </row>
    <row r="57" spans="1:9" ht="12.75">
      <c r="A57" s="16">
        <v>41</v>
      </c>
      <c r="B57" s="16" t="s">
        <v>112</v>
      </c>
      <c r="C57" s="16" t="s">
        <v>113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2.75">
      <c r="A58" s="16">
        <v>42</v>
      </c>
      <c r="B58" s="16" t="s">
        <v>114</v>
      </c>
      <c r="C58" s="16" t="s">
        <v>115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</row>
    <row r="59" spans="1:9" ht="12.75">
      <c r="A59" s="16">
        <v>43</v>
      </c>
      <c r="B59" s="16" t="s">
        <v>114</v>
      </c>
      <c r="C59" s="16" t="s">
        <v>116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</row>
    <row r="60" spans="1:9" ht="12.75">
      <c r="A60" s="16">
        <v>44</v>
      </c>
      <c r="B60" s="16" t="s">
        <v>117</v>
      </c>
      <c r="C60" s="16" t="s">
        <v>118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</row>
    <row r="61" spans="1:9" s="22" customFormat="1" ht="12.75">
      <c r="A61" s="19">
        <v>44</v>
      </c>
      <c r="B61" s="20"/>
      <c r="C61" s="19" t="s">
        <v>119</v>
      </c>
      <c r="D61" s="19">
        <f>SUM((D17):(D60))</f>
        <v>4</v>
      </c>
      <c r="E61" s="19">
        <f>SUM((E17):(E60))</f>
        <v>26</v>
      </c>
      <c r="F61" s="19">
        <f>SUM((F17):(F60))</f>
        <v>0</v>
      </c>
      <c r="G61" s="19">
        <f>SUM((G17):(G60))</f>
        <v>0</v>
      </c>
      <c r="H61" s="19">
        <f>SUM((H17):(H60))</f>
        <v>20</v>
      </c>
      <c r="I61" s="19">
        <f>SUM((I17):(I60))</f>
        <v>22</v>
      </c>
    </row>
    <row r="62" spans="1:9" ht="12.75">
      <c r="A62" s="126"/>
      <c r="B62" s="126"/>
      <c r="C62" s="126"/>
      <c r="D62" s="126"/>
      <c r="E62" s="126"/>
      <c r="F62" s="126"/>
      <c r="G62" s="126"/>
      <c r="H62" s="126"/>
      <c r="I62" s="126"/>
    </row>
    <row r="63" spans="1:9" ht="12.75">
      <c r="A63" s="16">
        <v>1</v>
      </c>
      <c r="B63" s="16" t="s">
        <v>50</v>
      </c>
      <c r="C63" s="16" t="s">
        <v>120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</row>
    <row r="64" spans="1:9" ht="12.75">
      <c r="A64" s="16">
        <v>2</v>
      </c>
      <c r="B64" s="16" t="s">
        <v>55</v>
      </c>
      <c r="C64" s="16" t="s">
        <v>121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</row>
    <row r="65" spans="1:9" ht="12.75">
      <c r="A65" s="16">
        <v>3</v>
      </c>
      <c r="B65" s="16" t="s">
        <v>78</v>
      </c>
      <c r="C65" s="16" t="s">
        <v>122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</row>
    <row r="66" spans="1:9" ht="12.75">
      <c r="A66" s="16">
        <v>4</v>
      </c>
      <c r="B66" s="16" t="s">
        <v>123</v>
      </c>
      <c r="C66" s="16" t="s">
        <v>124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</row>
    <row r="67" spans="1:9" ht="12.75">
      <c r="A67" s="16">
        <v>5</v>
      </c>
      <c r="B67" s="16" t="s">
        <v>93</v>
      </c>
      <c r="C67" s="16" t="s">
        <v>125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</row>
    <row r="68" spans="1:9" ht="12.75">
      <c r="A68" s="16">
        <v>6</v>
      </c>
      <c r="B68" s="16" t="s">
        <v>98</v>
      </c>
      <c r="C68" s="16" t="s">
        <v>126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</row>
    <row r="69" spans="1:9" ht="12.75">
      <c r="A69" s="16">
        <v>7</v>
      </c>
      <c r="B69" s="16" t="s">
        <v>45</v>
      </c>
      <c r="C69" s="16" t="s">
        <v>127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</row>
    <row r="70" spans="1:9" s="22" customFormat="1" ht="12.75">
      <c r="A70" s="19">
        <v>7</v>
      </c>
      <c r="B70" s="20"/>
      <c r="C70" s="19" t="s">
        <v>128</v>
      </c>
      <c r="D70" s="19">
        <f aca="true" t="shared" si="2" ref="D70:I70">(D63+D64+D65+D66+D67+D68+D69)</f>
        <v>0</v>
      </c>
      <c r="E70" s="19">
        <f t="shared" si="2"/>
        <v>0</v>
      </c>
      <c r="F70" s="19">
        <f t="shared" si="2"/>
        <v>0</v>
      </c>
      <c r="G70" s="19">
        <f t="shared" si="2"/>
        <v>0</v>
      </c>
      <c r="H70" s="19">
        <f t="shared" si="2"/>
        <v>0</v>
      </c>
      <c r="I70" s="19">
        <f t="shared" si="2"/>
        <v>0</v>
      </c>
    </row>
    <row r="71" spans="1:9" ht="12.75">
      <c r="A71" s="126"/>
      <c r="B71" s="126"/>
      <c r="C71" s="126"/>
      <c r="D71" s="126"/>
      <c r="E71" s="126"/>
      <c r="F71" s="126"/>
      <c r="G71" s="126"/>
      <c r="H71" s="126"/>
      <c r="I71" s="126"/>
    </row>
    <row r="72" spans="1:9" ht="12.75">
      <c r="A72" s="16">
        <v>1</v>
      </c>
      <c r="B72" s="16" t="s">
        <v>53</v>
      </c>
      <c r="C72" s="16" t="s">
        <v>129</v>
      </c>
      <c r="D72" s="17">
        <v>0</v>
      </c>
      <c r="E72" s="17">
        <v>0</v>
      </c>
      <c r="F72" s="17">
        <v>0</v>
      </c>
      <c r="G72" s="17">
        <v>0</v>
      </c>
      <c r="H72" s="17">
        <v>2</v>
      </c>
      <c r="I72" s="17">
        <v>0</v>
      </c>
    </row>
    <row r="73" spans="1:9" ht="12.75">
      <c r="A73" s="16">
        <v>2</v>
      </c>
      <c r="B73" s="16" t="s">
        <v>37</v>
      </c>
      <c r="C73" s="16" t="s">
        <v>130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</row>
    <row r="74" spans="1:9" ht="12.75">
      <c r="A74" s="16">
        <v>3</v>
      </c>
      <c r="B74" s="16" t="s">
        <v>37</v>
      </c>
      <c r="C74" s="16" t="s">
        <v>131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</row>
    <row r="75" spans="1:9" ht="12.75">
      <c r="A75" s="16">
        <v>4</v>
      </c>
      <c r="B75" s="16" t="s">
        <v>76</v>
      </c>
      <c r="C75" s="16" t="s">
        <v>132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</row>
    <row r="76" spans="1:9" ht="12.75">
      <c r="A76" s="16">
        <v>5</v>
      </c>
      <c r="B76" s="16" t="s">
        <v>78</v>
      </c>
      <c r="C76" s="16" t="s">
        <v>133</v>
      </c>
      <c r="D76" s="17">
        <v>0</v>
      </c>
      <c r="E76" s="17">
        <v>2</v>
      </c>
      <c r="F76" s="17">
        <v>0</v>
      </c>
      <c r="G76" s="17">
        <v>0</v>
      </c>
      <c r="H76" s="17">
        <v>0</v>
      </c>
      <c r="I76" s="17">
        <v>0</v>
      </c>
    </row>
    <row r="77" spans="1:9" ht="12.75">
      <c r="A77" s="16">
        <v>6</v>
      </c>
      <c r="B77" s="16" t="s">
        <v>96</v>
      </c>
      <c r="C77" s="16" t="s">
        <v>134</v>
      </c>
      <c r="D77" s="17">
        <v>1</v>
      </c>
      <c r="E77" s="17">
        <v>0</v>
      </c>
      <c r="F77" s="17">
        <v>0</v>
      </c>
      <c r="G77" s="17">
        <v>0</v>
      </c>
      <c r="H77" s="17">
        <v>0</v>
      </c>
      <c r="I77" s="17">
        <v>1</v>
      </c>
    </row>
    <row r="78" spans="1:9" ht="12.75">
      <c r="A78" s="16">
        <v>7</v>
      </c>
      <c r="B78" s="16" t="s">
        <v>98</v>
      </c>
      <c r="C78" s="16" t="s">
        <v>135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</row>
    <row r="79" spans="1:9" s="22" customFormat="1" ht="12.75">
      <c r="A79" s="19">
        <v>7</v>
      </c>
      <c r="B79" s="20"/>
      <c r="C79" s="19" t="s">
        <v>136</v>
      </c>
      <c r="D79" s="19">
        <f aca="true" t="shared" si="3" ref="D79:I79">(D72+D73+D74+D75+D76+D77+D78)</f>
        <v>1</v>
      </c>
      <c r="E79" s="19">
        <f t="shared" si="3"/>
        <v>2</v>
      </c>
      <c r="F79" s="19">
        <f t="shared" si="3"/>
        <v>0</v>
      </c>
      <c r="G79" s="19">
        <f t="shared" si="3"/>
        <v>0</v>
      </c>
      <c r="H79" s="19">
        <f t="shared" si="3"/>
        <v>2</v>
      </c>
      <c r="I79" s="19">
        <f t="shared" si="3"/>
        <v>1</v>
      </c>
    </row>
    <row r="80" spans="1:9" ht="12.75">
      <c r="A80" s="126"/>
      <c r="B80" s="126"/>
      <c r="C80" s="126"/>
      <c r="D80" s="126"/>
      <c r="E80" s="126"/>
      <c r="F80" s="126"/>
      <c r="G80" s="126"/>
      <c r="H80" s="126"/>
      <c r="I80" s="126"/>
    </row>
    <row r="81" spans="1:9" s="31" customFormat="1" ht="15.75">
      <c r="A81" s="29">
        <v>66</v>
      </c>
      <c r="B81" s="30"/>
      <c r="C81" s="29" t="s">
        <v>137</v>
      </c>
      <c r="D81" s="29">
        <f aca="true" t="shared" si="4" ref="D81:I81">(D10+D15+D61+D70+D79)</f>
        <v>28</v>
      </c>
      <c r="E81" s="29">
        <f t="shared" si="4"/>
        <v>32</v>
      </c>
      <c r="F81" s="29">
        <f t="shared" si="4"/>
        <v>11</v>
      </c>
      <c r="G81" s="29">
        <f t="shared" si="4"/>
        <v>6</v>
      </c>
      <c r="H81" s="29">
        <f t="shared" si="4"/>
        <v>52</v>
      </c>
      <c r="I81" s="29">
        <f t="shared" si="4"/>
        <v>53</v>
      </c>
    </row>
  </sheetData>
  <sheetProtection password="CE88" sheet="1" objects="1" scenarios="1"/>
  <mergeCells count="8">
    <mergeCell ref="A2:A4"/>
    <mergeCell ref="B2:B4"/>
    <mergeCell ref="C2:C4"/>
    <mergeCell ref="A11:I11"/>
    <mergeCell ref="A16:I16"/>
    <mergeCell ref="A62:I62"/>
    <mergeCell ref="A71:I71"/>
    <mergeCell ref="A80:I80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&amp;R&amp;P+42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83"/>
  <sheetViews>
    <sheetView workbookViewId="0" topLeftCell="A1">
      <selection activeCell="B2" sqref="B2:B6"/>
    </sheetView>
  </sheetViews>
  <sheetFormatPr defaultColWidth="9.140625" defaultRowHeight="12.75"/>
  <cols>
    <col min="1" max="1" width="4.8515625" style="0" customWidth="1"/>
    <col min="2" max="2" width="14.140625" style="0" customWidth="1"/>
    <col min="3" max="3" width="50.421875" style="0" customWidth="1"/>
    <col min="4" max="4" width="6.28125" style="0" customWidth="1"/>
    <col min="5" max="5" width="6.57421875" style="0" customWidth="1"/>
    <col min="6" max="6" width="7.140625" style="0" customWidth="1"/>
    <col min="7" max="7" width="6.28125" style="0" customWidth="1"/>
    <col min="8" max="8" width="6.00390625" style="0" customWidth="1"/>
    <col min="9" max="9" width="6.140625" style="0" customWidth="1"/>
    <col min="10" max="10" width="6.28125" style="0" customWidth="1"/>
    <col min="11" max="12" width="5.7109375" style="0" customWidth="1"/>
    <col min="13" max="13" width="6.421875" style="0" customWidth="1"/>
  </cols>
  <sheetData>
    <row r="1" ht="15">
      <c r="A1" s="32" t="s">
        <v>397</v>
      </c>
    </row>
    <row r="2" spans="1:13" ht="18">
      <c r="A2" s="131" t="s">
        <v>11</v>
      </c>
      <c r="B2" s="131" t="s">
        <v>12</v>
      </c>
      <c r="C2" s="131" t="s">
        <v>13</v>
      </c>
      <c r="D2" s="38" t="s">
        <v>398</v>
      </c>
      <c r="E2" s="38" t="s">
        <v>399</v>
      </c>
      <c r="F2" s="38" t="s">
        <v>400</v>
      </c>
      <c r="G2" s="38" t="s">
        <v>401</v>
      </c>
      <c r="H2" s="38" t="s">
        <v>402</v>
      </c>
      <c r="I2" s="38" t="s">
        <v>403</v>
      </c>
      <c r="J2" s="38" t="s">
        <v>404</v>
      </c>
      <c r="K2" s="38" t="s">
        <v>405</v>
      </c>
      <c r="L2" s="38" t="s">
        <v>406</v>
      </c>
      <c r="M2" s="38" t="s">
        <v>407</v>
      </c>
    </row>
    <row r="3" spans="1:13" ht="12.75">
      <c r="A3" s="131"/>
      <c r="B3" s="131"/>
      <c r="C3" s="131"/>
      <c r="D3" s="134" t="s">
        <v>408</v>
      </c>
      <c r="E3" s="135" t="s">
        <v>28</v>
      </c>
      <c r="F3" s="128"/>
      <c r="G3" s="128"/>
      <c r="H3" s="128"/>
      <c r="I3" s="128"/>
      <c r="J3" s="128"/>
      <c r="K3" s="128"/>
      <c r="L3" s="128"/>
      <c r="M3" s="128"/>
    </row>
    <row r="4" spans="1:13" ht="12.75">
      <c r="A4" s="131"/>
      <c r="B4" s="131"/>
      <c r="C4" s="131"/>
      <c r="D4" s="128"/>
      <c r="E4" s="134" t="s">
        <v>260</v>
      </c>
      <c r="F4" s="134" t="s">
        <v>261</v>
      </c>
      <c r="G4" s="135" t="s">
        <v>28</v>
      </c>
      <c r="H4" s="135"/>
      <c r="I4" s="135"/>
      <c r="J4" s="135"/>
      <c r="K4" s="135"/>
      <c r="L4" s="134" t="s">
        <v>263</v>
      </c>
      <c r="M4" s="134" t="s">
        <v>264</v>
      </c>
    </row>
    <row r="5" spans="1:13" ht="61.5">
      <c r="A5" s="128"/>
      <c r="B5" s="128"/>
      <c r="C5" s="128"/>
      <c r="D5" s="128"/>
      <c r="E5" s="128"/>
      <c r="F5" s="128"/>
      <c r="G5" s="39" t="s">
        <v>262</v>
      </c>
      <c r="H5" s="39" t="s">
        <v>409</v>
      </c>
      <c r="I5" s="39" t="s">
        <v>266</v>
      </c>
      <c r="J5" s="39" t="s">
        <v>267</v>
      </c>
      <c r="K5" s="39" t="s">
        <v>268</v>
      </c>
      <c r="L5" s="128"/>
      <c r="M5" s="128"/>
    </row>
    <row r="6" spans="1:13" ht="12.75" hidden="1">
      <c r="A6" s="128"/>
      <c r="B6" s="128"/>
      <c r="C6" s="128"/>
      <c r="D6" s="9">
        <v>2006</v>
      </c>
      <c r="E6" s="9">
        <v>2006</v>
      </c>
      <c r="F6" s="9">
        <v>2006</v>
      </c>
      <c r="G6" s="9">
        <v>2006</v>
      </c>
      <c r="H6" s="9">
        <v>2006</v>
      </c>
      <c r="I6" s="9">
        <v>2006</v>
      </c>
      <c r="J6" s="9">
        <v>2006</v>
      </c>
      <c r="K6" s="9">
        <v>2006</v>
      </c>
      <c r="L6" s="9">
        <v>2006</v>
      </c>
      <c r="M6" s="9">
        <v>2006</v>
      </c>
    </row>
    <row r="7" spans="1:13" ht="12.75">
      <c r="A7" s="16">
        <v>1</v>
      </c>
      <c r="B7" s="16" t="s">
        <v>35</v>
      </c>
      <c r="C7" s="16" t="s">
        <v>36</v>
      </c>
      <c r="D7" s="17">
        <v>47</v>
      </c>
      <c r="E7" s="17">
        <v>10</v>
      </c>
      <c r="F7" s="17">
        <v>27</v>
      </c>
      <c r="G7" s="17">
        <v>10</v>
      </c>
      <c r="H7" s="17">
        <v>0</v>
      </c>
      <c r="I7" s="17">
        <v>3</v>
      </c>
      <c r="J7" s="17">
        <v>5</v>
      </c>
      <c r="K7" s="17">
        <v>2</v>
      </c>
      <c r="L7" s="17">
        <v>0</v>
      </c>
      <c r="M7" s="17">
        <v>0</v>
      </c>
    </row>
    <row r="8" spans="1:13" ht="12.75">
      <c r="A8" s="16">
        <v>2</v>
      </c>
      <c r="B8" s="16" t="s">
        <v>37</v>
      </c>
      <c r="C8" s="16" t="s">
        <v>38</v>
      </c>
      <c r="D8" s="17">
        <v>91</v>
      </c>
      <c r="E8" s="17">
        <v>4</v>
      </c>
      <c r="F8" s="17">
        <v>21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66</v>
      </c>
    </row>
    <row r="9" spans="1:13" ht="12.75">
      <c r="A9" s="16">
        <v>3</v>
      </c>
      <c r="B9" s="16" t="s">
        <v>37</v>
      </c>
      <c r="C9" s="16" t="s">
        <v>39</v>
      </c>
      <c r="D9" s="17">
        <v>75</v>
      </c>
      <c r="E9" s="17">
        <v>23</v>
      </c>
      <c r="F9" s="17">
        <v>44</v>
      </c>
      <c r="G9" s="17">
        <v>8</v>
      </c>
      <c r="H9" s="17">
        <v>5</v>
      </c>
      <c r="I9" s="17">
        <v>0</v>
      </c>
      <c r="J9" s="17">
        <v>1</v>
      </c>
      <c r="K9" s="17">
        <v>2</v>
      </c>
      <c r="L9" s="17">
        <v>0</v>
      </c>
      <c r="M9" s="17">
        <v>0</v>
      </c>
    </row>
    <row r="10" spans="1:13" ht="12.75">
      <c r="A10" s="16">
        <v>4</v>
      </c>
      <c r="B10" s="16" t="s">
        <v>37</v>
      </c>
      <c r="C10" s="16" t="s">
        <v>40</v>
      </c>
      <c r="D10" s="17">
        <v>57</v>
      </c>
      <c r="E10" s="17">
        <v>17</v>
      </c>
      <c r="F10" s="17">
        <v>38</v>
      </c>
      <c r="G10" s="17">
        <v>2</v>
      </c>
      <c r="H10" s="17">
        <v>0</v>
      </c>
      <c r="I10" s="17">
        <v>0</v>
      </c>
      <c r="J10" s="17">
        <v>1</v>
      </c>
      <c r="K10" s="17">
        <v>1</v>
      </c>
      <c r="L10" s="17">
        <v>0</v>
      </c>
      <c r="M10" s="17">
        <v>0</v>
      </c>
    </row>
    <row r="11" spans="1:13" ht="12.75">
      <c r="A11" s="16">
        <v>5</v>
      </c>
      <c r="B11" s="16" t="s">
        <v>41</v>
      </c>
      <c r="C11" s="16" t="s">
        <v>42</v>
      </c>
      <c r="D11" s="17">
        <v>67</v>
      </c>
      <c r="E11" s="17">
        <v>2</v>
      </c>
      <c r="F11" s="17">
        <v>27</v>
      </c>
      <c r="G11" s="17">
        <v>38</v>
      </c>
      <c r="H11" s="17">
        <v>0</v>
      </c>
      <c r="I11" s="17">
        <v>0</v>
      </c>
      <c r="J11" s="17">
        <v>22</v>
      </c>
      <c r="K11" s="17">
        <v>16</v>
      </c>
      <c r="L11" s="17">
        <v>0</v>
      </c>
      <c r="M11" s="17">
        <v>0</v>
      </c>
    </row>
    <row r="12" spans="1:13" s="22" customFormat="1" ht="12.75">
      <c r="A12" s="19">
        <v>5</v>
      </c>
      <c r="B12" s="20"/>
      <c r="C12" s="19" t="s">
        <v>43</v>
      </c>
      <c r="D12" s="19">
        <f aca="true" t="shared" si="0" ref="D12:M12">(D7+D8+D9+D10+D11)</f>
        <v>337</v>
      </c>
      <c r="E12" s="19">
        <f t="shared" si="0"/>
        <v>56</v>
      </c>
      <c r="F12" s="19">
        <f t="shared" si="0"/>
        <v>157</v>
      </c>
      <c r="G12" s="19">
        <f t="shared" si="0"/>
        <v>58</v>
      </c>
      <c r="H12" s="19">
        <f t="shared" si="0"/>
        <v>5</v>
      </c>
      <c r="I12" s="19">
        <f t="shared" si="0"/>
        <v>3</v>
      </c>
      <c r="J12" s="19">
        <f t="shared" si="0"/>
        <v>29</v>
      </c>
      <c r="K12" s="19">
        <f t="shared" si="0"/>
        <v>21</v>
      </c>
      <c r="L12" s="19">
        <f t="shared" si="0"/>
        <v>0</v>
      </c>
      <c r="M12" s="19">
        <f t="shared" si="0"/>
        <v>66</v>
      </c>
    </row>
    <row r="13" spans="1:13" ht="12.75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</row>
    <row r="14" spans="1:13" ht="12.75">
      <c r="A14" s="16">
        <v>1</v>
      </c>
      <c r="B14" s="16" t="s">
        <v>37</v>
      </c>
      <c r="C14" s="16" t="s">
        <v>44</v>
      </c>
      <c r="D14" s="17">
        <v>7</v>
      </c>
      <c r="E14" s="17">
        <v>0</v>
      </c>
      <c r="F14" s="17">
        <v>0</v>
      </c>
      <c r="G14" s="17">
        <v>7</v>
      </c>
      <c r="H14" s="17">
        <v>0</v>
      </c>
      <c r="I14" s="17">
        <v>0</v>
      </c>
      <c r="J14" s="17">
        <v>7</v>
      </c>
      <c r="K14" s="17">
        <v>0</v>
      </c>
      <c r="L14" s="17">
        <v>0</v>
      </c>
      <c r="M14" s="17">
        <v>0</v>
      </c>
    </row>
    <row r="15" spans="1:13" ht="12.75">
      <c r="A15" s="16">
        <v>2</v>
      </c>
      <c r="B15" s="16" t="s">
        <v>45</v>
      </c>
      <c r="C15" s="16" t="s">
        <v>159</v>
      </c>
      <c r="D15" s="17">
        <v>19</v>
      </c>
      <c r="E15" s="17">
        <v>0</v>
      </c>
      <c r="F15" s="17">
        <v>0</v>
      </c>
      <c r="G15" s="17">
        <v>19</v>
      </c>
      <c r="H15" s="17">
        <v>0</v>
      </c>
      <c r="I15" s="17">
        <v>0</v>
      </c>
      <c r="J15" s="17">
        <v>0</v>
      </c>
      <c r="K15" s="17">
        <v>19</v>
      </c>
      <c r="L15" s="17">
        <v>0</v>
      </c>
      <c r="M15" s="17">
        <v>0</v>
      </c>
    </row>
    <row r="16" spans="1:13" ht="12.75">
      <c r="A16" s="16">
        <v>3</v>
      </c>
      <c r="B16" s="16" t="s">
        <v>47</v>
      </c>
      <c r="C16" s="16" t="s">
        <v>160</v>
      </c>
      <c r="D16" s="17">
        <v>2</v>
      </c>
      <c r="E16" s="17">
        <v>0</v>
      </c>
      <c r="F16" s="17">
        <v>0</v>
      </c>
      <c r="G16" s="17">
        <v>1</v>
      </c>
      <c r="H16" s="17">
        <v>1</v>
      </c>
      <c r="I16" s="17">
        <v>0</v>
      </c>
      <c r="J16" s="17">
        <v>0</v>
      </c>
      <c r="K16" s="17">
        <v>0</v>
      </c>
      <c r="L16" s="17">
        <v>0</v>
      </c>
      <c r="M16" s="17">
        <v>1</v>
      </c>
    </row>
    <row r="17" spans="1:13" s="22" customFormat="1" ht="12.75">
      <c r="A17" s="19">
        <v>3</v>
      </c>
      <c r="B17" s="20"/>
      <c r="C17" s="19" t="s">
        <v>49</v>
      </c>
      <c r="D17" s="19">
        <f aca="true" t="shared" si="1" ref="D17:M17">(D14+D15+D16)</f>
        <v>28</v>
      </c>
      <c r="E17" s="19">
        <f t="shared" si="1"/>
        <v>0</v>
      </c>
      <c r="F17" s="19">
        <f t="shared" si="1"/>
        <v>0</v>
      </c>
      <c r="G17" s="19">
        <f t="shared" si="1"/>
        <v>27</v>
      </c>
      <c r="H17" s="19">
        <f t="shared" si="1"/>
        <v>1</v>
      </c>
      <c r="I17" s="19">
        <f t="shared" si="1"/>
        <v>0</v>
      </c>
      <c r="J17" s="19">
        <f t="shared" si="1"/>
        <v>7</v>
      </c>
      <c r="K17" s="19">
        <f t="shared" si="1"/>
        <v>19</v>
      </c>
      <c r="L17" s="19">
        <f t="shared" si="1"/>
        <v>0</v>
      </c>
      <c r="M17" s="19">
        <f t="shared" si="1"/>
        <v>1</v>
      </c>
    </row>
    <row r="18" spans="1:13" ht="12.75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</row>
    <row r="19" spans="1:13" ht="12.75">
      <c r="A19" s="16">
        <v>1</v>
      </c>
      <c r="B19" s="16" t="s">
        <v>50</v>
      </c>
      <c r="C19" s="16" t="s">
        <v>51</v>
      </c>
      <c r="D19" s="17">
        <v>33</v>
      </c>
      <c r="E19" s="17">
        <v>28</v>
      </c>
      <c r="F19" s="17">
        <v>5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</row>
    <row r="20" spans="1:13" ht="12.75">
      <c r="A20" s="16">
        <v>2</v>
      </c>
      <c r="B20" s="16" t="s">
        <v>50</v>
      </c>
      <c r="C20" s="16" t="s">
        <v>52</v>
      </c>
      <c r="D20" s="17">
        <v>14</v>
      </c>
      <c r="E20" s="17">
        <v>10</v>
      </c>
      <c r="F20" s="17">
        <v>1</v>
      </c>
      <c r="G20" s="17">
        <v>2</v>
      </c>
      <c r="H20" s="17">
        <v>1</v>
      </c>
      <c r="I20" s="17">
        <v>1</v>
      </c>
      <c r="J20" s="17">
        <v>0</v>
      </c>
      <c r="K20" s="17">
        <v>0</v>
      </c>
      <c r="L20" s="17">
        <v>0</v>
      </c>
      <c r="M20" s="17">
        <v>1</v>
      </c>
    </row>
    <row r="21" spans="1:13" ht="12.75">
      <c r="A21" s="16">
        <v>3</v>
      </c>
      <c r="B21" s="16" t="s">
        <v>53</v>
      </c>
      <c r="C21" s="16" t="s">
        <v>54</v>
      </c>
      <c r="D21" s="17">
        <v>14</v>
      </c>
      <c r="E21" s="17">
        <v>12</v>
      </c>
      <c r="F21" s="17">
        <v>2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</row>
    <row r="22" spans="1:13" ht="12.75">
      <c r="A22" s="16">
        <v>4</v>
      </c>
      <c r="B22" s="16" t="s">
        <v>55</v>
      </c>
      <c r="C22" s="16" t="s">
        <v>56</v>
      </c>
      <c r="D22" s="17">
        <v>21</v>
      </c>
      <c r="E22" s="17">
        <v>9</v>
      </c>
      <c r="F22" s="17">
        <v>9</v>
      </c>
      <c r="G22" s="17">
        <v>3</v>
      </c>
      <c r="H22" s="17">
        <v>0</v>
      </c>
      <c r="I22" s="17">
        <v>3</v>
      </c>
      <c r="J22" s="17">
        <v>0</v>
      </c>
      <c r="K22" s="17">
        <v>0</v>
      </c>
      <c r="L22" s="17">
        <v>0</v>
      </c>
      <c r="M22" s="17">
        <v>0</v>
      </c>
    </row>
    <row r="23" spans="1:13" ht="12.75">
      <c r="A23" s="16">
        <v>5</v>
      </c>
      <c r="B23" s="16" t="s">
        <v>55</v>
      </c>
      <c r="C23" s="16" t="s">
        <v>57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</row>
    <row r="24" spans="1:13" ht="12.75">
      <c r="A24" s="16">
        <v>6</v>
      </c>
      <c r="B24" s="16" t="s">
        <v>35</v>
      </c>
      <c r="C24" s="16" t="s">
        <v>58</v>
      </c>
      <c r="D24" s="17">
        <v>32</v>
      </c>
      <c r="E24" s="17">
        <v>19</v>
      </c>
      <c r="F24" s="17">
        <v>12</v>
      </c>
      <c r="G24" s="17">
        <v>1</v>
      </c>
      <c r="H24" s="17">
        <v>1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</row>
    <row r="25" spans="1:13" ht="12.75">
      <c r="A25" s="16">
        <v>7</v>
      </c>
      <c r="B25" s="16" t="s">
        <v>59</v>
      </c>
      <c r="C25" s="16" t="s">
        <v>60</v>
      </c>
      <c r="D25" s="17">
        <v>9</v>
      </c>
      <c r="E25" s="17">
        <v>4</v>
      </c>
      <c r="F25" s="17">
        <v>5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</row>
    <row r="26" spans="1:13" ht="12.75">
      <c r="A26" s="16">
        <v>8</v>
      </c>
      <c r="B26" s="16" t="s">
        <v>37</v>
      </c>
      <c r="C26" s="16" t="s">
        <v>61</v>
      </c>
      <c r="D26" s="17">
        <v>82</v>
      </c>
      <c r="E26" s="17">
        <v>4</v>
      </c>
      <c r="F26" s="17">
        <v>63</v>
      </c>
      <c r="G26" s="17">
        <v>15</v>
      </c>
      <c r="H26" s="17">
        <v>12</v>
      </c>
      <c r="I26" s="17">
        <v>1</v>
      </c>
      <c r="J26" s="17">
        <v>1</v>
      </c>
      <c r="K26" s="17">
        <v>1</v>
      </c>
      <c r="L26" s="17">
        <v>0</v>
      </c>
      <c r="M26" s="17">
        <v>0</v>
      </c>
    </row>
    <row r="27" spans="1:13" ht="12.75">
      <c r="A27" s="16">
        <v>9</v>
      </c>
      <c r="B27" s="16" t="s">
        <v>37</v>
      </c>
      <c r="C27" s="16" t="s">
        <v>62</v>
      </c>
      <c r="D27" s="17">
        <v>10</v>
      </c>
      <c r="E27" s="17">
        <v>9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1</v>
      </c>
    </row>
    <row r="28" spans="1:13" ht="12.75">
      <c r="A28" s="16">
        <v>10</v>
      </c>
      <c r="B28" s="16" t="s">
        <v>37</v>
      </c>
      <c r="C28" s="16" t="s">
        <v>63</v>
      </c>
      <c r="D28" s="17">
        <v>10</v>
      </c>
      <c r="E28" s="17">
        <v>4</v>
      </c>
      <c r="F28" s="17">
        <v>6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</row>
    <row r="29" spans="1:13" ht="12.75">
      <c r="A29" s="16">
        <v>11</v>
      </c>
      <c r="B29" s="16" t="s">
        <v>37</v>
      </c>
      <c r="C29" s="16" t="s">
        <v>64</v>
      </c>
      <c r="D29" s="17">
        <v>25</v>
      </c>
      <c r="E29" s="17">
        <v>13</v>
      </c>
      <c r="F29" s="17">
        <v>1</v>
      </c>
      <c r="G29" s="17">
        <v>5</v>
      </c>
      <c r="H29" s="17">
        <v>3</v>
      </c>
      <c r="I29" s="17">
        <v>1</v>
      </c>
      <c r="J29" s="17">
        <v>1</v>
      </c>
      <c r="K29" s="17">
        <v>0</v>
      </c>
      <c r="L29" s="17">
        <v>5</v>
      </c>
      <c r="M29" s="17">
        <v>1</v>
      </c>
    </row>
    <row r="30" spans="1:13" ht="12.75">
      <c r="A30" s="16">
        <v>12</v>
      </c>
      <c r="B30" s="16" t="s">
        <v>37</v>
      </c>
      <c r="C30" s="16" t="s">
        <v>65</v>
      </c>
      <c r="D30" s="17">
        <v>27</v>
      </c>
      <c r="E30" s="17">
        <v>13</v>
      </c>
      <c r="F30" s="17">
        <v>0</v>
      </c>
      <c r="G30" s="17">
        <v>6</v>
      </c>
      <c r="H30" s="17">
        <v>6</v>
      </c>
      <c r="I30" s="17">
        <v>0</v>
      </c>
      <c r="J30" s="17">
        <v>0</v>
      </c>
      <c r="K30" s="17">
        <v>0</v>
      </c>
      <c r="L30" s="17">
        <v>3</v>
      </c>
      <c r="M30" s="17">
        <v>5</v>
      </c>
    </row>
    <row r="31" spans="1:13" ht="12.75">
      <c r="A31" s="16">
        <v>13</v>
      </c>
      <c r="B31" s="16" t="s">
        <v>37</v>
      </c>
      <c r="C31" s="16" t="s">
        <v>66</v>
      </c>
      <c r="D31" s="17">
        <v>23</v>
      </c>
      <c r="E31" s="17">
        <v>14</v>
      </c>
      <c r="F31" s="17">
        <v>1</v>
      </c>
      <c r="G31" s="17">
        <v>3</v>
      </c>
      <c r="H31" s="17">
        <v>3</v>
      </c>
      <c r="I31" s="17">
        <v>0</v>
      </c>
      <c r="J31" s="17">
        <v>0</v>
      </c>
      <c r="K31" s="17">
        <v>0</v>
      </c>
      <c r="L31" s="17">
        <v>0</v>
      </c>
      <c r="M31" s="17">
        <v>5</v>
      </c>
    </row>
    <row r="32" spans="1:13" ht="12.75">
      <c r="A32" s="16">
        <v>14</v>
      </c>
      <c r="B32" s="16" t="s">
        <v>37</v>
      </c>
      <c r="C32" s="16" t="s">
        <v>67</v>
      </c>
      <c r="D32" s="17">
        <v>14</v>
      </c>
      <c r="E32" s="17">
        <v>8</v>
      </c>
      <c r="F32" s="17">
        <v>0</v>
      </c>
      <c r="G32" s="17">
        <v>6</v>
      </c>
      <c r="H32" s="17">
        <v>6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</row>
    <row r="33" spans="1:13" ht="12.75">
      <c r="A33" s="16">
        <v>15</v>
      </c>
      <c r="B33" s="16" t="s">
        <v>68</v>
      </c>
      <c r="C33" s="16" t="s">
        <v>69</v>
      </c>
      <c r="D33" s="17">
        <v>7</v>
      </c>
      <c r="E33" s="17">
        <v>6</v>
      </c>
      <c r="F33" s="17">
        <v>1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</row>
    <row r="34" spans="1:13" ht="12.75">
      <c r="A34" s="16">
        <v>16</v>
      </c>
      <c r="B34" s="16" t="s">
        <v>70</v>
      </c>
      <c r="C34" s="16" t="s">
        <v>71</v>
      </c>
      <c r="D34" s="17">
        <v>19</v>
      </c>
      <c r="E34" s="17">
        <v>15</v>
      </c>
      <c r="F34" s="17">
        <v>1</v>
      </c>
      <c r="G34" s="17">
        <v>1</v>
      </c>
      <c r="H34" s="17">
        <v>1</v>
      </c>
      <c r="I34" s="17">
        <v>0</v>
      </c>
      <c r="J34" s="17">
        <v>0</v>
      </c>
      <c r="K34" s="17">
        <v>0</v>
      </c>
      <c r="L34" s="17">
        <v>2</v>
      </c>
      <c r="M34" s="17">
        <v>0</v>
      </c>
    </row>
    <row r="35" spans="1:13" ht="12.75">
      <c r="A35" s="16">
        <v>17</v>
      </c>
      <c r="B35" s="16" t="s">
        <v>72</v>
      </c>
      <c r="C35" s="16" t="s">
        <v>73</v>
      </c>
      <c r="D35" s="17">
        <v>4</v>
      </c>
      <c r="E35" s="17">
        <v>4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</row>
    <row r="36" spans="1:13" ht="12.75">
      <c r="A36" s="16">
        <v>18</v>
      </c>
      <c r="B36" s="16" t="s">
        <v>74</v>
      </c>
      <c r="C36" s="16" t="s">
        <v>75</v>
      </c>
      <c r="D36" s="17">
        <v>22</v>
      </c>
      <c r="E36" s="17">
        <v>14</v>
      </c>
      <c r="F36" s="17">
        <v>0</v>
      </c>
      <c r="G36" s="17">
        <v>8</v>
      </c>
      <c r="H36" s="17">
        <v>8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</row>
    <row r="37" spans="1:13" ht="12.75">
      <c r="A37" s="16">
        <v>19</v>
      </c>
      <c r="B37" s="16" t="s">
        <v>76</v>
      </c>
      <c r="C37" s="16" t="s">
        <v>77</v>
      </c>
      <c r="D37" s="17">
        <v>12</v>
      </c>
      <c r="E37" s="17">
        <v>10</v>
      </c>
      <c r="F37" s="17">
        <v>1</v>
      </c>
      <c r="G37" s="17">
        <v>1</v>
      </c>
      <c r="H37" s="17">
        <v>0</v>
      </c>
      <c r="I37" s="17">
        <v>1</v>
      </c>
      <c r="J37" s="17">
        <v>0</v>
      </c>
      <c r="K37" s="17">
        <v>0</v>
      </c>
      <c r="L37" s="17">
        <v>0</v>
      </c>
      <c r="M37" s="17">
        <v>0</v>
      </c>
    </row>
    <row r="38" spans="1:13" ht="12.75">
      <c r="A38" s="16">
        <v>20</v>
      </c>
      <c r="B38" s="16" t="s">
        <v>78</v>
      </c>
      <c r="C38" s="16" t="s">
        <v>215</v>
      </c>
      <c r="D38" s="17">
        <v>18</v>
      </c>
      <c r="E38" s="17">
        <v>15</v>
      </c>
      <c r="F38" s="17">
        <v>3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</row>
    <row r="39" spans="1:13" ht="12.75">
      <c r="A39" s="16">
        <v>21</v>
      </c>
      <c r="B39" s="16" t="s">
        <v>41</v>
      </c>
      <c r="C39" s="16" t="s">
        <v>80</v>
      </c>
      <c r="D39" s="17">
        <v>31</v>
      </c>
      <c r="E39" s="17">
        <v>25</v>
      </c>
      <c r="F39" s="17">
        <v>5</v>
      </c>
      <c r="G39" s="17">
        <v>1</v>
      </c>
      <c r="H39" s="17">
        <v>0</v>
      </c>
      <c r="I39" s="17">
        <v>1</v>
      </c>
      <c r="J39" s="17">
        <v>0</v>
      </c>
      <c r="K39" s="17">
        <v>0</v>
      </c>
      <c r="L39" s="17">
        <v>0</v>
      </c>
      <c r="M39" s="17">
        <v>0</v>
      </c>
    </row>
    <row r="40" spans="1:13" ht="12.75">
      <c r="A40" s="16">
        <v>22</v>
      </c>
      <c r="B40" s="16" t="s">
        <v>81</v>
      </c>
      <c r="C40" s="16" t="s">
        <v>82</v>
      </c>
      <c r="D40" s="17">
        <v>7</v>
      </c>
      <c r="E40" s="17">
        <v>7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</row>
    <row r="41" spans="1:13" ht="12.75">
      <c r="A41" s="16">
        <v>23</v>
      </c>
      <c r="B41" s="16" t="s">
        <v>81</v>
      </c>
      <c r="C41" s="16" t="s">
        <v>83</v>
      </c>
      <c r="D41" s="17">
        <v>8</v>
      </c>
      <c r="E41" s="17">
        <v>8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</row>
    <row r="42" spans="1:13" ht="12.75">
      <c r="A42" s="16">
        <v>24</v>
      </c>
      <c r="B42" s="16" t="s">
        <v>84</v>
      </c>
      <c r="C42" s="16" t="s">
        <v>85</v>
      </c>
      <c r="D42" s="17">
        <v>8</v>
      </c>
      <c r="E42" s="17">
        <v>7</v>
      </c>
      <c r="F42" s="17">
        <v>1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</row>
    <row r="43" spans="1:13" ht="12.75">
      <c r="A43" s="16">
        <v>25</v>
      </c>
      <c r="B43" s="16" t="s">
        <v>84</v>
      </c>
      <c r="C43" s="16" t="s">
        <v>86</v>
      </c>
      <c r="D43" s="17">
        <v>65</v>
      </c>
      <c r="E43" s="17">
        <v>61</v>
      </c>
      <c r="F43" s="17">
        <v>0</v>
      </c>
      <c r="G43" s="17">
        <v>3</v>
      </c>
      <c r="H43" s="17">
        <v>2</v>
      </c>
      <c r="I43" s="17">
        <v>1</v>
      </c>
      <c r="J43" s="17">
        <v>0</v>
      </c>
      <c r="K43" s="17">
        <v>0</v>
      </c>
      <c r="L43" s="17">
        <v>0</v>
      </c>
      <c r="M43" s="17">
        <v>1</v>
      </c>
    </row>
    <row r="44" spans="1:13" ht="12.75">
      <c r="A44" s="16">
        <v>26</v>
      </c>
      <c r="B44" s="16" t="s">
        <v>87</v>
      </c>
      <c r="C44" s="16" t="s">
        <v>88</v>
      </c>
      <c r="D44" s="17">
        <v>12</v>
      </c>
      <c r="E44" s="17">
        <v>7</v>
      </c>
      <c r="F44" s="17">
        <v>2</v>
      </c>
      <c r="G44" s="17">
        <v>2</v>
      </c>
      <c r="H44" s="17">
        <v>2</v>
      </c>
      <c r="I44" s="17">
        <v>0</v>
      </c>
      <c r="J44" s="17">
        <v>0</v>
      </c>
      <c r="K44" s="17">
        <v>0</v>
      </c>
      <c r="L44" s="17">
        <v>0</v>
      </c>
      <c r="M44" s="17">
        <v>1</v>
      </c>
    </row>
    <row r="45" spans="1:13" ht="12.75">
      <c r="A45" s="16">
        <v>27</v>
      </c>
      <c r="B45" s="16" t="s">
        <v>89</v>
      </c>
      <c r="C45" s="16" t="s">
        <v>90</v>
      </c>
      <c r="D45" s="17">
        <v>22</v>
      </c>
      <c r="E45" s="17">
        <v>19</v>
      </c>
      <c r="F45" s="17">
        <v>3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</row>
    <row r="46" spans="1:13" ht="12.75">
      <c r="A46" s="16">
        <v>28</v>
      </c>
      <c r="B46" s="16" t="s">
        <v>91</v>
      </c>
      <c r="C46" s="16" t="s">
        <v>92</v>
      </c>
      <c r="D46" s="17">
        <v>11</v>
      </c>
      <c r="E46" s="17">
        <v>9</v>
      </c>
      <c r="F46" s="17">
        <v>1</v>
      </c>
      <c r="G46" s="17">
        <v>1</v>
      </c>
      <c r="H46" s="17">
        <v>1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</row>
    <row r="47" spans="1:13" ht="12.75">
      <c r="A47" s="16">
        <v>29</v>
      </c>
      <c r="B47" s="16" t="s">
        <v>93</v>
      </c>
      <c r="C47" s="16" t="s">
        <v>94</v>
      </c>
      <c r="D47" s="17">
        <v>7</v>
      </c>
      <c r="E47" s="17">
        <v>6</v>
      </c>
      <c r="F47" s="17">
        <v>0</v>
      </c>
      <c r="G47" s="17">
        <v>1</v>
      </c>
      <c r="H47" s="17">
        <v>1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</row>
    <row r="48" spans="1:13" ht="12.75">
      <c r="A48" s="16">
        <v>30</v>
      </c>
      <c r="B48" s="16" t="s">
        <v>93</v>
      </c>
      <c r="C48" s="16" t="s">
        <v>95</v>
      </c>
      <c r="D48" s="17">
        <v>9</v>
      </c>
      <c r="E48" s="17">
        <v>8</v>
      </c>
      <c r="F48" s="17">
        <v>0</v>
      </c>
      <c r="G48" s="17">
        <v>1</v>
      </c>
      <c r="H48" s="17">
        <v>1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</row>
    <row r="49" spans="1:13" ht="12.75">
      <c r="A49" s="16">
        <v>31</v>
      </c>
      <c r="B49" s="16" t="s">
        <v>96</v>
      </c>
      <c r="C49" s="16" t="s">
        <v>97</v>
      </c>
      <c r="D49" s="17">
        <v>19</v>
      </c>
      <c r="E49" s="17">
        <v>19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</row>
    <row r="50" spans="1:13" ht="12.75">
      <c r="A50" s="16">
        <v>32</v>
      </c>
      <c r="B50" s="16" t="s">
        <v>98</v>
      </c>
      <c r="C50" s="16" t="s">
        <v>99</v>
      </c>
      <c r="D50" s="17">
        <v>14</v>
      </c>
      <c r="E50" s="17">
        <v>11</v>
      </c>
      <c r="F50" s="17">
        <v>1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2</v>
      </c>
    </row>
    <row r="51" spans="1:13" ht="12.75">
      <c r="A51" s="16">
        <v>33</v>
      </c>
      <c r="B51" s="16" t="s">
        <v>100</v>
      </c>
      <c r="C51" s="16" t="s">
        <v>101</v>
      </c>
      <c r="D51" s="17">
        <v>11</v>
      </c>
      <c r="E51" s="17">
        <v>11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</row>
    <row r="52" spans="1:13" ht="12.75">
      <c r="A52" s="16">
        <v>34</v>
      </c>
      <c r="B52" s="16" t="s">
        <v>102</v>
      </c>
      <c r="C52" s="16" t="s">
        <v>103</v>
      </c>
      <c r="D52" s="17">
        <v>24</v>
      </c>
      <c r="E52" s="17">
        <v>18</v>
      </c>
      <c r="F52" s="17">
        <v>3</v>
      </c>
      <c r="G52" s="17">
        <v>2</v>
      </c>
      <c r="H52" s="17">
        <v>2</v>
      </c>
      <c r="I52" s="17">
        <v>0</v>
      </c>
      <c r="J52" s="17">
        <v>0</v>
      </c>
      <c r="K52" s="17">
        <v>0</v>
      </c>
      <c r="L52" s="17">
        <v>1</v>
      </c>
      <c r="M52" s="17">
        <v>0</v>
      </c>
    </row>
    <row r="53" spans="1:13" ht="12.75">
      <c r="A53" s="16">
        <v>35</v>
      </c>
      <c r="B53" s="16" t="s">
        <v>45</v>
      </c>
      <c r="C53" s="16" t="s">
        <v>104</v>
      </c>
      <c r="D53" s="17">
        <v>6</v>
      </c>
      <c r="E53" s="17">
        <v>2</v>
      </c>
      <c r="F53" s="17">
        <v>0</v>
      </c>
      <c r="G53" s="17">
        <v>3</v>
      </c>
      <c r="H53" s="17">
        <v>3</v>
      </c>
      <c r="I53" s="17">
        <v>0</v>
      </c>
      <c r="J53" s="17">
        <v>0</v>
      </c>
      <c r="K53" s="17">
        <v>0</v>
      </c>
      <c r="L53" s="17">
        <v>0</v>
      </c>
      <c r="M53" s="17">
        <v>1</v>
      </c>
    </row>
    <row r="54" spans="1:13" ht="12.75">
      <c r="A54" s="16">
        <v>36</v>
      </c>
      <c r="B54" s="16" t="s">
        <v>45</v>
      </c>
      <c r="C54" s="16" t="s">
        <v>105</v>
      </c>
      <c r="D54" s="17">
        <v>15</v>
      </c>
      <c r="E54" s="17">
        <v>0</v>
      </c>
      <c r="F54" s="17">
        <v>10</v>
      </c>
      <c r="G54" s="17">
        <v>5</v>
      </c>
      <c r="H54" s="17">
        <v>3</v>
      </c>
      <c r="I54" s="17">
        <v>2</v>
      </c>
      <c r="J54" s="17">
        <v>0</v>
      </c>
      <c r="K54" s="17">
        <v>0</v>
      </c>
      <c r="L54" s="17">
        <v>0</v>
      </c>
      <c r="M54" s="17">
        <v>0</v>
      </c>
    </row>
    <row r="55" spans="1:13" ht="12.75">
      <c r="A55" s="16">
        <v>37</v>
      </c>
      <c r="B55" s="16" t="s">
        <v>45</v>
      </c>
      <c r="C55" s="16" t="s">
        <v>106</v>
      </c>
      <c r="D55" s="17">
        <v>1</v>
      </c>
      <c r="E55" s="17">
        <v>1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</row>
    <row r="56" spans="1:13" ht="12.75">
      <c r="A56" s="16">
        <v>38</v>
      </c>
      <c r="B56" s="16" t="s">
        <v>107</v>
      </c>
      <c r="C56" s="16" t="s">
        <v>108</v>
      </c>
      <c r="D56" s="17">
        <v>16</v>
      </c>
      <c r="E56" s="17">
        <v>9</v>
      </c>
      <c r="F56" s="17">
        <v>3</v>
      </c>
      <c r="G56" s="17">
        <v>4</v>
      </c>
      <c r="H56" s="17">
        <v>1</v>
      </c>
      <c r="I56" s="17">
        <v>0</v>
      </c>
      <c r="J56" s="17">
        <v>2</v>
      </c>
      <c r="K56" s="17">
        <v>1</v>
      </c>
      <c r="L56" s="17">
        <v>0</v>
      </c>
      <c r="M56" s="17">
        <v>0</v>
      </c>
    </row>
    <row r="57" spans="1:13" ht="12.75">
      <c r="A57" s="16">
        <v>39</v>
      </c>
      <c r="B57" s="16" t="s">
        <v>47</v>
      </c>
      <c r="C57" s="16" t="s">
        <v>109</v>
      </c>
      <c r="D57" s="17">
        <v>4</v>
      </c>
      <c r="E57" s="17">
        <v>1</v>
      </c>
      <c r="F57" s="17">
        <v>0</v>
      </c>
      <c r="G57" s="17">
        <v>3</v>
      </c>
      <c r="H57" s="17">
        <v>3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</row>
    <row r="58" spans="1:13" ht="12.75">
      <c r="A58" s="16">
        <v>40</v>
      </c>
      <c r="B58" s="16" t="s">
        <v>110</v>
      </c>
      <c r="C58" s="16" t="s">
        <v>111</v>
      </c>
      <c r="D58" s="17">
        <v>3</v>
      </c>
      <c r="E58" s="17">
        <v>2</v>
      </c>
      <c r="F58" s="17">
        <v>0</v>
      </c>
      <c r="G58" s="17">
        <v>1</v>
      </c>
      <c r="H58" s="17">
        <v>1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</row>
    <row r="59" spans="1:13" ht="12.75">
      <c r="A59" s="16">
        <v>41</v>
      </c>
      <c r="B59" s="16" t="s">
        <v>112</v>
      </c>
      <c r="C59" s="16" t="s">
        <v>113</v>
      </c>
      <c r="D59" s="17">
        <v>14</v>
      </c>
      <c r="E59" s="17">
        <v>12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2</v>
      </c>
    </row>
    <row r="60" spans="1:13" ht="12.75">
      <c r="A60" s="16">
        <v>42</v>
      </c>
      <c r="B60" s="16" t="s">
        <v>114</v>
      </c>
      <c r="C60" s="16" t="s">
        <v>115</v>
      </c>
      <c r="D60" s="17">
        <v>5</v>
      </c>
      <c r="E60" s="17">
        <v>2</v>
      </c>
      <c r="F60" s="17">
        <v>2</v>
      </c>
      <c r="G60" s="17">
        <v>1</v>
      </c>
      <c r="H60" s="17">
        <v>0</v>
      </c>
      <c r="I60" s="17">
        <v>1</v>
      </c>
      <c r="J60" s="17">
        <v>0</v>
      </c>
      <c r="K60" s="17">
        <v>0</v>
      </c>
      <c r="L60" s="17">
        <v>0</v>
      </c>
      <c r="M60" s="17">
        <v>0</v>
      </c>
    </row>
    <row r="61" spans="1:13" ht="12.75">
      <c r="A61" s="16">
        <v>43</v>
      </c>
      <c r="B61" s="16" t="s">
        <v>114</v>
      </c>
      <c r="C61" s="16" t="s">
        <v>116</v>
      </c>
      <c r="D61" s="17">
        <v>1</v>
      </c>
      <c r="E61" s="17">
        <v>1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</row>
    <row r="62" spans="1:13" ht="12.75">
      <c r="A62" s="16">
        <v>44</v>
      </c>
      <c r="B62" s="16" t="s">
        <v>117</v>
      </c>
      <c r="C62" s="16" t="s">
        <v>118</v>
      </c>
      <c r="D62" s="17">
        <v>8</v>
      </c>
      <c r="E62" s="17">
        <v>4</v>
      </c>
      <c r="F62" s="17">
        <v>1</v>
      </c>
      <c r="G62" s="17">
        <v>3</v>
      </c>
      <c r="H62" s="17">
        <v>3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</row>
    <row r="63" spans="1:13" s="22" customFormat="1" ht="12.75">
      <c r="A63" s="19">
        <v>44</v>
      </c>
      <c r="B63" s="20"/>
      <c r="C63" s="19" t="s">
        <v>119</v>
      </c>
      <c r="D63" s="19">
        <f>SUM((D19):(D62))</f>
        <v>717</v>
      </c>
      <c r="E63" s="19">
        <f>SUM((E19):(E62))</f>
        <v>461</v>
      </c>
      <c r="F63" s="19">
        <f>SUM((F19):(F62))</f>
        <v>143</v>
      </c>
      <c r="G63" s="19">
        <f>SUM((G19):(G62))</f>
        <v>82</v>
      </c>
      <c r="H63" s="19">
        <f>SUM((H19):(H62))</f>
        <v>64</v>
      </c>
      <c r="I63" s="19">
        <f>SUM((I19):(I62))</f>
        <v>12</v>
      </c>
      <c r="J63" s="19">
        <f>SUM((J19):(J62))</f>
        <v>4</v>
      </c>
      <c r="K63" s="19">
        <f>SUM((K19):(K62))</f>
        <v>2</v>
      </c>
      <c r="L63" s="19">
        <f>SUM((L19):(L62))</f>
        <v>11</v>
      </c>
      <c r="M63" s="19">
        <f>SUM((M19):(M62))</f>
        <v>20</v>
      </c>
    </row>
    <row r="64" spans="1:13" ht="12.7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</row>
    <row r="65" spans="1:13" ht="12.75">
      <c r="A65" s="16">
        <v>1</v>
      </c>
      <c r="B65" s="16" t="s">
        <v>50</v>
      </c>
      <c r="C65" s="16" t="s">
        <v>120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</row>
    <row r="66" spans="1:13" ht="12.75">
      <c r="A66" s="16">
        <v>2</v>
      </c>
      <c r="B66" s="16" t="s">
        <v>55</v>
      </c>
      <c r="C66" s="16" t="s">
        <v>121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</row>
    <row r="67" spans="1:13" ht="12.75">
      <c r="A67" s="16">
        <v>3</v>
      </c>
      <c r="B67" s="16" t="s">
        <v>78</v>
      </c>
      <c r="C67" s="16" t="s">
        <v>122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</row>
    <row r="68" spans="1:13" ht="12.75">
      <c r="A68" s="16">
        <v>4</v>
      </c>
      <c r="B68" s="16" t="s">
        <v>123</v>
      </c>
      <c r="C68" s="16" t="s">
        <v>124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</row>
    <row r="69" spans="1:13" ht="12.75">
      <c r="A69" s="16">
        <v>5</v>
      </c>
      <c r="B69" s="16" t="s">
        <v>93</v>
      </c>
      <c r="C69" s="16" t="s">
        <v>125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</row>
    <row r="70" spans="1:13" ht="12.75">
      <c r="A70" s="16">
        <v>6</v>
      </c>
      <c r="B70" s="16" t="s">
        <v>98</v>
      </c>
      <c r="C70" s="16" t="s">
        <v>126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</row>
    <row r="71" spans="1:13" ht="12.75">
      <c r="A71" s="16">
        <v>7</v>
      </c>
      <c r="B71" s="16" t="s">
        <v>45</v>
      </c>
      <c r="C71" s="16" t="s">
        <v>127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</row>
    <row r="72" spans="1:13" s="22" customFormat="1" ht="12.75">
      <c r="A72" s="19">
        <v>7</v>
      </c>
      <c r="B72" s="20"/>
      <c r="C72" s="19" t="s">
        <v>128</v>
      </c>
      <c r="D72" s="19">
        <f aca="true" t="shared" si="2" ref="D72:M72">(D65+D66+D67+D68+D69+D70+D71)</f>
        <v>0</v>
      </c>
      <c r="E72" s="19">
        <f t="shared" si="2"/>
        <v>0</v>
      </c>
      <c r="F72" s="19">
        <f t="shared" si="2"/>
        <v>0</v>
      </c>
      <c r="G72" s="19">
        <f t="shared" si="2"/>
        <v>0</v>
      </c>
      <c r="H72" s="19">
        <f t="shared" si="2"/>
        <v>0</v>
      </c>
      <c r="I72" s="19">
        <f t="shared" si="2"/>
        <v>0</v>
      </c>
      <c r="J72" s="19">
        <f t="shared" si="2"/>
        <v>0</v>
      </c>
      <c r="K72" s="19">
        <f t="shared" si="2"/>
        <v>0</v>
      </c>
      <c r="L72" s="19">
        <f t="shared" si="2"/>
        <v>0</v>
      </c>
      <c r="M72" s="19">
        <f t="shared" si="2"/>
        <v>0</v>
      </c>
    </row>
    <row r="73" spans="1:13" ht="12.7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</row>
    <row r="74" spans="1:13" ht="12.75">
      <c r="A74" s="16">
        <v>1</v>
      </c>
      <c r="B74" s="16" t="s">
        <v>53</v>
      </c>
      <c r="C74" s="16" t="s">
        <v>129</v>
      </c>
      <c r="D74" s="17">
        <v>10</v>
      </c>
      <c r="E74" s="17">
        <v>9</v>
      </c>
      <c r="F74" s="17">
        <v>0</v>
      </c>
      <c r="G74" s="17">
        <v>1</v>
      </c>
      <c r="H74" s="17">
        <v>1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</row>
    <row r="75" spans="1:13" ht="12.75">
      <c r="A75" s="16">
        <v>2</v>
      </c>
      <c r="B75" s="16" t="s">
        <v>37</v>
      </c>
      <c r="C75" s="16" t="s">
        <v>130</v>
      </c>
      <c r="D75" s="17">
        <v>16</v>
      </c>
      <c r="E75" s="17">
        <v>16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</row>
    <row r="76" spans="1:13" ht="12.75">
      <c r="A76" s="16">
        <v>3</v>
      </c>
      <c r="B76" s="16" t="s">
        <v>37</v>
      </c>
      <c r="C76" s="16" t="s">
        <v>131</v>
      </c>
      <c r="D76" s="17">
        <v>5</v>
      </c>
      <c r="E76" s="17">
        <v>4</v>
      </c>
      <c r="F76" s="17">
        <v>0</v>
      </c>
      <c r="G76" s="17">
        <v>1</v>
      </c>
      <c r="H76" s="17">
        <v>1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</row>
    <row r="77" spans="1:13" ht="12.75">
      <c r="A77" s="16">
        <v>4</v>
      </c>
      <c r="B77" s="16" t="s">
        <v>76</v>
      </c>
      <c r="C77" s="16" t="s">
        <v>132</v>
      </c>
      <c r="D77" s="17">
        <v>14</v>
      </c>
      <c r="E77" s="17">
        <v>14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</row>
    <row r="78" spans="1:13" ht="12.75">
      <c r="A78" s="16">
        <v>5</v>
      </c>
      <c r="B78" s="16" t="s">
        <v>78</v>
      </c>
      <c r="C78" s="16" t="s">
        <v>133</v>
      </c>
      <c r="D78" s="17">
        <v>18</v>
      </c>
      <c r="E78" s="17">
        <v>18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</row>
    <row r="79" spans="1:13" ht="12.75">
      <c r="A79" s="16">
        <v>6</v>
      </c>
      <c r="B79" s="16" t="s">
        <v>96</v>
      </c>
      <c r="C79" s="16" t="s">
        <v>134</v>
      </c>
      <c r="D79" s="17">
        <v>12</v>
      </c>
      <c r="E79" s="17">
        <v>5</v>
      </c>
      <c r="F79" s="17">
        <v>0</v>
      </c>
      <c r="G79" s="17">
        <v>3</v>
      </c>
      <c r="H79" s="17">
        <v>3</v>
      </c>
      <c r="I79" s="17">
        <v>0</v>
      </c>
      <c r="J79" s="17">
        <v>0</v>
      </c>
      <c r="K79" s="17">
        <v>0</v>
      </c>
      <c r="L79" s="17">
        <v>1</v>
      </c>
      <c r="M79" s="17">
        <v>3</v>
      </c>
    </row>
    <row r="80" spans="1:13" ht="12.75">
      <c r="A80" s="16">
        <v>7</v>
      </c>
      <c r="B80" s="16" t="s">
        <v>98</v>
      </c>
      <c r="C80" s="16" t="s">
        <v>135</v>
      </c>
      <c r="D80" s="17">
        <v>6</v>
      </c>
      <c r="E80" s="17">
        <v>2</v>
      </c>
      <c r="F80" s="17">
        <v>0</v>
      </c>
      <c r="G80" s="17">
        <v>4</v>
      </c>
      <c r="H80" s="17">
        <v>3</v>
      </c>
      <c r="I80" s="17">
        <v>1</v>
      </c>
      <c r="J80" s="17">
        <v>0</v>
      </c>
      <c r="K80" s="17">
        <v>0</v>
      </c>
      <c r="L80" s="17">
        <v>0</v>
      </c>
      <c r="M80" s="17">
        <v>0</v>
      </c>
    </row>
    <row r="81" spans="1:13" s="22" customFormat="1" ht="12.75">
      <c r="A81" s="19">
        <v>7</v>
      </c>
      <c r="B81" s="20"/>
      <c r="C81" s="19" t="s">
        <v>136</v>
      </c>
      <c r="D81" s="19">
        <f aca="true" t="shared" si="3" ref="D81:M81">(D74+D75+D76+D77+D78+D79+D80)</f>
        <v>81</v>
      </c>
      <c r="E81" s="19">
        <f t="shared" si="3"/>
        <v>68</v>
      </c>
      <c r="F81" s="19">
        <f t="shared" si="3"/>
        <v>0</v>
      </c>
      <c r="G81" s="19">
        <f t="shared" si="3"/>
        <v>9</v>
      </c>
      <c r="H81" s="19">
        <f t="shared" si="3"/>
        <v>8</v>
      </c>
      <c r="I81" s="19">
        <f t="shared" si="3"/>
        <v>1</v>
      </c>
      <c r="J81" s="19">
        <f t="shared" si="3"/>
        <v>0</v>
      </c>
      <c r="K81" s="19">
        <f t="shared" si="3"/>
        <v>0</v>
      </c>
      <c r="L81" s="19">
        <f t="shared" si="3"/>
        <v>1</v>
      </c>
      <c r="M81" s="19">
        <f t="shared" si="3"/>
        <v>3</v>
      </c>
    </row>
    <row r="82" spans="1:13" ht="12.75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</row>
    <row r="83" spans="1:13" s="31" customFormat="1" ht="15.75">
      <c r="A83" s="29">
        <v>66</v>
      </c>
      <c r="B83" s="30"/>
      <c r="C83" s="29" t="s">
        <v>137</v>
      </c>
      <c r="D83" s="29">
        <f aca="true" t="shared" si="4" ref="D83:M83">(D12+D17+D63+D72+D81)</f>
        <v>1163</v>
      </c>
      <c r="E83" s="29">
        <f t="shared" si="4"/>
        <v>585</v>
      </c>
      <c r="F83" s="29">
        <f t="shared" si="4"/>
        <v>300</v>
      </c>
      <c r="G83" s="29">
        <f t="shared" si="4"/>
        <v>176</v>
      </c>
      <c r="H83" s="29">
        <f t="shared" si="4"/>
        <v>78</v>
      </c>
      <c r="I83" s="29">
        <f t="shared" si="4"/>
        <v>16</v>
      </c>
      <c r="J83" s="29">
        <f t="shared" si="4"/>
        <v>40</v>
      </c>
      <c r="K83" s="29">
        <f t="shared" si="4"/>
        <v>42</v>
      </c>
      <c r="L83" s="29">
        <f t="shared" si="4"/>
        <v>12</v>
      </c>
      <c r="M83" s="29">
        <f t="shared" si="4"/>
        <v>90</v>
      </c>
    </row>
  </sheetData>
  <sheetProtection password="CE88" sheet="1" objects="1" scenarios="1"/>
  <mergeCells count="15">
    <mergeCell ref="A2:A6"/>
    <mergeCell ref="M4:M5"/>
    <mergeCell ref="L4:L5"/>
    <mergeCell ref="G4:K4"/>
    <mergeCell ref="E3:M3"/>
    <mergeCell ref="A82:M82"/>
    <mergeCell ref="B2:B6"/>
    <mergeCell ref="A18:M18"/>
    <mergeCell ref="A64:M64"/>
    <mergeCell ref="A73:M73"/>
    <mergeCell ref="C2:C6"/>
    <mergeCell ref="A13:M13"/>
    <mergeCell ref="D3:D5"/>
    <mergeCell ref="E4:E5"/>
    <mergeCell ref="F4:F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&amp;R&amp;P+45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1">
      <selection activeCell="B2" sqref="B2:B6"/>
    </sheetView>
  </sheetViews>
  <sheetFormatPr defaultColWidth="9.140625" defaultRowHeight="12.75"/>
  <cols>
    <col min="1" max="1" width="4.421875" style="0" bestFit="1" customWidth="1"/>
    <col min="2" max="2" width="16.421875" style="0" bestFit="1" customWidth="1"/>
    <col min="3" max="3" width="53.00390625" style="0" customWidth="1"/>
    <col min="4" max="4" width="7.140625" style="0" customWidth="1"/>
    <col min="5" max="5" width="7.28125" style="0" customWidth="1"/>
    <col min="6" max="6" width="6.57421875" style="0" customWidth="1"/>
    <col min="7" max="7" width="7.140625" style="0" customWidth="1"/>
    <col min="8" max="8" width="6.8515625" style="0" customWidth="1"/>
    <col min="9" max="9" width="7.8515625" style="0" customWidth="1"/>
    <col min="10" max="10" width="8.00390625" style="0" customWidth="1"/>
    <col min="11" max="11" width="7.7109375" style="0" customWidth="1"/>
  </cols>
  <sheetData>
    <row r="1" s="125" customFormat="1" ht="15">
      <c r="A1" s="124" t="s">
        <v>410</v>
      </c>
    </row>
    <row r="2" spans="1:11" ht="18">
      <c r="A2" s="131" t="s">
        <v>11</v>
      </c>
      <c r="B2" s="131" t="s">
        <v>12</v>
      </c>
      <c r="C2" s="131" t="s">
        <v>13</v>
      </c>
      <c r="D2" s="38" t="s">
        <v>411</v>
      </c>
      <c r="E2" s="38" t="s">
        <v>412</v>
      </c>
      <c r="F2" s="38" t="s">
        <v>413</v>
      </c>
      <c r="G2" s="38" t="s">
        <v>414</v>
      </c>
      <c r="H2" s="38" t="s">
        <v>415</v>
      </c>
      <c r="I2" s="38" t="s">
        <v>416</v>
      </c>
      <c r="J2" s="38" t="s">
        <v>417</v>
      </c>
      <c r="K2" s="38" t="s">
        <v>418</v>
      </c>
    </row>
    <row r="3" spans="1:11" ht="12.75">
      <c r="A3" s="131"/>
      <c r="B3" s="131"/>
      <c r="C3" s="131"/>
      <c r="D3" s="134" t="s">
        <v>419</v>
      </c>
      <c r="E3" s="135" t="s">
        <v>28</v>
      </c>
      <c r="F3" s="135"/>
      <c r="G3" s="135"/>
      <c r="H3" s="128"/>
      <c r="I3" s="128"/>
      <c r="J3" s="128"/>
      <c r="K3" s="128"/>
    </row>
    <row r="4" spans="1:11" ht="12.75">
      <c r="A4" s="131"/>
      <c r="B4" s="131"/>
      <c r="C4" s="131"/>
      <c r="D4" s="128"/>
      <c r="E4" s="134" t="s">
        <v>420</v>
      </c>
      <c r="F4" s="134" t="s">
        <v>227</v>
      </c>
      <c r="G4" s="135" t="s">
        <v>28</v>
      </c>
      <c r="H4" s="128"/>
      <c r="I4" s="128"/>
      <c r="J4" s="128"/>
      <c r="K4" s="128"/>
    </row>
    <row r="5" spans="1:11" ht="54.75" customHeight="1">
      <c r="A5" s="128"/>
      <c r="B5" s="128"/>
      <c r="C5" s="128"/>
      <c r="D5" s="128"/>
      <c r="E5" s="128"/>
      <c r="F5" s="128"/>
      <c r="G5" s="39" t="s">
        <v>228</v>
      </c>
      <c r="H5" s="39" t="s">
        <v>229</v>
      </c>
      <c r="I5" s="39" t="s">
        <v>230</v>
      </c>
      <c r="J5" s="39" t="s">
        <v>232</v>
      </c>
      <c r="K5" s="39" t="s">
        <v>233</v>
      </c>
    </row>
    <row r="6" spans="1:11" ht="0.75" customHeight="1">
      <c r="A6" s="128"/>
      <c r="B6" s="128"/>
      <c r="C6" s="128"/>
      <c r="D6" s="9">
        <v>2006</v>
      </c>
      <c r="E6" s="9">
        <v>2006</v>
      </c>
      <c r="F6" s="9">
        <v>2006</v>
      </c>
      <c r="G6" s="9">
        <v>2006</v>
      </c>
      <c r="H6" s="9">
        <v>2006</v>
      </c>
      <c r="I6" s="9">
        <v>2006</v>
      </c>
      <c r="J6" s="9">
        <v>2006</v>
      </c>
      <c r="K6" s="9">
        <v>2006</v>
      </c>
    </row>
    <row r="7" spans="1:11" ht="12.75">
      <c r="A7" s="16">
        <v>1</v>
      </c>
      <c r="B7" s="16" t="s">
        <v>35</v>
      </c>
      <c r="C7" s="16" t="s">
        <v>36</v>
      </c>
      <c r="D7" s="17">
        <v>47</v>
      </c>
      <c r="E7" s="17">
        <v>0</v>
      </c>
      <c r="F7" s="17">
        <v>47</v>
      </c>
      <c r="G7" s="17">
        <v>24</v>
      </c>
      <c r="H7" s="17">
        <v>0</v>
      </c>
      <c r="I7" s="17">
        <v>4</v>
      </c>
      <c r="J7" s="17">
        <v>13</v>
      </c>
      <c r="K7" s="17">
        <v>6</v>
      </c>
    </row>
    <row r="8" spans="1:11" ht="12.75">
      <c r="A8" s="16">
        <v>2</v>
      </c>
      <c r="B8" s="16" t="s">
        <v>37</v>
      </c>
      <c r="C8" s="16" t="s">
        <v>38</v>
      </c>
      <c r="D8" s="17">
        <v>91</v>
      </c>
      <c r="E8" s="17">
        <v>0</v>
      </c>
      <c r="F8" s="17">
        <v>91</v>
      </c>
      <c r="G8" s="17">
        <v>30</v>
      </c>
      <c r="H8" s="17">
        <v>0</v>
      </c>
      <c r="I8" s="17">
        <v>33</v>
      </c>
      <c r="J8" s="17">
        <v>2</v>
      </c>
      <c r="K8" s="17">
        <v>26</v>
      </c>
    </row>
    <row r="9" spans="1:11" ht="12.75">
      <c r="A9" s="16">
        <v>3</v>
      </c>
      <c r="B9" s="16" t="s">
        <v>37</v>
      </c>
      <c r="C9" s="16" t="s">
        <v>39</v>
      </c>
      <c r="D9" s="17">
        <v>75</v>
      </c>
      <c r="E9" s="17">
        <v>0</v>
      </c>
      <c r="F9" s="17">
        <v>75</v>
      </c>
      <c r="G9" s="17">
        <v>50</v>
      </c>
      <c r="H9" s="17">
        <v>0</v>
      </c>
      <c r="I9" s="17">
        <v>0</v>
      </c>
      <c r="J9" s="17">
        <v>4</v>
      </c>
      <c r="K9" s="17">
        <v>21</v>
      </c>
    </row>
    <row r="10" spans="1:11" ht="12.75">
      <c r="A10" s="16">
        <v>4</v>
      </c>
      <c r="B10" s="16" t="s">
        <v>37</v>
      </c>
      <c r="C10" s="16" t="s">
        <v>40</v>
      </c>
      <c r="D10" s="17">
        <v>57</v>
      </c>
      <c r="E10" s="17">
        <v>1</v>
      </c>
      <c r="F10" s="17">
        <v>56</v>
      </c>
      <c r="G10" s="17">
        <v>27</v>
      </c>
      <c r="H10" s="17">
        <v>0</v>
      </c>
      <c r="I10" s="17">
        <v>20</v>
      </c>
      <c r="J10" s="17">
        <v>1</v>
      </c>
      <c r="K10" s="17">
        <v>8</v>
      </c>
    </row>
    <row r="11" spans="1:11" ht="12.75">
      <c r="A11" s="16">
        <v>5</v>
      </c>
      <c r="B11" s="16" t="s">
        <v>41</v>
      </c>
      <c r="C11" s="16" t="s">
        <v>42</v>
      </c>
      <c r="D11" s="17">
        <v>67</v>
      </c>
      <c r="E11" s="17">
        <v>2</v>
      </c>
      <c r="F11" s="17">
        <v>65</v>
      </c>
      <c r="G11" s="17">
        <v>32</v>
      </c>
      <c r="H11" s="17">
        <v>14</v>
      </c>
      <c r="I11" s="17">
        <v>1</v>
      </c>
      <c r="J11" s="17">
        <v>11</v>
      </c>
      <c r="K11" s="17">
        <v>7</v>
      </c>
    </row>
    <row r="12" spans="1:11" s="22" customFormat="1" ht="12.75">
      <c r="A12" s="19">
        <v>5</v>
      </c>
      <c r="B12" s="20"/>
      <c r="C12" s="19" t="s">
        <v>43</v>
      </c>
      <c r="D12" s="19">
        <f aca="true" t="shared" si="0" ref="D12:K12">(D7+D8+D9+D10+D11)</f>
        <v>337</v>
      </c>
      <c r="E12" s="19">
        <f t="shared" si="0"/>
        <v>3</v>
      </c>
      <c r="F12" s="19">
        <f t="shared" si="0"/>
        <v>334</v>
      </c>
      <c r="G12" s="19">
        <f t="shared" si="0"/>
        <v>163</v>
      </c>
      <c r="H12" s="19">
        <f t="shared" si="0"/>
        <v>14</v>
      </c>
      <c r="I12" s="19">
        <f t="shared" si="0"/>
        <v>58</v>
      </c>
      <c r="J12" s="19">
        <f t="shared" si="0"/>
        <v>31</v>
      </c>
      <c r="K12" s="19">
        <f t="shared" si="0"/>
        <v>68</v>
      </c>
    </row>
    <row r="13" spans="1:11" ht="12.75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</row>
    <row r="14" spans="1:11" ht="12.75">
      <c r="A14" s="16">
        <v>1</v>
      </c>
      <c r="B14" s="16" t="s">
        <v>37</v>
      </c>
      <c r="C14" s="16" t="s">
        <v>44</v>
      </c>
      <c r="D14" s="17">
        <v>7</v>
      </c>
      <c r="E14" s="17">
        <v>0</v>
      </c>
      <c r="F14" s="17">
        <v>7</v>
      </c>
      <c r="G14" s="17">
        <v>0</v>
      </c>
      <c r="H14" s="17">
        <v>0</v>
      </c>
      <c r="I14" s="17">
        <v>0</v>
      </c>
      <c r="J14" s="17">
        <v>7</v>
      </c>
      <c r="K14" s="17">
        <v>0</v>
      </c>
    </row>
    <row r="15" spans="1:11" ht="12.75">
      <c r="A15" s="16">
        <v>2</v>
      </c>
      <c r="B15" s="16" t="s">
        <v>45</v>
      </c>
      <c r="C15" s="16" t="s">
        <v>159</v>
      </c>
      <c r="D15" s="17">
        <v>19</v>
      </c>
      <c r="E15" s="17">
        <v>0</v>
      </c>
      <c r="F15" s="17">
        <v>19</v>
      </c>
      <c r="G15" s="17">
        <v>12</v>
      </c>
      <c r="H15" s="17">
        <v>5</v>
      </c>
      <c r="I15" s="17">
        <v>0</v>
      </c>
      <c r="J15" s="17">
        <v>0</v>
      </c>
      <c r="K15" s="17">
        <v>2</v>
      </c>
    </row>
    <row r="16" spans="1:11" ht="12.75">
      <c r="A16" s="16">
        <v>3</v>
      </c>
      <c r="B16" s="16" t="s">
        <v>47</v>
      </c>
      <c r="C16" s="16" t="s">
        <v>160</v>
      </c>
      <c r="D16" s="17">
        <v>2</v>
      </c>
      <c r="E16" s="17">
        <v>0</v>
      </c>
      <c r="F16" s="17">
        <v>2</v>
      </c>
      <c r="G16" s="17">
        <v>0</v>
      </c>
      <c r="H16" s="17">
        <v>0</v>
      </c>
      <c r="I16" s="17">
        <v>0</v>
      </c>
      <c r="J16" s="17">
        <v>2</v>
      </c>
      <c r="K16" s="17">
        <v>0</v>
      </c>
    </row>
    <row r="17" spans="1:11" s="22" customFormat="1" ht="12.75">
      <c r="A17" s="19">
        <v>3</v>
      </c>
      <c r="B17" s="20"/>
      <c r="C17" s="19" t="s">
        <v>49</v>
      </c>
      <c r="D17" s="19">
        <f aca="true" t="shared" si="1" ref="D17:K17">(D14+D15+D16)</f>
        <v>28</v>
      </c>
      <c r="E17" s="19">
        <f t="shared" si="1"/>
        <v>0</v>
      </c>
      <c r="F17" s="19">
        <f t="shared" si="1"/>
        <v>28</v>
      </c>
      <c r="G17" s="19">
        <f t="shared" si="1"/>
        <v>12</v>
      </c>
      <c r="H17" s="19">
        <f t="shared" si="1"/>
        <v>5</v>
      </c>
      <c r="I17" s="19">
        <f t="shared" si="1"/>
        <v>0</v>
      </c>
      <c r="J17" s="19">
        <f t="shared" si="1"/>
        <v>9</v>
      </c>
      <c r="K17" s="19">
        <f t="shared" si="1"/>
        <v>2</v>
      </c>
    </row>
    <row r="18" spans="1:11" ht="12.75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</row>
    <row r="19" spans="1:11" ht="12.75">
      <c r="A19" s="16">
        <v>1</v>
      </c>
      <c r="B19" s="16" t="s">
        <v>50</v>
      </c>
      <c r="C19" s="16" t="s">
        <v>51</v>
      </c>
      <c r="D19" s="17">
        <v>33</v>
      </c>
      <c r="E19" s="17">
        <v>1</v>
      </c>
      <c r="F19" s="17">
        <v>32</v>
      </c>
      <c r="G19" s="17">
        <v>30</v>
      </c>
      <c r="H19" s="17">
        <v>2</v>
      </c>
      <c r="I19" s="17">
        <v>0</v>
      </c>
      <c r="J19" s="17">
        <v>0</v>
      </c>
      <c r="K19" s="17">
        <v>0</v>
      </c>
    </row>
    <row r="20" spans="1:11" ht="12.75">
      <c r="A20" s="16">
        <v>2</v>
      </c>
      <c r="B20" s="16" t="s">
        <v>50</v>
      </c>
      <c r="C20" s="16" t="s">
        <v>52</v>
      </c>
      <c r="D20" s="17">
        <v>14</v>
      </c>
      <c r="E20" s="17">
        <v>1</v>
      </c>
      <c r="F20" s="17">
        <v>13</v>
      </c>
      <c r="G20" s="17">
        <v>0</v>
      </c>
      <c r="H20" s="17">
        <v>9</v>
      </c>
      <c r="I20" s="17">
        <v>4</v>
      </c>
      <c r="J20" s="17">
        <v>0</v>
      </c>
      <c r="K20" s="17">
        <v>0</v>
      </c>
    </row>
    <row r="21" spans="1:11" ht="12.75">
      <c r="A21" s="16">
        <v>3</v>
      </c>
      <c r="B21" s="16" t="s">
        <v>53</v>
      </c>
      <c r="C21" s="16" t="s">
        <v>54</v>
      </c>
      <c r="D21" s="17">
        <v>14</v>
      </c>
      <c r="E21" s="17">
        <v>3</v>
      </c>
      <c r="F21" s="17">
        <v>11</v>
      </c>
      <c r="G21" s="17">
        <v>10</v>
      </c>
      <c r="H21" s="17">
        <v>0</v>
      </c>
      <c r="I21" s="17">
        <v>0</v>
      </c>
      <c r="J21" s="17">
        <v>0</v>
      </c>
      <c r="K21" s="17">
        <v>1</v>
      </c>
    </row>
    <row r="22" spans="1:11" ht="12.75">
      <c r="A22" s="16">
        <v>4</v>
      </c>
      <c r="B22" s="16" t="s">
        <v>55</v>
      </c>
      <c r="C22" s="16" t="s">
        <v>56</v>
      </c>
      <c r="D22" s="17">
        <v>21</v>
      </c>
      <c r="E22" s="17">
        <v>0</v>
      </c>
      <c r="F22" s="17">
        <v>21</v>
      </c>
      <c r="G22" s="17">
        <v>4</v>
      </c>
      <c r="H22" s="17">
        <v>16</v>
      </c>
      <c r="I22" s="17">
        <v>1</v>
      </c>
      <c r="J22" s="17">
        <v>0</v>
      </c>
      <c r="K22" s="17">
        <v>0</v>
      </c>
    </row>
    <row r="23" spans="1:11" ht="12.75">
      <c r="A23" s="16">
        <v>5</v>
      </c>
      <c r="B23" s="16" t="s">
        <v>55</v>
      </c>
      <c r="C23" s="16" t="s">
        <v>57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</row>
    <row r="24" spans="1:11" ht="12.75">
      <c r="A24" s="16">
        <v>6</v>
      </c>
      <c r="B24" s="16" t="s">
        <v>35</v>
      </c>
      <c r="C24" s="16" t="s">
        <v>58</v>
      </c>
      <c r="D24" s="17">
        <v>32</v>
      </c>
      <c r="E24" s="17">
        <v>2</v>
      </c>
      <c r="F24" s="17">
        <v>30</v>
      </c>
      <c r="G24" s="17">
        <v>16</v>
      </c>
      <c r="H24" s="17">
        <v>7</v>
      </c>
      <c r="I24" s="17">
        <v>0</v>
      </c>
      <c r="J24" s="17">
        <v>0</v>
      </c>
      <c r="K24" s="17">
        <v>7</v>
      </c>
    </row>
    <row r="25" spans="1:11" ht="12.75">
      <c r="A25" s="16">
        <v>7</v>
      </c>
      <c r="B25" s="16" t="s">
        <v>59</v>
      </c>
      <c r="C25" s="16" t="s">
        <v>60</v>
      </c>
      <c r="D25" s="17">
        <v>9</v>
      </c>
      <c r="E25" s="17">
        <v>0</v>
      </c>
      <c r="F25" s="17">
        <v>9</v>
      </c>
      <c r="G25" s="17">
        <v>4</v>
      </c>
      <c r="H25" s="17">
        <v>3</v>
      </c>
      <c r="I25" s="17">
        <v>0</v>
      </c>
      <c r="J25" s="17">
        <v>0</v>
      </c>
      <c r="K25" s="17">
        <v>2</v>
      </c>
    </row>
    <row r="26" spans="1:11" ht="12.75">
      <c r="A26" s="16">
        <v>8</v>
      </c>
      <c r="B26" s="16" t="s">
        <v>37</v>
      </c>
      <c r="C26" s="16" t="s">
        <v>61</v>
      </c>
      <c r="D26" s="17">
        <v>82</v>
      </c>
      <c r="E26" s="17">
        <v>2</v>
      </c>
      <c r="F26" s="17">
        <v>80</v>
      </c>
      <c r="G26" s="17">
        <v>11</v>
      </c>
      <c r="H26" s="17">
        <v>13</v>
      </c>
      <c r="I26" s="17">
        <v>30</v>
      </c>
      <c r="J26" s="17">
        <v>3</v>
      </c>
      <c r="K26" s="17">
        <v>23</v>
      </c>
    </row>
    <row r="27" spans="1:11" ht="12.75">
      <c r="A27" s="16">
        <v>9</v>
      </c>
      <c r="B27" s="16" t="s">
        <v>37</v>
      </c>
      <c r="C27" s="16" t="s">
        <v>62</v>
      </c>
      <c r="D27" s="17">
        <v>10</v>
      </c>
      <c r="E27" s="17">
        <v>0</v>
      </c>
      <c r="F27" s="17">
        <v>10</v>
      </c>
      <c r="G27" s="17">
        <v>2</v>
      </c>
      <c r="H27" s="17">
        <v>1</v>
      </c>
      <c r="I27" s="17">
        <v>0</v>
      </c>
      <c r="J27" s="17">
        <v>0</v>
      </c>
      <c r="K27" s="17">
        <v>7</v>
      </c>
    </row>
    <row r="28" spans="1:11" ht="12.75">
      <c r="A28" s="16">
        <v>10</v>
      </c>
      <c r="B28" s="16" t="s">
        <v>37</v>
      </c>
      <c r="C28" s="16" t="s">
        <v>63</v>
      </c>
      <c r="D28" s="17">
        <v>10</v>
      </c>
      <c r="E28" s="17">
        <v>0</v>
      </c>
      <c r="F28" s="17">
        <v>10</v>
      </c>
      <c r="G28" s="17">
        <v>6</v>
      </c>
      <c r="H28" s="17">
        <v>4</v>
      </c>
      <c r="I28" s="17">
        <v>0</v>
      </c>
      <c r="J28" s="17">
        <v>0</v>
      </c>
      <c r="K28" s="17">
        <v>0</v>
      </c>
    </row>
    <row r="29" spans="1:11" ht="12.75">
      <c r="A29" s="16">
        <v>11</v>
      </c>
      <c r="B29" s="16" t="s">
        <v>37</v>
      </c>
      <c r="C29" s="16" t="s">
        <v>64</v>
      </c>
      <c r="D29" s="17">
        <v>25</v>
      </c>
      <c r="E29" s="17">
        <v>4</v>
      </c>
      <c r="F29" s="17">
        <v>21</v>
      </c>
      <c r="G29" s="17">
        <v>11</v>
      </c>
      <c r="H29" s="17">
        <v>3</v>
      </c>
      <c r="I29" s="17">
        <v>0</v>
      </c>
      <c r="J29" s="17">
        <v>0</v>
      </c>
      <c r="K29" s="17">
        <v>7</v>
      </c>
    </row>
    <row r="30" spans="1:11" ht="12.75">
      <c r="A30" s="16">
        <v>12</v>
      </c>
      <c r="B30" s="16" t="s">
        <v>37</v>
      </c>
      <c r="C30" s="16" t="s">
        <v>65</v>
      </c>
      <c r="D30" s="17">
        <v>27</v>
      </c>
      <c r="E30" s="17">
        <v>1</v>
      </c>
      <c r="F30" s="17">
        <v>26</v>
      </c>
      <c r="G30" s="17">
        <v>21</v>
      </c>
      <c r="H30" s="17">
        <v>5</v>
      </c>
      <c r="I30" s="17">
        <v>0</v>
      </c>
      <c r="J30" s="17">
        <v>0</v>
      </c>
      <c r="K30" s="17">
        <v>0</v>
      </c>
    </row>
    <row r="31" spans="1:11" ht="12.75">
      <c r="A31" s="16">
        <v>13</v>
      </c>
      <c r="B31" s="16" t="s">
        <v>37</v>
      </c>
      <c r="C31" s="16" t="s">
        <v>66</v>
      </c>
      <c r="D31" s="17">
        <v>23</v>
      </c>
      <c r="E31" s="17">
        <v>1</v>
      </c>
      <c r="F31" s="17">
        <v>22</v>
      </c>
      <c r="G31" s="17">
        <v>13</v>
      </c>
      <c r="H31" s="17">
        <v>3</v>
      </c>
      <c r="I31" s="17">
        <v>2</v>
      </c>
      <c r="J31" s="17">
        <v>0</v>
      </c>
      <c r="K31" s="17">
        <v>4</v>
      </c>
    </row>
    <row r="32" spans="1:11" ht="12.75">
      <c r="A32" s="16">
        <v>14</v>
      </c>
      <c r="B32" s="16" t="s">
        <v>37</v>
      </c>
      <c r="C32" s="16" t="s">
        <v>67</v>
      </c>
      <c r="D32" s="17">
        <v>14</v>
      </c>
      <c r="E32" s="17">
        <v>0</v>
      </c>
      <c r="F32" s="17">
        <v>14</v>
      </c>
      <c r="G32" s="17">
        <v>3</v>
      </c>
      <c r="H32" s="17">
        <v>9</v>
      </c>
      <c r="I32" s="17">
        <v>0</v>
      </c>
      <c r="J32" s="17">
        <v>0</v>
      </c>
      <c r="K32" s="17">
        <v>2</v>
      </c>
    </row>
    <row r="33" spans="1:11" ht="12.75">
      <c r="A33" s="16">
        <v>15</v>
      </c>
      <c r="B33" s="16" t="s">
        <v>68</v>
      </c>
      <c r="C33" s="16" t="s">
        <v>69</v>
      </c>
      <c r="D33" s="17">
        <v>7</v>
      </c>
      <c r="E33" s="17">
        <v>0</v>
      </c>
      <c r="F33" s="17">
        <v>7</v>
      </c>
      <c r="G33" s="17">
        <v>7</v>
      </c>
      <c r="H33" s="17">
        <v>0</v>
      </c>
      <c r="I33" s="17">
        <v>0</v>
      </c>
      <c r="J33" s="17">
        <v>0</v>
      </c>
      <c r="K33" s="17">
        <v>0</v>
      </c>
    </row>
    <row r="34" spans="1:11" ht="12.75">
      <c r="A34" s="16">
        <v>16</v>
      </c>
      <c r="B34" s="16" t="s">
        <v>70</v>
      </c>
      <c r="C34" s="16" t="s">
        <v>71</v>
      </c>
      <c r="D34" s="17">
        <v>19</v>
      </c>
      <c r="E34" s="17">
        <v>0</v>
      </c>
      <c r="F34" s="17">
        <v>19</v>
      </c>
      <c r="G34" s="17">
        <v>17</v>
      </c>
      <c r="H34" s="17">
        <v>2</v>
      </c>
      <c r="I34" s="17">
        <v>0</v>
      </c>
      <c r="J34" s="17">
        <v>0</v>
      </c>
      <c r="K34" s="17">
        <v>0</v>
      </c>
    </row>
    <row r="35" spans="1:11" ht="12.75">
      <c r="A35" s="16">
        <v>17</v>
      </c>
      <c r="B35" s="16" t="s">
        <v>72</v>
      </c>
      <c r="C35" s="16" t="s">
        <v>73</v>
      </c>
      <c r="D35" s="17">
        <v>4</v>
      </c>
      <c r="E35" s="17">
        <v>0</v>
      </c>
      <c r="F35" s="17">
        <v>4</v>
      </c>
      <c r="G35" s="17">
        <v>1</v>
      </c>
      <c r="H35" s="17">
        <v>0</v>
      </c>
      <c r="I35" s="17">
        <v>0</v>
      </c>
      <c r="J35" s="17">
        <v>0</v>
      </c>
      <c r="K35" s="17">
        <v>3</v>
      </c>
    </row>
    <row r="36" spans="1:11" ht="12.75">
      <c r="A36" s="16">
        <v>18</v>
      </c>
      <c r="B36" s="16" t="s">
        <v>74</v>
      </c>
      <c r="C36" s="16" t="s">
        <v>75</v>
      </c>
      <c r="D36" s="17">
        <v>22</v>
      </c>
      <c r="E36" s="17">
        <v>0</v>
      </c>
      <c r="F36" s="17">
        <v>22</v>
      </c>
      <c r="G36" s="17">
        <v>16</v>
      </c>
      <c r="H36" s="17">
        <v>0</v>
      </c>
      <c r="I36" s="17">
        <v>0</v>
      </c>
      <c r="J36" s="17">
        <v>0</v>
      </c>
      <c r="K36" s="17">
        <v>6</v>
      </c>
    </row>
    <row r="37" spans="1:11" ht="12.75">
      <c r="A37" s="16">
        <v>19</v>
      </c>
      <c r="B37" s="16" t="s">
        <v>76</v>
      </c>
      <c r="C37" s="16" t="s">
        <v>77</v>
      </c>
      <c r="D37" s="17">
        <v>12</v>
      </c>
      <c r="E37" s="17">
        <v>0</v>
      </c>
      <c r="F37" s="17">
        <v>12</v>
      </c>
      <c r="G37" s="17">
        <v>4</v>
      </c>
      <c r="H37" s="17">
        <v>4</v>
      </c>
      <c r="I37" s="17">
        <v>0</v>
      </c>
      <c r="J37" s="17">
        <v>0</v>
      </c>
      <c r="K37" s="17">
        <v>4</v>
      </c>
    </row>
    <row r="38" spans="1:11" ht="12.75">
      <c r="A38" s="16">
        <v>20</v>
      </c>
      <c r="B38" s="16" t="s">
        <v>78</v>
      </c>
      <c r="C38" s="16" t="s">
        <v>215</v>
      </c>
      <c r="D38" s="17">
        <v>18</v>
      </c>
      <c r="E38" s="17">
        <v>0</v>
      </c>
      <c r="F38" s="17">
        <v>18</v>
      </c>
      <c r="G38" s="17">
        <v>12</v>
      </c>
      <c r="H38" s="17">
        <v>0</v>
      </c>
      <c r="I38" s="17">
        <v>0</v>
      </c>
      <c r="J38" s="17">
        <v>0</v>
      </c>
      <c r="K38" s="17">
        <v>6</v>
      </c>
    </row>
    <row r="39" spans="1:11" ht="12.75">
      <c r="A39" s="16">
        <v>21</v>
      </c>
      <c r="B39" s="16" t="s">
        <v>41</v>
      </c>
      <c r="C39" s="16" t="s">
        <v>80</v>
      </c>
      <c r="D39" s="17">
        <v>31</v>
      </c>
      <c r="E39" s="17">
        <v>0</v>
      </c>
      <c r="F39" s="17">
        <v>31</v>
      </c>
      <c r="G39" s="17">
        <v>31</v>
      </c>
      <c r="H39" s="17">
        <v>0</v>
      </c>
      <c r="I39" s="17">
        <v>0</v>
      </c>
      <c r="J39" s="17">
        <v>0</v>
      </c>
      <c r="K39" s="17">
        <v>0</v>
      </c>
    </row>
    <row r="40" spans="1:11" ht="12.75">
      <c r="A40" s="16">
        <v>22</v>
      </c>
      <c r="B40" s="16" t="s">
        <v>81</v>
      </c>
      <c r="C40" s="16" t="s">
        <v>82</v>
      </c>
      <c r="D40" s="17">
        <v>7</v>
      </c>
      <c r="E40" s="17">
        <v>1</v>
      </c>
      <c r="F40" s="17">
        <v>6</v>
      </c>
      <c r="G40" s="17">
        <v>2</v>
      </c>
      <c r="H40" s="17">
        <v>2</v>
      </c>
      <c r="I40" s="17">
        <v>0</v>
      </c>
      <c r="J40" s="17">
        <v>0</v>
      </c>
      <c r="K40" s="17">
        <v>2</v>
      </c>
    </row>
    <row r="41" spans="1:11" ht="12.75">
      <c r="A41" s="16">
        <v>23</v>
      </c>
      <c r="B41" s="16" t="s">
        <v>81</v>
      </c>
      <c r="C41" s="16" t="s">
        <v>83</v>
      </c>
      <c r="D41" s="17">
        <v>8</v>
      </c>
      <c r="E41" s="17">
        <v>0</v>
      </c>
      <c r="F41" s="17">
        <v>8</v>
      </c>
      <c r="G41" s="17">
        <v>4</v>
      </c>
      <c r="H41" s="17">
        <v>4</v>
      </c>
      <c r="I41" s="17">
        <v>0</v>
      </c>
      <c r="J41" s="17">
        <v>0</v>
      </c>
      <c r="K41" s="17">
        <v>0</v>
      </c>
    </row>
    <row r="42" spans="1:11" ht="12.75">
      <c r="A42" s="16">
        <v>24</v>
      </c>
      <c r="B42" s="16" t="s">
        <v>84</v>
      </c>
      <c r="C42" s="16" t="s">
        <v>85</v>
      </c>
      <c r="D42" s="17">
        <v>8</v>
      </c>
      <c r="E42" s="17">
        <v>1</v>
      </c>
      <c r="F42" s="17">
        <v>7</v>
      </c>
      <c r="G42" s="17">
        <v>7</v>
      </c>
      <c r="H42" s="17">
        <v>0</v>
      </c>
      <c r="I42" s="17">
        <v>0</v>
      </c>
      <c r="J42" s="17">
        <v>0</v>
      </c>
      <c r="K42" s="17">
        <v>0</v>
      </c>
    </row>
    <row r="43" spans="1:11" ht="12.75">
      <c r="A43" s="16">
        <v>25</v>
      </c>
      <c r="B43" s="16" t="s">
        <v>84</v>
      </c>
      <c r="C43" s="16" t="s">
        <v>86</v>
      </c>
      <c r="D43" s="17">
        <v>65</v>
      </c>
      <c r="E43" s="17">
        <v>0</v>
      </c>
      <c r="F43" s="17">
        <v>65</v>
      </c>
      <c r="G43" s="17">
        <v>0</v>
      </c>
      <c r="H43" s="17">
        <v>0</v>
      </c>
      <c r="I43" s="17">
        <v>0</v>
      </c>
      <c r="J43" s="17">
        <v>2</v>
      </c>
      <c r="K43" s="17">
        <v>63</v>
      </c>
    </row>
    <row r="44" spans="1:11" ht="12.75">
      <c r="A44" s="16">
        <v>26</v>
      </c>
      <c r="B44" s="16" t="s">
        <v>87</v>
      </c>
      <c r="C44" s="16" t="s">
        <v>88</v>
      </c>
      <c r="D44" s="17">
        <v>12</v>
      </c>
      <c r="E44" s="17">
        <v>1</v>
      </c>
      <c r="F44" s="17">
        <v>11</v>
      </c>
      <c r="G44" s="17">
        <v>10</v>
      </c>
      <c r="H44" s="17">
        <v>1</v>
      </c>
      <c r="I44" s="17">
        <v>0</v>
      </c>
      <c r="J44" s="17">
        <v>0</v>
      </c>
      <c r="K44" s="17">
        <v>0</v>
      </c>
    </row>
    <row r="45" spans="1:11" ht="12.75">
      <c r="A45" s="16">
        <v>27</v>
      </c>
      <c r="B45" s="16" t="s">
        <v>89</v>
      </c>
      <c r="C45" s="16" t="s">
        <v>90</v>
      </c>
      <c r="D45" s="17">
        <v>22</v>
      </c>
      <c r="E45" s="17">
        <v>0</v>
      </c>
      <c r="F45" s="17">
        <v>22</v>
      </c>
      <c r="G45" s="17">
        <v>6</v>
      </c>
      <c r="H45" s="17">
        <v>0</v>
      </c>
      <c r="I45" s="17">
        <v>1</v>
      </c>
      <c r="J45" s="17">
        <v>0</v>
      </c>
      <c r="K45" s="17">
        <v>15</v>
      </c>
    </row>
    <row r="46" spans="1:11" ht="12.75">
      <c r="A46" s="16">
        <v>28</v>
      </c>
      <c r="B46" s="16" t="s">
        <v>91</v>
      </c>
      <c r="C46" s="16" t="s">
        <v>92</v>
      </c>
      <c r="D46" s="17">
        <v>11</v>
      </c>
      <c r="E46" s="17">
        <v>0</v>
      </c>
      <c r="F46" s="17">
        <v>11</v>
      </c>
      <c r="G46" s="17">
        <v>6</v>
      </c>
      <c r="H46" s="17">
        <v>0</v>
      </c>
      <c r="I46" s="17">
        <v>0</v>
      </c>
      <c r="J46" s="17">
        <v>4</v>
      </c>
      <c r="K46" s="17">
        <v>1</v>
      </c>
    </row>
    <row r="47" spans="1:11" ht="12.75">
      <c r="A47" s="16">
        <v>29</v>
      </c>
      <c r="B47" s="16" t="s">
        <v>93</v>
      </c>
      <c r="C47" s="16" t="s">
        <v>94</v>
      </c>
      <c r="D47" s="17">
        <v>7</v>
      </c>
      <c r="E47" s="17">
        <v>0</v>
      </c>
      <c r="F47" s="17">
        <v>7</v>
      </c>
      <c r="G47" s="17">
        <v>6</v>
      </c>
      <c r="H47" s="17">
        <v>1</v>
      </c>
      <c r="I47" s="17">
        <v>0</v>
      </c>
      <c r="J47" s="17">
        <v>0</v>
      </c>
      <c r="K47" s="17">
        <v>0</v>
      </c>
    </row>
    <row r="48" spans="1:11" ht="12.75">
      <c r="A48" s="16">
        <v>30</v>
      </c>
      <c r="B48" s="16" t="s">
        <v>93</v>
      </c>
      <c r="C48" s="16" t="s">
        <v>95</v>
      </c>
      <c r="D48" s="17">
        <v>9</v>
      </c>
      <c r="E48" s="17">
        <v>0</v>
      </c>
      <c r="F48" s="17">
        <v>9</v>
      </c>
      <c r="G48" s="17">
        <v>0</v>
      </c>
      <c r="H48" s="17">
        <v>9</v>
      </c>
      <c r="I48" s="17">
        <v>0</v>
      </c>
      <c r="J48" s="17">
        <v>0</v>
      </c>
      <c r="K48" s="17">
        <v>0</v>
      </c>
    </row>
    <row r="49" spans="1:11" ht="12.75">
      <c r="A49" s="16">
        <v>31</v>
      </c>
      <c r="B49" s="16" t="s">
        <v>96</v>
      </c>
      <c r="C49" s="16" t="s">
        <v>97</v>
      </c>
      <c r="D49" s="17">
        <v>19</v>
      </c>
      <c r="E49" s="17">
        <v>0</v>
      </c>
      <c r="F49" s="17">
        <v>19</v>
      </c>
      <c r="G49" s="17">
        <v>17</v>
      </c>
      <c r="H49" s="17">
        <v>2</v>
      </c>
      <c r="I49" s="17">
        <v>0</v>
      </c>
      <c r="J49" s="17">
        <v>0</v>
      </c>
      <c r="K49" s="17">
        <v>0</v>
      </c>
    </row>
    <row r="50" spans="1:11" ht="12.75">
      <c r="A50" s="16">
        <v>32</v>
      </c>
      <c r="B50" s="16" t="s">
        <v>98</v>
      </c>
      <c r="C50" s="16" t="s">
        <v>99</v>
      </c>
      <c r="D50" s="17">
        <v>14</v>
      </c>
      <c r="E50" s="17">
        <v>0</v>
      </c>
      <c r="F50" s="17">
        <v>14</v>
      </c>
      <c r="G50" s="17">
        <v>7</v>
      </c>
      <c r="H50" s="17">
        <v>0</v>
      </c>
      <c r="I50" s="17">
        <v>0</v>
      </c>
      <c r="J50" s="17">
        <v>0</v>
      </c>
      <c r="K50" s="17">
        <v>7</v>
      </c>
    </row>
    <row r="51" spans="1:11" ht="12.75">
      <c r="A51" s="16">
        <v>33</v>
      </c>
      <c r="B51" s="16" t="s">
        <v>100</v>
      </c>
      <c r="C51" s="16" t="s">
        <v>101</v>
      </c>
      <c r="D51" s="17">
        <v>11</v>
      </c>
      <c r="E51" s="17">
        <v>0</v>
      </c>
      <c r="F51" s="17">
        <v>11</v>
      </c>
      <c r="G51" s="17">
        <v>8</v>
      </c>
      <c r="H51" s="17">
        <v>2</v>
      </c>
      <c r="I51" s="17">
        <v>0</v>
      </c>
      <c r="J51" s="17">
        <v>1</v>
      </c>
      <c r="K51" s="17">
        <v>0</v>
      </c>
    </row>
    <row r="52" spans="1:11" ht="12.75">
      <c r="A52" s="16">
        <v>34</v>
      </c>
      <c r="B52" s="16" t="s">
        <v>102</v>
      </c>
      <c r="C52" s="16" t="s">
        <v>103</v>
      </c>
      <c r="D52" s="17">
        <v>24</v>
      </c>
      <c r="E52" s="17">
        <v>1</v>
      </c>
      <c r="F52" s="17">
        <v>23</v>
      </c>
      <c r="G52" s="17">
        <v>9</v>
      </c>
      <c r="H52" s="17">
        <v>0</v>
      </c>
      <c r="I52" s="17">
        <v>0</v>
      </c>
      <c r="J52" s="17">
        <v>0</v>
      </c>
      <c r="K52" s="17">
        <v>14</v>
      </c>
    </row>
    <row r="53" spans="1:11" ht="12.75">
      <c r="A53" s="16">
        <v>35</v>
      </c>
      <c r="B53" s="16" t="s">
        <v>45</v>
      </c>
      <c r="C53" s="16" t="s">
        <v>104</v>
      </c>
      <c r="D53" s="17">
        <v>6</v>
      </c>
      <c r="E53" s="17">
        <v>0</v>
      </c>
      <c r="F53" s="17">
        <v>6</v>
      </c>
      <c r="G53" s="17">
        <v>2</v>
      </c>
      <c r="H53" s="17">
        <v>4</v>
      </c>
      <c r="I53" s="17">
        <v>0</v>
      </c>
      <c r="J53" s="17">
        <v>0</v>
      </c>
      <c r="K53" s="17">
        <v>0</v>
      </c>
    </row>
    <row r="54" spans="1:11" ht="12.75">
      <c r="A54" s="16">
        <v>36</v>
      </c>
      <c r="B54" s="16" t="s">
        <v>45</v>
      </c>
      <c r="C54" s="16" t="s">
        <v>105</v>
      </c>
      <c r="D54" s="17">
        <v>15</v>
      </c>
      <c r="E54" s="17">
        <v>0</v>
      </c>
      <c r="F54" s="17">
        <v>15</v>
      </c>
      <c r="G54" s="17">
        <v>12</v>
      </c>
      <c r="H54" s="17">
        <v>3</v>
      </c>
      <c r="I54" s="17">
        <v>0</v>
      </c>
      <c r="J54" s="17">
        <v>0</v>
      </c>
      <c r="K54" s="17">
        <v>0</v>
      </c>
    </row>
    <row r="55" spans="1:11" ht="12.75">
      <c r="A55" s="16">
        <v>37</v>
      </c>
      <c r="B55" s="16" t="s">
        <v>45</v>
      </c>
      <c r="C55" s="16" t="s">
        <v>106</v>
      </c>
      <c r="D55" s="17">
        <v>1</v>
      </c>
      <c r="E55" s="17">
        <v>0</v>
      </c>
      <c r="F55" s="17">
        <v>1</v>
      </c>
      <c r="G55" s="17">
        <v>0</v>
      </c>
      <c r="H55" s="17">
        <v>0</v>
      </c>
      <c r="I55" s="17">
        <v>0</v>
      </c>
      <c r="J55" s="17">
        <v>0</v>
      </c>
      <c r="K55" s="17">
        <v>1</v>
      </c>
    </row>
    <row r="56" spans="1:11" ht="12.75">
      <c r="A56" s="16">
        <v>38</v>
      </c>
      <c r="B56" s="16" t="s">
        <v>107</v>
      </c>
      <c r="C56" s="16" t="s">
        <v>108</v>
      </c>
      <c r="D56" s="17">
        <v>16</v>
      </c>
      <c r="E56" s="17">
        <v>0</v>
      </c>
      <c r="F56" s="17">
        <v>16</v>
      </c>
      <c r="G56" s="17">
        <v>12</v>
      </c>
      <c r="H56" s="17">
        <v>0</v>
      </c>
      <c r="I56" s="17">
        <v>0</v>
      </c>
      <c r="J56" s="17">
        <v>1</v>
      </c>
      <c r="K56" s="17">
        <v>3</v>
      </c>
    </row>
    <row r="57" spans="1:11" ht="12.75">
      <c r="A57" s="16">
        <v>39</v>
      </c>
      <c r="B57" s="16" t="s">
        <v>47</v>
      </c>
      <c r="C57" s="16" t="s">
        <v>109</v>
      </c>
      <c r="D57" s="17">
        <v>4</v>
      </c>
      <c r="E57" s="17">
        <v>0</v>
      </c>
      <c r="F57" s="17">
        <v>4</v>
      </c>
      <c r="G57" s="17">
        <v>3</v>
      </c>
      <c r="H57" s="17">
        <v>0</v>
      </c>
      <c r="I57" s="17">
        <v>0</v>
      </c>
      <c r="J57" s="17">
        <v>0</v>
      </c>
      <c r="K57" s="17">
        <v>1</v>
      </c>
    </row>
    <row r="58" spans="1:11" ht="12.75">
      <c r="A58" s="16">
        <v>40</v>
      </c>
      <c r="B58" s="16" t="s">
        <v>110</v>
      </c>
      <c r="C58" s="16" t="s">
        <v>111</v>
      </c>
      <c r="D58" s="17">
        <v>3</v>
      </c>
      <c r="E58" s="17">
        <v>0</v>
      </c>
      <c r="F58" s="17">
        <v>3</v>
      </c>
      <c r="G58" s="17">
        <v>3</v>
      </c>
      <c r="H58" s="17">
        <v>0</v>
      </c>
      <c r="I58" s="17">
        <v>0</v>
      </c>
      <c r="J58" s="17">
        <v>0</v>
      </c>
      <c r="K58" s="17">
        <v>0</v>
      </c>
    </row>
    <row r="59" spans="1:11" ht="12.75">
      <c r="A59" s="16">
        <v>41</v>
      </c>
      <c r="B59" s="16" t="s">
        <v>112</v>
      </c>
      <c r="C59" s="16" t="s">
        <v>113</v>
      </c>
      <c r="D59" s="17">
        <v>14</v>
      </c>
      <c r="E59" s="17">
        <v>0</v>
      </c>
      <c r="F59" s="17">
        <v>14</v>
      </c>
      <c r="G59" s="17">
        <v>12</v>
      </c>
      <c r="H59" s="17">
        <v>0</v>
      </c>
      <c r="I59" s="17">
        <v>0</v>
      </c>
      <c r="J59" s="17">
        <v>0</v>
      </c>
      <c r="K59" s="17">
        <v>2</v>
      </c>
    </row>
    <row r="60" spans="1:11" ht="12.75">
      <c r="A60" s="16">
        <v>42</v>
      </c>
      <c r="B60" s="16" t="s">
        <v>114</v>
      </c>
      <c r="C60" s="16" t="s">
        <v>115</v>
      </c>
      <c r="D60" s="17">
        <v>5</v>
      </c>
      <c r="E60" s="17">
        <v>0</v>
      </c>
      <c r="F60" s="17">
        <v>5</v>
      </c>
      <c r="G60" s="17">
        <v>3</v>
      </c>
      <c r="H60" s="17">
        <v>2</v>
      </c>
      <c r="I60" s="17">
        <v>0</v>
      </c>
      <c r="J60" s="17">
        <v>0</v>
      </c>
      <c r="K60" s="17">
        <v>0</v>
      </c>
    </row>
    <row r="61" spans="1:11" ht="12.75">
      <c r="A61" s="16">
        <v>43</v>
      </c>
      <c r="B61" s="16" t="s">
        <v>114</v>
      </c>
      <c r="C61" s="16" t="s">
        <v>116</v>
      </c>
      <c r="D61" s="17">
        <v>1</v>
      </c>
      <c r="E61" s="17">
        <v>0</v>
      </c>
      <c r="F61" s="17">
        <v>1</v>
      </c>
      <c r="G61" s="17">
        <v>0</v>
      </c>
      <c r="H61" s="17">
        <v>1</v>
      </c>
      <c r="I61" s="17">
        <v>0</v>
      </c>
      <c r="J61" s="17">
        <v>0</v>
      </c>
      <c r="K61" s="17">
        <v>0</v>
      </c>
    </row>
    <row r="62" spans="1:11" ht="12.75">
      <c r="A62" s="16">
        <v>44</v>
      </c>
      <c r="B62" s="16" t="s">
        <v>117</v>
      </c>
      <c r="C62" s="16" t="s">
        <v>118</v>
      </c>
      <c r="D62" s="17">
        <v>8</v>
      </c>
      <c r="E62" s="17">
        <v>0</v>
      </c>
      <c r="F62" s="17">
        <v>8</v>
      </c>
      <c r="G62" s="17">
        <v>3</v>
      </c>
      <c r="H62" s="17">
        <v>0</v>
      </c>
      <c r="I62" s="17">
        <v>0</v>
      </c>
      <c r="J62" s="17">
        <v>0</v>
      </c>
      <c r="K62" s="17">
        <v>5</v>
      </c>
    </row>
    <row r="63" spans="1:11" s="22" customFormat="1" ht="12.75">
      <c r="A63" s="19">
        <v>44</v>
      </c>
      <c r="B63" s="20"/>
      <c r="C63" s="19" t="s">
        <v>119</v>
      </c>
      <c r="D63" s="19">
        <f>SUM((D19):(D62))</f>
        <v>717</v>
      </c>
      <c r="E63" s="19">
        <f>SUM((E19):(E62))</f>
        <v>19</v>
      </c>
      <c r="F63" s="19">
        <f>SUM((F19):(F62))</f>
        <v>698</v>
      </c>
      <c r="G63" s="19">
        <f>SUM((G19):(G62))</f>
        <v>351</v>
      </c>
      <c r="H63" s="19">
        <f>SUM((H19):(H62))</f>
        <v>112</v>
      </c>
      <c r="I63" s="19">
        <f>SUM((I19):(I62))</f>
        <v>38</v>
      </c>
      <c r="J63" s="19">
        <f>SUM((J19):(J62))</f>
        <v>11</v>
      </c>
      <c r="K63" s="19">
        <f>SUM((K19):(K62))</f>
        <v>186</v>
      </c>
    </row>
    <row r="64" spans="1:11" ht="12.7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</row>
    <row r="65" spans="1:11" ht="12.75">
      <c r="A65" s="16">
        <v>1</v>
      </c>
      <c r="B65" s="16" t="s">
        <v>50</v>
      </c>
      <c r="C65" s="16" t="s">
        <v>120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</row>
    <row r="66" spans="1:11" ht="12.75">
      <c r="A66" s="16">
        <v>2</v>
      </c>
      <c r="B66" s="16" t="s">
        <v>55</v>
      </c>
      <c r="C66" s="16" t="s">
        <v>121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</row>
    <row r="67" spans="1:11" ht="12.75">
      <c r="A67" s="16">
        <v>3</v>
      </c>
      <c r="B67" s="16" t="s">
        <v>78</v>
      </c>
      <c r="C67" s="16" t="s">
        <v>122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</row>
    <row r="68" spans="1:11" ht="12.75">
      <c r="A68" s="16">
        <v>4</v>
      </c>
      <c r="B68" s="16" t="s">
        <v>123</v>
      </c>
      <c r="C68" s="16" t="s">
        <v>124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</row>
    <row r="69" spans="1:11" ht="12.75">
      <c r="A69" s="16">
        <v>5</v>
      </c>
      <c r="B69" s="16" t="s">
        <v>93</v>
      </c>
      <c r="C69" s="16" t="s">
        <v>125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</row>
    <row r="70" spans="1:11" ht="12.75">
      <c r="A70" s="16">
        <v>6</v>
      </c>
      <c r="B70" s="16" t="s">
        <v>98</v>
      </c>
      <c r="C70" s="16" t="s">
        <v>126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</row>
    <row r="71" spans="1:11" ht="12.75">
      <c r="A71" s="16">
        <v>7</v>
      </c>
      <c r="B71" s="16" t="s">
        <v>45</v>
      </c>
      <c r="C71" s="16" t="s">
        <v>127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</row>
    <row r="72" spans="1:11" s="22" customFormat="1" ht="12.75">
      <c r="A72" s="19">
        <v>7</v>
      </c>
      <c r="B72" s="20"/>
      <c r="C72" s="19" t="s">
        <v>128</v>
      </c>
      <c r="D72" s="19">
        <f aca="true" t="shared" si="2" ref="D72:K72">(D65+D66+D67+D68+D69+D70+D71)</f>
        <v>0</v>
      </c>
      <c r="E72" s="19">
        <f t="shared" si="2"/>
        <v>0</v>
      </c>
      <c r="F72" s="19">
        <f t="shared" si="2"/>
        <v>0</v>
      </c>
      <c r="G72" s="19">
        <f t="shared" si="2"/>
        <v>0</v>
      </c>
      <c r="H72" s="19">
        <f t="shared" si="2"/>
        <v>0</v>
      </c>
      <c r="I72" s="19">
        <f t="shared" si="2"/>
        <v>0</v>
      </c>
      <c r="J72" s="19">
        <f t="shared" si="2"/>
        <v>0</v>
      </c>
      <c r="K72" s="19">
        <f t="shared" si="2"/>
        <v>0</v>
      </c>
    </row>
    <row r="73" spans="1:11" ht="12.7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</row>
    <row r="74" spans="1:11" ht="12.75">
      <c r="A74" s="16">
        <v>1</v>
      </c>
      <c r="B74" s="16" t="s">
        <v>53</v>
      </c>
      <c r="C74" s="16" t="s">
        <v>129</v>
      </c>
      <c r="D74" s="17">
        <v>10</v>
      </c>
      <c r="E74" s="17">
        <v>0</v>
      </c>
      <c r="F74" s="17">
        <v>10</v>
      </c>
      <c r="G74" s="17">
        <v>10</v>
      </c>
      <c r="H74" s="17">
        <v>0</v>
      </c>
      <c r="I74" s="17">
        <v>0</v>
      </c>
      <c r="J74" s="17">
        <v>0</v>
      </c>
      <c r="K74" s="17">
        <v>0</v>
      </c>
    </row>
    <row r="75" spans="1:11" ht="12.75">
      <c r="A75" s="16">
        <v>2</v>
      </c>
      <c r="B75" s="16" t="s">
        <v>37</v>
      </c>
      <c r="C75" s="16" t="s">
        <v>130</v>
      </c>
      <c r="D75" s="17">
        <v>16</v>
      </c>
      <c r="E75" s="17">
        <v>2</v>
      </c>
      <c r="F75" s="17">
        <v>14</v>
      </c>
      <c r="G75" s="17">
        <v>14</v>
      </c>
      <c r="H75" s="17">
        <v>0</v>
      </c>
      <c r="I75" s="17">
        <v>0</v>
      </c>
      <c r="J75" s="17">
        <v>0</v>
      </c>
      <c r="K75" s="17">
        <v>0</v>
      </c>
    </row>
    <row r="76" spans="1:11" ht="12.75">
      <c r="A76" s="16">
        <v>3</v>
      </c>
      <c r="B76" s="16" t="s">
        <v>37</v>
      </c>
      <c r="C76" s="16" t="s">
        <v>131</v>
      </c>
      <c r="D76" s="17">
        <v>5</v>
      </c>
      <c r="E76" s="17">
        <v>0</v>
      </c>
      <c r="F76" s="17">
        <v>5</v>
      </c>
      <c r="G76" s="17">
        <v>3</v>
      </c>
      <c r="H76" s="17">
        <v>2</v>
      </c>
      <c r="I76" s="17">
        <v>0</v>
      </c>
      <c r="J76" s="17">
        <v>0</v>
      </c>
      <c r="K76" s="17">
        <v>0</v>
      </c>
    </row>
    <row r="77" spans="1:11" ht="12.75">
      <c r="A77" s="16">
        <v>4</v>
      </c>
      <c r="B77" s="16" t="s">
        <v>76</v>
      </c>
      <c r="C77" s="16" t="s">
        <v>132</v>
      </c>
      <c r="D77" s="17">
        <v>14</v>
      </c>
      <c r="E77" s="17">
        <v>0</v>
      </c>
      <c r="F77" s="17">
        <v>14</v>
      </c>
      <c r="G77" s="17">
        <v>14</v>
      </c>
      <c r="H77" s="17">
        <v>0</v>
      </c>
      <c r="I77" s="17">
        <v>0</v>
      </c>
      <c r="J77" s="17">
        <v>0</v>
      </c>
      <c r="K77" s="17">
        <v>0</v>
      </c>
    </row>
    <row r="78" spans="1:11" ht="12.75">
      <c r="A78" s="16">
        <v>5</v>
      </c>
      <c r="B78" s="16" t="s">
        <v>78</v>
      </c>
      <c r="C78" s="16" t="s">
        <v>133</v>
      </c>
      <c r="D78" s="17">
        <v>18</v>
      </c>
      <c r="E78" s="17">
        <v>1</v>
      </c>
      <c r="F78" s="17">
        <v>17</v>
      </c>
      <c r="G78" s="17">
        <v>12</v>
      </c>
      <c r="H78" s="17">
        <v>5</v>
      </c>
      <c r="I78" s="17">
        <v>0</v>
      </c>
      <c r="J78" s="17">
        <v>0</v>
      </c>
      <c r="K78" s="17">
        <v>0</v>
      </c>
    </row>
    <row r="79" spans="1:11" ht="12.75">
      <c r="A79" s="16">
        <v>6</v>
      </c>
      <c r="B79" s="16" t="s">
        <v>96</v>
      </c>
      <c r="C79" s="16" t="s">
        <v>134</v>
      </c>
      <c r="D79" s="17">
        <v>12</v>
      </c>
      <c r="E79" s="17">
        <v>1</v>
      </c>
      <c r="F79" s="17">
        <v>11</v>
      </c>
      <c r="G79" s="17">
        <v>5</v>
      </c>
      <c r="H79" s="17">
        <v>0</v>
      </c>
      <c r="I79" s="17">
        <v>2</v>
      </c>
      <c r="J79" s="17">
        <v>0</v>
      </c>
      <c r="K79" s="17">
        <v>4</v>
      </c>
    </row>
    <row r="80" spans="1:11" ht="12.75">
      <c r="A80" s="16">
        <v>7</v>
      </c>
      <c r="B80" s="16" t="s">
        <v>98</v>
      </c>
      <c r="C80" s="16" t="s">
        <v>135</v>
      </c>
      <c r="D80" s="17">
        <v>6</v>
      </c>
      <c r="E80" s="17">
        <v>0</v>
      </c>
      <c r="F80" s="17">
        <v>6</v>
      </c>
      <c r="G80" s="17">
        <v>0</v>
      </c>
      <c r="H80" s="17">
        <v>0</v>
      </c>
      <c r="I80" s="17">
        <v>0</v>
      </c>
      <c r="J80" s="17">
        <v>0</v>
      </c>
      <c r="K80" s="17">
        <v>6</v>
      </c>
    </row>
    <row r="81" spans="1:11" s="22" customFormat="1" ht="12.75">
      <c r="A81" s="19">
        <v>7</v>
      </c>
      <c r="B81" s="20"/>
      <c r="C81" s="19" t="s">
        <v>136</v>
      </c>
      <c r="D81" s="19">
        <f aca="true" t="shared" si="3" ref="D81:K81">(D74+D75+D76+D77+D78+D79+D80)</f>
        <v>81</v>
      </c>
      <c r="E81" s="19">
        <f t="shared" si="3"/>
        <v>4</v>
      </c>
      <c r="F81" s="19">
        <f t="shared" si="3"/>
        <v>77</v>
      </c>
      <c r="G81" s="19">
        <f t="shared" si="3"/>
        <v>58</v>
      </c>
      <c r="H81" s="19">
        <f t="shared" si="3"/>
        <v>7</v>
      </c>
      <c r="I81" s="19">
        <f t="shared" si="3"/>
        <v>2</v>
      </c>
      <c r="J81" s="19">
        <f t="shared" si="3"/>
        <v>0</v>
      </c>
      <c r="K81" s="19">
        <f t="shared" si="3"/>
        <v>10</v>
      </c>
    </row>
    <row r="82" spans="1:11" ht="12.75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</row>
    <row r="83" spans="1:11" s="31" customFormat="1" ht="15.75">
      <c r="A83" s="29">
        <v>66</v>
      </c>
      <c r="B83" s="30"/>
      <c r="C83" s="29" t="s">
        <v>137</v>
      </c>
      <c r="D83" s="29">
        <f aca="true" t="shared" si="4" ref="D83:K83">(D12+D17+D63+D72+D81)</f>
        <v>1163</v>
      </c>
      <c r="E83" s="29">
        <f t="shared" si="4"/>
        <v>26</v>
      </c>
      <c r="F83" s="29">
        <f t="shared" si="4"/>
        <v>1137</v>
      </c>
      <c r="G83" s="29">
        <f t="shared" si="4"/>
        <v>584</v>
      </c>
      <c r="H83" s="29">
        <f t="shared" si="4"/>
        <v>138</v>
      </c>
      <c r="I83" s="29">
        <f t="shared" si="4"/>
        <v>98</v>
      </c>
      <c r="J83" s="29">
        <f t="shared" si="4"/>
        <v>51</v>
      </c>
      <c r="K83" s="29">
        <f t="shared" si="4"/>
        <v>266</v>
      </c>
    </row>
  </sheetData>
  <sheetProtection password="CE88" sheet="1" objects="1" scenarios="1"/>
  <mergeCells count="15">
    <mergeCell ref="A82:K82"/>
    <mergeCell ref="D3:D5"/>
    <mergeCell ref="E4:E5"/>
    <mergeCell ref="F4:F5"/>
    <mergeCell ref="E3:F3"/>
    <mergeCell ref="G4:K4"/>
    <mergeCell ref="G3:K3"/>
    <mergeCell ref="A13:K13"/>
    <mergeCell ref="A18:K18"/>
    <mergeCell ref="A64:K64"/>
    <mergeCell ref="A73:K73"/>
    <mergeCell ref="A1:IV1"/>
    <mergeCell ref="A2:A6"/>
    <mergeCell ref="B2:B6"/>
    <mergeCell ref="C2:C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&amp;R&amp;P+48
</oddFoot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B15" sqref="B15"/>
    </sheetView>
  </sheetViews>
  <sheetFormatPr defaultColWidth="9.140625" defaultRowHeight="12.75"/>
  <cols>
    <col min="2" max="2" width="55.140625" style="0" customWidth="1"/>
    <col min="3" max="3" width="5.00390625" style="0" bestFit="1" customWidth="1"/>
  </cols>
  <sheetData>
    <row r="1" ht="18">
      <c r="A1" s="160" t="s">
        <v>720</v>
      </c>
    </row>
    <row r="2" spans="1:3" ht="15.75">
      <c r="A2" s="161"/>
      <c r="B2" s="162"/>
      <c r="C2" s="163"/>
    </row>
    <row r="3" spans="1:3" ht="12.75">
      <c r="A3" s="164" t="s">
        <v>721</v>
      </c>
      <c r="B3" s="165" t="s">
        <v>722</v>
      </c>
      <c r="C3" s="166"/>
    </row>
    <row r="4" spans="1:3" ht="12.75">
      <c r="A4" s="164"/>
      <c r="B4" s="165"/>
      <c r="C4" s="166"/>
    </row>
    <row r="5" spans="1:3" ht="15">
      <c r="A5" s="167" t="s">
        <v>723</v>
      </c>
      <c r="B5" s="161" t="s">
        <v>744</v>
      </c>
      <c r="C5" s="168"/>
    </row>
    <row r="6" spans="1:3" ht="12.75">
      <c r="A6" s="169" t="s">
        <v>724</v>
      </c>
      <c r="B6" s="168" t="s">
        <v>745</v>
      </c>
      <c r="C6" s="168"/>
    </row>
    <row r="7" spans="1:3" ht="25.5">
      <c r="A7" s="169" t="s">
        <v>725</v>
      </c>
      <c r="B7" s="168" t="s">
        <v>746</v>
      </c>
      <c r="C7" s="168"/>
    </row>
    <row r="8" spans="1:3" ht="12.75">
      <c r="A8" s="169" t="s">
        <v>726</v>
      </c>
      <c r="B8" s="168" t="s">
        <v>747</v>
      </c>
      <c r="C8" s="168"/>
    </row>
    <row r="9" spans="1:3" ht="12.75">
      <c r="A9" s="169" t="s">
        <v>727</v>
      </c>
      <c r="B9" s="168" t="s">
        <v>748</v>
      </c>
      <c r="C9" s="168"/>
    </row>
    <row r="10" spans="1:3" ht="12.75">
      <c r="A10" s="169" t="s">
        <v>728</v>
      </c>
      <c r="B10" s="168" t="s">
        <v>749</v>
      </c>
      <c r="C10" s="168"/>
    </row>
    <row r="11" spans="1:3" ht="12.75">
      <c r="A11" s="169" t="s">
        <v>729</v>
      </c>
      <c r="B11" s="168" t="s">
        <v>750</v>
      </c>
      <c r="C11" s="168"/>
    </row>
    <row r="12" spans="1:3" ht="12.75">
      <c r="A12" s="169" t="s">
        <v>730</v>
      </c>
      <c r="B12" s="168" t="s">
        <v>751</v>
      </c>
      <c r="C12" s="168"/>
    </row>
    <row r="13" spans="1:3" ht="12.75">
      <c r="A13" s="170" t="s">
        <v>731</v>
      </c>
      <c r="B13" s="166" t="s">
        <v>752</v>
      </c>
      <c r="C13" s="166"/>
    </row>
    <row r="14" spans="1:3" ht="12.75">
      <c r="A14" s="170"/>
      <c r="B14" s="166"/>
      <c r="C14" s="166"/>
    </row>
    <row r="15" spans="1:3" ht="30">
      <c r="A15" s="171">
        <v>3</v>
      </c>
      <c r="B15" s="161" t="s">
        <v>753</v>
      </c>
      <c r="C15" s="168"/>
    </row>
    <row r="16" spans="1:3" ht="12.75">
      <c r="A16" s="169" t="s">
        <v>732</v>
      </c>
      <c r="B16" s="168" t="s">
        <v>754</v>
      </c>
      <c r="C16" s="168"/>
    </row>
    <row r="17" spans="1:3" ht="12.75">
      <c r="A17" s="169" t="s">
        <v>733</v>
      </c>
      <c r="B17" s="168" t="s">
        <v>755</v>
      </c>
      <c r="C17" s="168"/>
    </row>
    <row r="18" spans="1:3" ht="12.75">
      <c r="A18" s="169" t="s">
        <v>734</v>
      </c>
      <c r="B18" s="168" t="s">
        <v>749</v>
      </c>
      <c r="C18" s="168"/>
    </row>
    <row r="19" spans="1:3" ht="12.75">
      <c r="A19" s="170" t="s">
        <v>735</v>
      </c>
      <c r="B19" s="166" t="s">
        <v>756</v>
      </c>
      <c r="C19" s="166"/>
    </row>
    <row r="20" spans="1:3" ht="12.75">
      <c r="A20" s="170"/>
      <c r="B20" s="166"/>
      <c r="C20" s="166"/>
    </row>
    <row r="21" spans="1:3" ht="30">
      <c r="A21" s="171">
        <v>4</v>
      </c>
      <c r="B21" s="161" t="s">
        <v>757</v>
      </c>
      <c r="C21" s="168"/>
    </row>
    <row r="22" spans="1:3" ht="12.75">
      <c r="A22" s="169" t="s">
        <v>736</v>
      </c>
      <c r="B22" s="168" t="s">
        <v>758</v>
      </c>
      <c r="C22" s="168"/>
    </row>
    <row r="23" spans="1:3" ht="12.75">
      <c r="A23" s="170" t="s">
        <v>737</v>
      </c>
      <c r="B23" s="166" t="s">
        <v>759</v>
      </c>
      <c r="C23" s="166"/>
    </row>
    <row r="24" spans="1:3" ht="12.75">
      <c r="A24" s="170"/>
      <c r="B24" s="166"/>
      <c r="C24" s="166"/>
    </row>
    <row r="25" spans="1:3" ht="15">
      <c r="A25" s="171">
        <v>5</v>
      </c>
      <c r="B25" s="161" t="s">
        <v>760</v>
      </c>
      <c r="C25" s="168"/>
    </row>
    <row r="26" spans="1:3" ht="12.75">
      <c r="A26" s="169" t="s">
        <v>738</v>
      </c>
      <c r="B26" s="168" t="s">
        <v>761</v>
      </c>
      <c r="C26" s="168"/>
    </row>
    <row r="27" spans="1:3" ht="12.75">
      <c r="A27" s="169" t="s">
        <v>739</v>
      </c>
      <c r="B27" s="168" t="s">
        <v>762</v>
      </c>
      <c r="C27" s="168"/>
    </row>
    <row r="28" spans="1:3" ht="12.75">
      <c r="A28" s="170" t="s">
        <v>740</v>
      </c>
      <c r="B28" s="166" t="s">
        <v>763</v>
      </c>
      <c r="C28" s="166"/>
    </row>
    <row r="29" spans="1:3" ht="21" customHeight="1">
      <c r="A29" s="170"/>
      <c r="B29" s="166"/>
      <c r="C29" s="166"/>
    </row>
    <row r="30" spans="1:3" ht="15">
      <c r="A30" s="171">
        <v>6</v>
      </c>
      <c r="B30" s="161" t="s">
        <v>764</v>
      </c>
      <c r="C30" s="168"/>
    </row>
    <row r="31" spans="1:3" ht="15">
      <c r="A31" s="171">
        <v>7</v>
      </c>
      <c r="B31" s="161" t="s">
        <v>765</v>
      </c>
      <c r="C31" s="168"/>
    </row>
    <row r="32" spans="1:3" ht="25.5">
      <c r="A32" s="169" t="s">
        <v>741</v>
      </c>
      <c r="B32" s="168" t="s">
        <v>766</v>
      </c>
      <c r="C32" s="168"/>
    </row>
    <row r="33" spans="1:3" ht="25.5">
      <c r="A33" s="169" t="s">
        <v>742</v>
      </c>
      <c r="B33" s="168" t="s">
        <v>767</v>
      </c>
      <c r="C33" s="168"/>
    </row>
    <row r="34" spans="1:3" ht="12.75">
      <c r="A34" s="170" t="s">
        <v>743</v>
      </c>
      <c r="B34" s="166" t="s">
        <v>768</v>
      </c>
      <c r="C34" s="166"/>
    </row>
    <row r="35" spans="1:3" ht="12.75">
      <c r="A35" s="170"/>
      <c r="B35" s="166"/>
      <c r="C35" s="166"/>
    </row>
    <row r="36" spans="1:3" ht="15">
      <c r="A36" s="171">
        <v>8</v>
      </c>
      <c r="B36" s="161" t="s">
        <v>769</v>
      </c>
      <c r="C36" s="168"/>
    </row>
    <row r="37" spans="1:3" ht="30">
      <c r="A37" s="171">
        <v>9</v>
      </c>
      <c r="B37" s="161" t="s">
        <v>770</v>
      </c>
      <c r="C37" s="168"/>
    </row>
    <row r="38" ht="15">
      <c r="A38" s="31"/>
    </row>
  </sheetData>
  <sheetProtection password="CE88" sheet="1" objects="1" scenarios="1"/>
  <mergeCells count="18">
    <mergeCell ref="A28:A29"/>
    <mergeCell ref="B28:B29"/>
    <mergeCell ref="C28:C29"/>
    <mergeCell ref="A34:A35"/>
    <mergeCell ref="B34:B35"/>
    <mergeCell ref="C34:C35"/>
    <mergeCell ref="A19:A20"/>
    <mergeCell ref="B19:B20"/>
    <mergeCell ref="C19:C20"/>
    <mergeCell ref="A23:A24"/>
    <mergeCell ref="B23:B24"/>
    <mergeCell ref="C23:C24"/>
    <mergeCell ref="A3:A4"/>
    <mergeCell ref="B3:B4"/>
    <mergeCell ref="C3:C4"/>
    <mergeCell ref="A13:A14"/>
    <mergeCell ref="B13:B14"/>
    <mergeCell ref="C13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83"/>
  <sheetViews>
    <sheetView workbookViewId="0" topLeftCell="A1">
      <selection activeCell="B2" sqref="B2:B6"/>
    </sheetView>
  </sheetViews>
  <sheetFormatPr defaultColWidth="9.140625" defaultRowHeight="12.75"/>
  <cols>
    <col min="1" max="1" width="3.8515625" style="0" customWidth="1"/>
    <col min="2" max="2" width="12.421875" style="0" customWidth="1"/>
    <col min="3" max="3" width="36.8515625" style="0" customWidth="1"/>
    <col min="4" max="4" width="7.8515625" style="0" customWidth="1"/>
    <col min="5" max="5" width="7.00390625" style="0" customWidth="1"/>
    <col min="6" max="6" width="6.140625" style="0" customWidth="1"/>
    <col min="7" max="7" width="6.00390625" style="0" customWidth="1"/>
    <col min="8" max="8" width="5.421875" style="0" customWidth="1"/>
    <col min="9" max="9" width="6.8515625" style="0" customWidth="1"/>
    <col min="10" max="10" width="5.57421875" style="0" customWidth="1"/>
    <col min="11" max="11" width="5.7109375" style="0" customWidth="1"/>
    <col min="12" max="12" width="5.8515625" style="0" customWidth="1"/>
    <col min="13" max="13" width="5.7109375" style="0" customWidth="1"/>
    <col min="14" max="14" width="0.5625" style="0" hidden="1" customWidth="1"/>
    <col min="15" max="16" width="5.7109375" style="0" customWidth="1"/>
    <col min="17" max="17" width="5.140625" style="0" customWidth="1"/>
    <col min="18" max="18" width="5.421875" style="0" customWidth="1"/>
  </cols>
  <sheetData>
    <row r="1" s="125" customFormat="1" ht="15">
      <c r="A1" s="124" t="s">
        <v>421</v>
      </c>
    </row>
    <row r="2" spans="1:18" ht="21" customHeight="1">
      <c r="A2" s="131" t="s">
        <v>11</v>
      </c>
      <c r="B2" s="131" t="s">
        <v>12</v>
      </c>
      <c r="C2" s="131" t="s">
        <v>13</v>
      </c>
      <c r="D2" s="38" t="s">
        <v>422</v>
      </c>
      <c r="E2" s="38" t="s">
        <v>423</v>
      </c>
      <c r="F2" s="38" t="s">
        <v>424</v>
      </c>
      <c r="G2" s="38" t="s">
        <v>425</v>
      </c>
      <c r="H2" s="38" t="s">
        <v>426</v>
      </c>
      <c r="I2" s="38" t="s">
        <v>427</v>
      </c>
      <c r="J2" s="38" t="s">
        <v>428</v>
      </c>
      <c r="K2" s="38" t="s">
        <v>429</v>
      </c>
      <c r="L2" s="38" t="s">
        <v>430</v>
      </c>
      <c r="M2" s="38" t="s">
        <v>431</v>
      </c>
      <c r="N2" s="38" t="s">
        <v>432</v>
      </c>
      <c r="O2" s="38" t="s">
        <v>433</v>
      </c>
      <c r="P2" s="38" t="s">
        <v>434</v>
      </c>
      <c r="Q2" s="38" t="s">
        <v>435</v>
      </c>
      <c r="R2" s="38" t="s">
        <v>436</v>
      </c>
    </row>
    <row r="3" spans="1:18" ht="9" customHeight="1">
      <c r="A3" s="131"/>
      <c r="B3" s="131"/>
      <c r="C3" s="131"/>
      <c r="D3" s="134" t="s">
        <v>437</v>
      </c>
      <c r="E3" s="135" t="s">
        <v>363</v>
      </c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</row>
    <row r="4" spans="1:18" ht="11.25" customHeight="1">
      <c r="A4" s="131"/>
      <c r="B4" s="131"/>
      <c r="C4" s="131"/>
      <c r="D4" s="128"/>
      <c r="E4" s="134" t="s">
        <v>438</v>
      </c>
      <c r="F4" s="134" t="s">
        <v>439</v>
      </c>
      <c r="G4" s="134" t="s">
        <v>440</v>
      </c>
      <c r="H4" s="134" t="s">
        <v>441</v>
      </c>
      <c r="I4" s="134" t="s">
        <v>442</v>
      </c>
      <c r="J4" s="134" t="s">
        <v>443</v>
      </c>
      <c r="K4" s="135" t="s">
        <v>363</v>
      </c>
      <c r="L4" s="135"/>
      <c r="M4" s="135"/>
      <c r="N4" s="135"/>
      <c r="O4" s="135"/>
      <c r="P4" s="135"/>
      <c r="Q4" s="134" t="s">
        <v>444</v>
      </c>
      <c r="R4" s="134" t="s">
        <v>445</v>
      </c>
    </row>
    <row r="5" spans="1:18" ht="92.2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39" t="s">
        <v>446</v>
      </c>
      <c r="L5" s="39" t="s">
        <v>447</v>
      </c>
      <c r="M5" s="39" t="s">
        <v>448</v>
      </c>
      <c r="N5" s="39" t="s">
        <v>449</v>
      </c>
      <c r="O5" s="39" t="s">
        <v>450</v>
      </c>
      <c r="P5" s="39" t="s">
        <v>451</v>
      </c>
      <c r="Q5" s="128"/>
      <c r="R5" s="128"/>
    </row>
    <row r="6" spans="1:18" ht="0.75" customHeight="1" hidden="1" thickBot="1">
      <c r="A6" s="128"/>
      <c r="B6" s="128"/>
      <c r="C6" s="128"/>
      <c r="D6" s="9">
        <v>2006</v>
      </c>
      <c r="E6" s="9">
        <v>2006</v>
      </c>
      <c r="F6" s="9">
        <v>2006</v>
      </c>
      <c r="G6" s="9">
        <v>2006</v>
      </c>
      <c r="H6" s="9">
        <v>2006</v>
      </c>
      <c r="I6" s="9">
        <v>2006</v>
      </c>
      <c r="J6" s="9">
        <v>2006</v>
      </c>
      <c r="K6" s="9">
        <v>2006</v>
      </c>
      <c r="L6" s="9">
        <v>2006</v>
      </c>
      <c r="M6" s="9">
        <v>2006</v>
      </c>
      <c r="N6" s="9">
        <v>2006</v>
      </c>
      <c r="O6" s="9">
        <v>2006</v>
      </c>
      <c r="P6" s="9">
        <v>2006</v>
      </c>
      <c r="Q6" s="9">
        <v>2006</v>
      </c>
      <c r="R6" s="9">
        <v>2006</v>
      </c>
    </row>
    <row r="7" spans="1:18" ht="12.75">
      <c r="A7" s="40">
        <v>1</v>
      </c>
      <c r="B7" s="40" t="s">
        <v>35</v>
      </c>
      <c r="C7" s="40" t="s">
        <v>36</v>
      </c>
      <c r="D7" s="17">
        <v>47</v>
      </c>
      <c r="E7" s="17">
        <v>15</v>
      </c>
      <c r="F7" s="17">
        <v>9</v>
      </c>
      <c r="G7" s="17">
        <v>6</v>
      </c>
      <c r="H7" s="17">
        <v>4</v>
      </c>
      <c r="I7" s="17">
        <v>0</v>
      </c>
      <c r="J7" s="17">
        <v>11</v>
      </c>
      <c r="K7" s="17">
        <v>6</v>
      </c>
      <c r="L7" s="17">
        <v>0</v>
      </c>
      <c r="M7" s="17">
        <v>2</v>
      </c>
      <c r="N7" s="17">
        <v>0</v>
      </c>
      <c r="O7" s="17">
        <v>0</v>
      </c>
      <c r="P7" s="17">
        <v>3</v>
      </c>
      <c r="Q7" s="17">
        <v>2</v>
      </c>
      <c r="R7" s="17">
        <v>0</v>
      </c>
    </row>
    <row r="8" spans="1:18" ht="12.75">
      <c r="A8" s="40">
        <v>2</v>
      </c>
      <c r="B8" s="40" t="s">
        <v>37</v>
      </c>
      <c r="C8" s="40" t="s">
        <v>38</v>
      </c>
      <c r="D8" s="17">
        <v>83</v>
      </c>
      <c r="E8" s="17">
        <v>30</v>
      </c>
      <c r="F8" s="17">
        <v>24</v>
      </c>
      <c r="G8" s="17">
        <v>6</v>
      </c>
      <c r="H8" s="17">
        <v>2</v>
      </c>
      <c r="I8" s="17">
        <v>0</v>
      </c>
      <c r="J8" s="17">
        <v>19</v>
      </c>
      <c r="K8" s="17">
        <v>13</v>
      </c>
      <c r="L8" s="17">
        <v>5</v>
      </c>
      <c r="M8" s="17">
        <v>1</v>
      </c>
      <c r="N8" s="17">
        <v>0</v>
      </c>
      <c r="O8" s="17">
        <v>0</v>
      </c>
      <c r="P8" s="17">
        <v>0</v>
      </c>
      <c r="Q8" s="17">
        <v>2</v>
      </c>
      <c r="R8" s="17">
        <v>0</v>
      </c>
    </row>
    <row r="9" spans="1:18" ht="12.75">
      <c r="A9" s="40">
        <v>3</v>
      </c>
      <c r="B9" s="40" t="s">
        <v>37</v>
      </c>
      <c r="C9" s="40" t="s">
        <v>39</v>
      </c>
      <c r="D9" s="17">
        <v>86</v>
      </c>
      <c r="E9" s="17">
        <v>20</v>
      </c>
      <c r="F9" s="17">
        <v>40</v>
      </c>
      <c r="G9" s="17">
        <v>11</v>
      </c>
      <c r="H9" s="17">
        <v>3</v>
      </c>
      <c r="I9" s="17">
        <v>0</v>
      </c>
      <c r="J9" s="17">
        <v>11</v>
      </c>
      <c r="K9" s="17">
        <v>7</v>
      </c>
      <c r="L9" s="17">
        <v>3</v>
      </c>
      <c r="M9" s="17">
        <v>1</v>
      </c>
      <c r="N9" s="17">
        <v>0</v>
      </c>
      <c r="O9" s="17">
        <v>0</v>
      </c>
      <c r="P9" s="17">
        <v>0</v>
      </c>
      <c r="Q9" s="17">
        <v>1</v>
      </c>
      <c r="R9" s="17">
        <v>0</v>
      </c>
    </row>
    <row r="10" spans="1:18" ht="12.75">
      <c r="A10" s="40">
        <v>4</v>
      </c>
      <c r="B10" s="40" t="s">
        <v>37</v>
      </c>
      <c r="C10" s="40" t="s">
        <v>40</v>
      </c>
      <c r="D10" s="17">
        <v>53</v>
      </c>
      <c r="E10" s="17">
        <v>13</v>
      </c>
      <c r="F10" s="17">
        <v>23</v>
      </c>
      <c r="G10" s="17">
        <v>3</v>
      </c>
      <c r="H10" s="17">
        <v>0</v>
      </c>
      <c r="I10" s="17">
        <v>0</v>
      </c>
      <c r="J10" s="17">
        <v>13</v>
      </c>
      <c r="K10" s="17">
        <v>9</v>
      </c>
      <c r="L10" s="17">
        <v>4</v>
      </c>
      <c r="M10" s="17">
        <v>0</v>
      </c>
      <c r="N10" s="17">
        <v>0</v>
      </c>
      <c r="O10" s="17">
        <v>0</v>
      </c>
      <c r="P10" s="17">
        <v>0</v>
      </c>
      <c r="Q10" s="17">
        <v>1</v>
      </c>
      <c r="R10" s="17">
        <v>0</v>
      </c>
    </row>
    <row r="11" spans="1:18" ht="12.75">
      <c r="A11" s="40">
        <v>5</v>
      </c>
      <c r="B11" s="40" t="s">
        <v>41</v>
      </c>
      <c r="C11" s="40" t="s">
        <v>42</v>
      </c>
      <c r="D11" s="17">
        <v>48</v>
      </c>
      <c r="E11" s="17">
        <v>15</v>
      </c>
      <c r="F11" s="17">
        <v>7</v>
      </c>
      <c r="G11" s="17">
        <v>3</v>
      </c>
      <c r="H11" s="17">
        <v>2</v>
      </c>
      <c r="I11" s="17">
        <v>0</v>
      </c>
      <c r="J11" s="17">
        <v>16</v>
      </c>
      <c r="K11" s="17">
        <v>12</v>
      </c>
      <c r="L11" s="17">
        <v>0</v>
      </c>
      <c r="M11" s="17">
        <v>0</v>
      </c>
      <c r="N11" s="17">
        <v>0</v>
      </c>
      <c r="O11" s="17">
        <v>0</v>
      </c>
      <c r="P11" s="17">
        <v>4</v>
      </c>
      <c r="Q11" s="17">
        <v>4</v>
      </c>
      <c r="R11" s="17">
        <v>1</v>
      </c>
    </row>
    <row r="12" spans="1:18" s="22" customFormat="1" ht="12.75">
      <c r="A12" s="19">
        <v>5</v>
      </c>
      <c r="B12" s="20"/>
      <c r="C12" s="19" t="s">
        <v>43</v>
      </c>
      <c r="D12" s="19">
        <f aca="true" t="shared" si="0" ref="D12:R12">(D7+D8+D9+D10+D11)</f>
        <v>317</v>
      </c>
      <c r="E12" s="19">
        <f t="shared" si="0"/>
        <v>93</v>
      </c>
      <c r="F12" s="19">
        <f t="shared" si="0"/>
        <v>103</v>
      </c>
      <c r="G12" s="19">
        <f t="shared" si="0"/>
        <v>29</v>
      </c>
      <c r="H12" s="19">
        <f t="shared" si="0"/>
        <v>11</v>
      </c>
      <c r="I12" s="19">
        <f t="shared" si="0"/>
        <v>0</v>
      </c>
      <c r="J12" s="19">
        <f t="shared" si="0"/>
        <v>70</v>
      </c>
      <c r="K12" s="19">
        <f t="shared" si="0"/>
        <v>47</v>
      </c>
      <c r="L12" s="19">
        <f t="shared" si="0"/>
        <v>12</v>
      </c>
      <c r="M12" s="19">
        <f t="shared" si="0"/>
        <v>4</v>
      </c>
      <c r="N12" s="19">
        <f t="shared" si="0"/>
        <v>0</v>
      </c>
      <c r="O12" s="19">
        <f t="shared" si="0"/>
        <v>0</v>
      </c>
      <c r="P12" s="19">
        <f t="shared" si="0"/>
        <v>7</v>
      </c>
      <c r="Q12" s="19">
        <f t="shared" si="0"/>
        <v>10</v>
      </c>
      <c r="R12" s="19">
        <f t="shared" si="0"/>
        <v>1</v>
      </c>
    </row>
    <row r="13" spans="1:18" ht="7.5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</row>
    <row r="14" spans="1:18" ht="12.75">
      <c r="A14" s="40">
        <v>1</v>
      </c>
      <c r="B14" s="40" t="s">
        <v>37</v>
      </c>
      <c r="C14" s="40" t="s">
        <v>44</v>
      </c>
      <c r="D14" s="17">
        <v>9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8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8</v>
      </c>
      <c r="Q14" s="17">
        <v>1</v>
      </c>
      <c r="R14" s="17">
        <v>0</v>
      </c>
    </row>
    <row r="15" spans="1:18" ht="12.75">
      <c r="A15" s="40">
        <v>2</v>
      </c>
      <c r="B15" s="40" t="s">
        <v>45</v>
      </c>
      <c r="C15" s="40" t="s">
        <v>159</v>
      </c>
      <c r="D15" s="17">
        <v>71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68</v>
      </c>
      <c r="K15" s="17">
        <v>0</v>
      </c>
      <c r="L15" s="17">
        <v>0</v>
      </c>
      <c r="M15" s="17">
        <v>1</v>
      </c>
      <c r="N15" s="17">
        <v>0</v>
      </c>
      <c r="O15" s="17">
        <v>0</v>
      </c>
      <c r="P15" s="17">
        <v>67</v>
      </c>
      <c r="Q15" s="17">
        <v>3</v>
      </c>
      <c r="R15" s="17">
        <v>0</v>
      </c>
    </row>
    <row r="16" spans="1:18" ht="12.75">
      <c r="A16" s="40">
        <v>3</v>
      </c>
      <c r="B16" s="40" t="s">
        <v>47</v>
      </c>
      <c r="C16" s="40" t="s">
        <v>160</v>
      </c>
      <c r="D16" s="17">
        <v>66</v>
      </c>
      <c r="E16" s="17">
        <v>1</v>
      </c>
      <c r="F16" s="17">
        <v>0</v>
      </c>
      <c r="G16" s="17">
        <v>0</v>
      </c>
      <c r="H16" s="17">
        <v>0</v>
      </c>
      <c r="I16" s="17">
        <v>0</v>
      </c>
      <c r="J16" s="17">
        <v>64</v>
      </c>
      <c r="K16" s="17">
        <v>0</v>
      </c>
      <c r="L16" s="17">
        <v>29</v>
      </c>
      <c r="M16" s="17">
        <v>0</v>
      </c>
      <c r="N16" s="17">
        <v>0</v>
      </c>
      <c r="O16" s="17">
        <v>0</v>
      </c>
      <c r="P16" s="17">
        <v>35</v>
      </c>
      <c r="Q16" s="17">
        <v>1</v>
      </c>
      <c r="R16" s="17">
        <v>0</v>
      </c>
    </row>
    <row r="17" spans="1:18" s="22" customFormat="1" ht="12.75">
      <c r="A17" s="19">
        <v>3</v>
      </c>
      <c r="B17" s="20"/>
      <c r="C17" s="19" t="s">
        <v>49</v>
      </c>
      <c r="D17" s="19">
        <f aca="true" t="shared" si="1" ref="D17:R17">(D14+D15+D16)</f>
        <v>146</v>
      </c>
      <c r="E17" s="19">
        <f t="shared" si="1"/>
        <v>1</v>
      </c>
      <c r="F17" s="19">
        <f t="shared" si="1"/>
        <v>0</v>
      </c>
      <c r="G17" s="19">
        <f t="shared" si="1"/>
        <v>0</v>
      </c>
      <c r="H17" s="19">
        <f t="shared" si="1"/>
        <v>0</v>
      </c>
      <c r="I17" s="19">
        <f t="shared" si="1"/>
        <v>0</v>
      </c>
      <c r="J17" s="19">
        <f t="shared" si="1"/>
        <v>140</v>
      </c>
      <c r="K17" s="19">
        <f t="shared" si="1"/>
        <v>0</v>
      </c>
      <c r="L17" s="19">
        <f t="shared" si="1"/>
        <v>29</v>
      </c>
      <c r="M17" s="19">
        <f t="shared" si="1"/>
        <v>1</v>
      </c>
      <c r="N17" s="19">
        <f t="shared" si="1"/>
        <v>0</v>
      </c>
      <c r="O17" s="19">
        <f t="shared" si="1"/>
        <v>0</v>
      </c>
      <c r="P17" s="19">
        <f t="shared" si="1"/>
        <v>110</v>
      </c>
      <c r="Q17" s="19">
        <f t="shared" si="1"/>
        <v>5</v>
      </c>
      <c r="R17" s="19">
        <f t="shared" si="1"/>
        <v>0</v>
      </c>
    </row>
    <row r="18" spans="1:18" ht="8.2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</row>
    <row r="19" spans="1:18" ht="12.75">
      <c r="A19" s="40">
        <v>1</v>
      </c>
      <c r="B19" s="40" t="s">
        <v>50</v>
      </c>
      <c r="C19" s="40" t="s">
        <v>51</v>
      </c>
      <c r="D19" s="17">
        <v>45</v>
      </c>
      <c r="E19" s="17">
        <v>23</v>
      </c>
      <c r="F19" s="17">
        <v>3</v>
      </c>
      <c r="G19" s="17">
        <v>5</v>
      </c>
      <c r="H19" s="17">
        <v>6</v>
      </c>
      <c r="I19" s="17">
        <v>7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1</v>
      </c>
    </row>
    <row r="20" spans="1:18" ht="12.75">
      <c r="A20" s="40">
        <v>2</v>
      </c>
      <c r="B20" s="40" t="s">
        <v>50</v>
      </c>
      <c r="C20" s="40" t="s">
        <v>52</v>
      </c>
      <c r="D20" s="17">
        <v>24</v>
      </c>
      <c r="E20" s="17">
        <v>5</v>
      </c>
      <c r="F20" s="17">
        <v>0</v>
      </c>
      <c r="G20" s="17">
        <v>3</v>
      </c>
      <c r="H20" s="17">
        <v>0</v>
      </c>
      <c r="I20" s="17">
        <v>15</v>
      </c>
      <c r="J20" s="17">
        <v>1</v>
      </c>
      <c r="K20" s="17">
        <v>0</v>
      </c>
      <c r="L20" s="17">
        <v>0</v>
      </c>
      <c r="M20" s="17">
        <v>1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</row>
    <row r="21" spans="1:18" ht="12.75">
      <c r="A21" s="40">
        <v>3</v>
      </c>
      <c r="B21" s="40" t="s">
        <v>53</v>
      </c>
      <c r="C21" s="40" t="s">
        <v>54</v>
      </c>
      <c r="D21" s="17">
        <v>33</v>
      </c>
      <c r="E21" s="17">
        <v>9</v>
      </c>
      <c r="F21" s="17">
        <v>5</v>
      </c>
      <c r="G21" s="17">
        <v>4</v>
      </c>
      <c r="H21" s="17">
        <v>0</v>
      </c>
      <c r="I21" s="17">
        <v>14</v>
      </c>
      <c r="J21" s="17">
        <v>1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1</v>
      </c>
      <c r="Q21" s="17">
        <v>0</v>
      </c>
      <c r="R21" s="17">
        <v>0</v>
      </c>
    </row>
    <row r="22" spans="1:18" ht="12.75">
      <c r="A22" s="40">
        <v>4</v>
      </c>
      <c r="B22" s="40" t="s">
        <v>55</v>
      </c>
      <c r="C22" s="40" t="s">
        <v>56</v>
      </c>
      <c r="D22" s="17">
        <v>17</v>
      </c>
      <c r="E22" s="17">
        <v>3</v>
      </c>
      <c r="F22" s="17">
        <v>2</v>
      </c>
      <c r="G22" s="17">
        <v>4</v>
      </c>
      <c r="H22" s="17">
        <v>0</v>
      </c>
      <c r="I22" s="17">
        <v>8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</row>
    <row r="23" spans="1:18" ht="12.75">
      <c r="A23" s="40">
        <v>5</v>
      </c>
      <c r="B23" s="40" t="s">
        <v>55</v>
      </c>
      <c r="C23" s="40" t="s">
        <v>57</v>
      </c>
      <c r="D23" s="17">
        <v>9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9</v>
      </c>
      <c r="K23" s="17">
        <v>9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</row>
    <row r="24" spans="1:18" ht="12.75">
      <c r="A24" s="40">
        <v>6</v>
      </c>
      <c r="B24" s="40" t="s">
        <v>35</v>
      </c>
      <c r="C24" s="40" t="s">
        <v>58</v>
      </c>
      <c r="D24" s="17">
        <v>21</v>
      </c>
      <c r="E24" s="17">
        <v>8</v>
      </c>
      <c r="F24" s="17">
        <v>1</v>
      </c>
      <c r="G24" s="17">
        <v>2</v>
      </c>
      <c r="H24" s="17">
        <v>0</v>
      </c>
      <c r="I24" s="17">
        <v>10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</row>
    <row r="25" spans="1:18" ht="12.75">
      <c r="A25" s="40">
        <v>7</v>
      </c>
      <c r="B25" s="40" t="s">
        <v>59</v>
      </c>
      <c r="C25" s="40" t="s">
        <v>60</v>
      </c>
      <c r="D25" s="17">
        <v>15</v>
      </c>
      <c r="E25" s="17">
        <v>6</v>
      </c>
      <c r="F25" s="17">
        <v>0</v>
      </c>
      <c r="G25" s="17">
        <v>1</v>
      </c>
      <c r="H25" s="17">
        <v>0</v>
      </c>
      <c r="I25" s="17">
        <v>8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</row>
    <row r="26" spans="1:18" ht="12.75">
      <c r="A26" s="40">
        <v>8</v>
      </c>
      <c r="B26" s="40" t="s">
        <v>37</v>
      </c>
      <c r="C26" s="40" t="s">
        <v>61</v>
      </c>
      <c r="D26" s="17">
        <v>90</v>
      </c>
      <c r="E26" s="17">
        <v>44</v>
      </c>
      <c r="F26" s="17">
        <v>0</v>
      </c>
      <c r="G26" s="17">
        <v>3</v>
      </c>
      <c r="H26" s="17">
        <v>5</v>
      </c>
      <c r="I26" s="17">
        <v>14</v>
      </c>
      <c r="J26" s="17">
        <v>24</v>
      </c>
      <c r="K26" s="17">
        <v>23</v>
      </c>
      <c r="L26" s="17">
        <v>0</v>
      </c>
      <c r="M26" s="17">
        <v>1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</row>
    <row r="27" spans="1:18" ht="12.75">
      <c r="A27" s="40">
        <v>9</v>
      </c>
      <c r="B27" s="40" t="s">
        <v>37</v>
      </c>
      <c r="C27" s="40" t="s">
        <v>62</v>
      </c>
      <c r="D27" s="17">
        <v>12</v>
      </c>
      <c r="E27" s="17">
        <v>2</v>
      </c>
      <c r="F27" s="17">
        <v>4</v>
      </c>
      <c r="G27" s="17">
        <v>4</v>
      </c>
      <c r="H27" s="17">
        <v>0</v>
      </c>
      <c r="I27" s="17">
        <v>2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</row>
    <row r="28" spans="1:18" ht="12.75">
      <c r="A28" s="40">
        <v>10</v>
      </c>
      <c r="B28" s="40" t="s">
        <v>37</v>
      </c>
      <c r="C28" s="40" t="s">
        <v>63</v>
      </c>
      <c r="D28" s="17">
        <v>21</v>
      </c>
      <c r="E28" s="17">
        <v>6</v>
      </c>
      <c r="F28" s="17">
        <v>4</v>
      </c>
      <c r="G28" s="17">
        <v>2</v>
      </c>
      <c r="H28" s="17">
        <v>4</v>
      </c>
      <c r="I28" s="17">
        <v>0</v>
      </c>
      <c r="J28" s="17">
        <v>5</v>
      </c>
      <c r="K28" s="17">
        <v>3</v>
      </c>
      <c r="L28" s="17">
        <v>0</v>
      </c>
      <c r="M28" s="17">
        <v>2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</row>
    <row r="29" spans="1:18" ht="12.75">
      <c r="A29" s="40">
        <v>11</v>
      </c>
      <c r="B29" s="40" t="s">
        <v>37</v>
      </c>
      <c r="C29" s="40" t="s">
        <v>64</v>
      </c>
      <c r="D29" s="17">
        <v>24</v>
      </c>
      <c r="E29" s="17">
        <v>6</v>
      </c>
      <c r="F29" s="17">
        <v>0</v>
      </c>
      <c r="G29" s="17">
        <v>4</v>
      </c>
      <c r="H29" s="17">
        <v>0</v>
      </c>
      <c r="I29" s="17">
        <v>11</v>
      </c>
      <c r="J29" s="17">
        <v>2</v>
      </c>
      <c r="K29" s="17">
        <v>0</v>
      </c>
      <c r="L29" s="17">
        <v>0</v>
      </c>
      <c r="M29" s="17">
        <v>2</v>
      </c>
      <c r="N29" s="17">
        <v>0</v>
      </c>
      <c r="O29" s="17">
        <v>0</v>
      </c>
      <c r="P29" s="17">
        <v>0</v>
      </c>
      <c r="Q29" s="17">
        <v>0</v>
      </c>
      <c r="R29" s="17">
        <v>1</v>
      </c>
    </row>
    <row r="30" spans="1:18" ht="12.75">
      <c r="A30" s="40">
        <v>12</v>
      </c>
      <c r="B30" s="40" t="s">
        <v>37</v>
      </c>
      <c r="C30" s="40" t="s">
        <v>65</v>
      </c>
      <c r="D30" s="17">
        <v>34</v>
      </c>
      <c r="E30" s="17">
        <v>10</v>
      </c>
      <c r="F30" s="17">
        <v>8</v>
      </c>
      <c r="G30" s="17">
        <v>4</v>
      </c>
      <c r="H30" s="17">
        <v>0</v>
      </c>
      <c r="I30" s="17">
        <v>12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</row>
    <row r="31" spans="1:18" ht="12.75">
      <c r="A31" s="40">
        <v>13</v>
      </c>
      <c r="B31" s="40" t="s">
        <v>37</v>
      </c>
      <c r="C31" s="40" t="s">
        <v>66</v>
      </c>
      <c r="D31" s="17">
        <v>18</v>
      </c>
      <c r="E31" s="17">
        <v>5</v>
      </c>
      <c r="F31" s="17">
        <v>1</v>
      </c>
      <c r="G31" s="17">
        <v>4</v>
      </c>
      <c r="H31" s="17">
        <v>0</v>
      </c>
      <c r="I31" s="17">
        <v>8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</row>
    <row r="32" spans="1:18" ht="12.75">
      <c r="A32" s="40">
        <v>14</v>
      </c>
      <c r="B32" s="40" t="s">
        <v>37</v>
      </c>
      <c r="C32" s="40" t="s">
        <v>67</v>
      </c>
      <c r="D32" s="17">
        <v>13</v>
      </c>
      <c r="E32" s="17">
        <v>0</v>
      </c>
      <c r="F32" s="17">
        <v>0</v>
      </c>
      <c r="G32" s="17">
        <v>0</v>
      </c>
      <c r="H32" s="17">
        <v>2</v>
      </c>
      <c r="I32" s="17">
        <v>9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2</v>
      </c>
    </row>
    <row r="33" spans="1:18" ht="12.75">
      <c r="A33" s="40">
        <v>15</v>
      </c>
      <c r="B33" s="40" t="s">
        <v>68</v>
      </c>
      <c r="C33" s="40" t="s">
        <v>69</v>
      </c>
      <c r="D33" s="17">
        <v>12</v>
      </c>
      <c r="E33" s="17">
        <v>1</v>
      </c>
      <c r="F33" s="17">
        <v>4</v>
      </c>
      <c r="G33" s="17">
        <v>3</v>
      </c>
      <c r="H33" s="17">
        <v>0</v>
      </c>
      <c r="I33" s="17">
        <v>4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</row>
    <row r="34" spans="1:18" ht="12.75">
      <c r="A34" s="40">
        <v>16</v>
      </c>
      <c r="B34" s="40" t="s">
        <v>70</v>
      </c>
      <c r="C34" s="40" t="s">
        <v>71</v>
      </c>
      <c r="D34" s="17">
        <v>20</v>
      </c>
      <c r="E34" s="17">
        <v>15</v>
      </c>
      <c r="F34" s="17">
        <v>0</v>
      </c>
      <c r="G34" s="17">
        <v>1</v>
      </c>
      <c r="H34" s="17">
        <v>1</v>
      </c>
      <c r="I34" s="17">
        <v>3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</row>
    <row r="35" spans="1:18" ht="12.75">
      <c r="A35" s="40">
        <v>17</v>
      </c>
      <c r="B35" s="40" t="s">
        <v>72</v>
      </c>
      <c r="C35" s="40" t="s">
        <v>73</v>
      </c>
      <c r="D35" s="17">
        <v>16</v>
      </c>
      <c r="E35" s="17">
        <v>9</v>
      </c>
      <c r="F35" s="17">
        <v>0</v>
      </c>
      <c r="G35" s="17">
        <v>2</v>
      </c>
      <c r="H35" s="17">
        <v>0</v>
      </c>
      <c r="I35" s="17">
        <v>0</v>
      </c>
      <c r="J35" s="17">
        <v>5</v>
      </c>
      <c r="K35" s="17">
        <v>0</v>
      </c>
      <c r="L35" s="17">
        <v>0</v>
      </c>
      <c r="M35" s="17">
        <v>5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</row>
    <row r="36" spans="1:18" ht="12.75">
      <c r="A36" s="40">
        <v>18</v>
      </c>
      <c r="B36" s="40" t="s">
        <v>74</v>
      </c>
      <c r="C36" s="40" t="s">
        <v>75</v>
      </c>
      <c r="D36" s="17">
        <v>20</v>
      </c>
      <c r="E36" s="17">
        <v>15</v>
      </c>
      <c r="F36" s="17">
        <v>0</v>
      </c>
      <c r="G36" s="17">
        <v>4</v>
      </c>
      <c r="H36" s="17">
        <v>0</v>
      </c>
      <c r="I36" s="17">
        <v>0</v>
      </c>
      <c r="J36" s="17">
        <v>1</v>
      </c>
      <c r="K36" s="17">
        <v>0</v>
      </c>
      <c r="L36" s="17">
        <v>0</v>
      </c>
      <c r="M36" s="17">
        <v>0</v>
      </c>
      <c r="N36" s="17">
        <v>0</v>
      </c>
      <c r="O36" s="17">
        <v>1</v>
      </c>
      <c r="P36" s="17">
        <v>0</v>
      </c>
      <c r="Q36" s="17">
        <v>0</v>
      </c>
      <c r="R36" s="17">
        <v>0</v>
      </c>
    </row>
    <row r="37" spans="1:18" ht="12.75">
      <c r="A37" s="40">
        <v>19</v>
      </c>
      <c r="B37" s="40" t="s">
        <v>76</v>
      </c>
      <c r="C37" s="40" t="s">
        <v>77</v>
      </c>
      <c r="D37" s="17">
        <v>31</v>
      </c>
      <c r="E37" s="17">
        <v>12</v>
      </c>
      <c r="F37" s="17">
        <v>1</v>
      </c>
      <c r="G37" s="17">
        <v>12</v>
      </c>
      <c r="H37" s="17">
        <v>2</v>
      </c>
      <c r="I37" s="17">
        <v>4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</row>
    <row r="38" spans="1:18" ht="12.75">
      <c r="A38" s="40">
        <v>20</v>
      </c>
      <c r="B38" s="40" t="s">
        <v>78</v>
      </c>
      <c r="C38" s="40" t="s">
        <v>215</v>
      </c>
      <c r="D38" s="17">
        <v>18</v>
      </c>
      <c r="E38" s="17">
        <v>1</v>
      </c>
      <c r="F38" s="17">
        <v>1</v>
      </c>
      <c r="G38" s="17">
        <v>4</v>
      </c>
      <c r="H38" s="17">
        <v>0</v>
      </c>
      <c r="I38" s="17">
        <v>5</v>
      </c>
      <c r="J38" s="17">
        <v>1</v>
      </c>
      <c r="K38" s="17">
        <v>0</v>
      </c>
      <c r="L38" s="17">
        <v>0</v>
      </c>
      <c r="M38" s="17">
        <v>1</v>
      </c>
      <c r="N38" s="17">
        <v>0</v>
      </c>
      <c r="O38" s="17">
        <v>0</v>
      </c>
      <c r="P38" s="17">
        <v>0</v>
      </c>
      <c r="Q38" s="17">
        <v>0</v>
      </c>
      <c r="R38" s="17">
        <v>6</v>
      </c>
    </row>
    <row r="39" spans="1:18" ht="12.75">
      <c r="A39" s="40">
        <v>21</v>
      </c>
      <c r="B39" s="40" t="s">
        <v>41</v>
      </c>
      <c r="C39" s="40" t="s">
        <v>80</v>
      </c>
      <c r="D39" s="17">
        <v>28</v>
      </c>
      <c r="E39" s="17">
        <v>9</v>
      </c>
      <c r="F39" s="17">
        <v>2</v>
      </c>
      <c r="G39" s="17">
        <v>3</v>
      </c>
      <c r="H39" s="17">
        <v>8</v>
      </c>
      <c r="I39" s="17">
        <v>2</v>
      </c>
      <c r="J39" s="17">
        <v>4</v>
      </c>
      <c r="K39" s="17">
        <v>0</v>
      </c>
      <c r="L39" s="17">
        <v>0</v>
      </c>
      <c r="M39" s="17">
        <v>0</v>
      </c>
      <c r="N39" s="17">
        <v>0</v>
      </c>
      <c r="O39" s="17">
        <v>4</v>
      </c>
      <c r="P39" s="17">
        <v>0</v>
      </c>
      <c r="Q39" s="17">
        <v>0</v>
      </c>
      <c r="R39" s="17">
        <v>0</v>
      </c>
    </row>
    <row r="40" spans="1:18" ht="12.75">
      <c r="A40" s="40">
        <v>22</v>
      </c>
      <c r="B40" s="40" t="s">
        <v>81</v>
      </c>
      <c r="C40" s="40" t="s">
        <v>82</v>
      </c>
      <c r="D40" s="17">
        <v>7</v>
      </c>
      <c r="E40" s="17">
        <v>1</v>
      </c>
      <c r="F40" s="17">
        <v>0</v>
      </c>
      <c r="G40" s="17">
        <v>0</v>
      </c>
      <c r="H40" s="17">
        <v>1</v>
      </c>
      <c r="I40" s="17">
        <v>5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</row>
    <row r="41" spans="1:18" ht="12.75">
      <c r="A41" s="40">
        <v>23</v>
      </c>
      <c r="B41" s="40" t="s">
        <v>81</v>
      </c>
      <c r="C41" s="40" t="s">
        <v>83</v>
      </c>
      <c r="D41" s="17">
        <v>11</v>
      </c>
      <c r="E41" s="17">
        <v>3</v>
      </c>
      <c r="F41" s="17">
        <v>2</v>
      </c>
      <c r="G41" s="17">
        <v>2</v>
      </c>
      <c r="H41" s="17">
        <v>0</v>
      </c>
      <c r="I41" s="17">
        <v>4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</row>
    <row r="42" spans="1:18" ht="12.75">
      <c r="A42" s="40">
        <v>24</v>
      </c>
      <c r="B42" s="40" t="s">
        <v>84</v>
      </c>
      <c r="C42" s="40" t="s">
        <v>85</v>
      </c>
      <c r="D42" s="17">
        <v>11</v>
      </c>
      <c r="E42" s="17">
        <v>1</v>
      </c>
      <c r="F42" s="17">
        <v>1</v>
      </c>
      <c r="G42" s="17">
        <v>0</v>
      </c>
      <c r="H42" s="17">
        <v>0</v>
      </c>
      <c r="I42" s="17">
        <v>9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</row>
    <row r="43" spans="1:18" ht="12.75">
      <c r="A43" s="40">
        <v>25</v>
      </c>
      <c r="B43" s="40" t="s">
        <v>84</v>
      </c>
      <c r="C43" s="40" t="s">
        <v>86</v>
      </c>
      <c r="D43" s="17">
        <v>70</v>
      </c>
      <c r="E43" s="17">
        <v>50</v>
      </c>
      <c r="F43" s="17">
        <v>1</v>
      </c>
      <c r="G43" s="17">
        <v>1</v>
      </c>
      <c r="H43" s="17">
        <v>0</v>
      </c>
      <c r="I43" s="17">
        <v>0</v>
      </c>
      <c r="J43" s="17">
        <v>18</v>
      </c>
      <c r="K43" s="17">
        <v>13</v>
      </c>
      <c r="L43" s="17">
        <v>0</v>
      </c>
      <c r="M43" s="17">
        <v>0</v>
      </c>
      <c r="N43" s="17">
        <v>0</v>
      </c>
      <c r="O43" s="17">
        <v>5</v>
      </c>
      <c r="P43" s="17">
        <v>0</v>
      </c>
      <c r="Q43" s="17">
        <v>0</v>
      </c>
      <c r="R43" s="17">
        <v>0</v>
      </c>
    </row>
    <row r="44" spans="1:18" ht="12.75">
      <c r="A44" s="40">
        <v>26</v>
      </c>
      <c r="B44" s="40" t="s">
        <v>87</v>
      </c>
      <c r="C44" s="40" t="s">
        <v>88</v>
      </c>
      <c r="D44" s="17">
        <v>18</v>
      </c>
      <c r="E44" s="17">
        <v>6</v>
      </c>
      <c r="F44" s="17">
        <v>0</v>
      </c>
      <c r="G44" s="17">
        <v>0</v>
      </c>
      <c r="H44" s="17">
        <v>3</v>
      </c>
      <c r="I44" s="17">
        <v>8</v>
      </c>
      <c r="J44" s="17">
        <v>1</v>
      </c>
      <c r="K44" s="17">
        <v>0</v>
      </c>
      <c r="L44" s="17">
        <v>1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</row>
    <row r="45" spans="1:18" ht="12.75">
      <c r="A45" s="40">
        <v>27</v>
      </c>
      <c r="B45" s="40" t="s">
        <v>89</v>
      </c>
      <c r="C45" s="40" t="s">
        <v>90</v>
      </c>
      <c r="D45" s="17">
        <v>26</v>
      </c>
      <c r="E45" s="17">
        <v>14</v>
      </c>
      <c r="F45" s="17">
        <v>1</v>
      </c>
      <c r="G45" s="17">
        <v>3</v>
      </c>
      <c r="H45" s="17">
        <v>0</v>
      </c>
      <c r="I45" s="17">
        <v>7</v>
      </c>
      <c r="J45" s="17">
        <v>1</v>
      </c>
      <c r="K45" s="17">
        <v>0</v>
      </c>
      <c r="L45" s="17">
        <v>0</v>
      </c>
      <c r="M45" s="17">
        <v>0</v>
      </c>
      <c r="N45" s="17">
        <v>0</v>
      </c>
      <c r="O45" s="17">
        <v>1</v>
      </c>
      <c r="P45" s="17">
        <v>0</v>
      </c>
      <c r="Q45" s="17">
        <v>0</v>
      </c>
      <c r="R45" s="17">
        <v>0</v>
      </c>
    </row>
    <row r="46" spans="1:18" ht="12.75">
      <c r="A46" s="40">
        <v>28</v>
      </c>
      <c r="B46" s="40" t="s">
        <v>91</v>
      </c>
      <c r="C46" s="40" t="s">
        <v>92</v>
      </c>
      <c r="D46" s="17">
        <v>7</v>
      </c>
      <c r="E46" s="17">
        <v>4</v>
      </c>
      <c r="F46" s="17">
        <v>1</v>
      </c>
      <c r="G46" s="17">
        <v>0</v>
      </c>
      <c r="H46" s="17">
        <v>1</v>
      </c>
      <c r="I46" s="17">
        <v>0</v>
      </c>
      <c r="J46" s="17">
        <v>1</v>
      </c>
      <c r="K46" s="17">
        <v>1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</row>
    <row r="47" spans="1:18" ht="12.75">
      <c r="A47" s="40">
        <v>29</v>
      </c>
      <c r="B47" s="40" t="s">
        <v>93</v>
      </c>
      <c r="C47" s="40" t="s">
        <v>94</v>
      </c>
      <c r="D47" s="17">
        <v>6</v>
      </c>
      <c r="E47" s="17">
        <v>0</v>
      </c>
      <c r="F47" s="17">
        <v>0</v>
      </c>
      <c r="G47" s="17">
        <v>1</v>
      </c>
      <c r="H47" s="17">
        <v>0</v>
      </c>
      <c r="I47" s="17">
        <v>4</v>
      </c>
      <c r="J47" s="17">
        <v>1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1</v>
      </c>
      <c r="Q47" s="17">
        <v>0</v>
      </c>
      <c r="R47" s="17">
        <v>0</v>
      </c>
    </row>
    <row r="48" spans="1:18" ht="12.75">
      <c r="A48" s="40">
        <v>30</v>
      </c>
      <c r="B48" s="40" t="s">
        <v>93</v>
      </c>
      <c r="C48" s="40" t="s">
        <v>95</v>
      </c>
      <c r="D48" s="17">
        <v>18</v>
      </c>
      <c r="E48" s="17">
        <v>7</v>
      </c>
      <c r="F48" s="17">
        <v>5</v>
      </c>
      <c r="G48" s="17">
        <v>2</v>
      </c>
      <c r="H48" s="17">
        <v>0</v>
      </c>
      <c r="I48" s="17">
        <v>3</v>
      </c>
      <c r="J48" s="17">
        <v>1</v>
      </c>
      <c r="K48" s="17">
        <v>1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</row>
    <row r="49" spans="1:18" ht="12.75">
      <c r="A49" s="40">
        <v>31</v>
      </c>
      <c r="B49" s="40" t="s">
        <v>96</v>
      </c>
      <c r="C49" s="40" t="s">
        <v>97</v>
      </c>
      <c r="D49" s="17">
        <v>18</v>
      </c>
      <c r="E49" s="17">
        <v>3</v>
      </c>
      <c r="F49" s="17">
        <v>2</v>
      </c>
      <c r="G49" s="17">
        <v>5</v>
      </c>
      <c r="H49" s="17">
        <v>0</v>
      </c>
      <c r="I49" s="17">
        <v>8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</row>
    <row r="50" spans="1:18" ht="12.75">
      <c r="A50" s="40">
        <v>32</v>
      </c>
      <c r="B50" s="40" t="s">
        <v>98</v>
      </c>
      <c r="C50" s="40" t="s">
        <v>99</v>
      </c>
      <c r="D50" s="17">
        <v>8</v>
      </c>
      <c r="E50" s="17">
        <v>4</v>
      </c>
      <c r="F50" s="17">
        <v>0</v>
      </c>
      <c r="G50" s="17">
        <v>1</v>
      </c>
      <c r="H50" s="17">
        <v>2</v>
      </c>
      <c r="I50" s="17">
        <v>1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</row>
    <row r="51" spans="1:18" ht="12.75">
      <c r="A51" s="40">
        <v>33</v>
      </c>
      <c r="B51" s="40" t="s">
        <v>100</v>
      </c>
      <c r="C51" s="40" t="s">
        <v>101</v>
      </c>
      <c r="D51" s="17">
        <v>16</v>
      </c>
      <c r="E51" s="17">
        <v>8</v>
      </c>
      <c r="F51" s="17">
        <v>0</v>
      </c>
      <c r="G51" s="17">
        <v>3</v>
      </c>
      <c r="H51" s="17">
        <v>0</v>
      </c>
      <c r="I51" s="17">
        <v>5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</row>
    <row r="52" spans="1:18" ht="12.75">
      <c r="A52" s="40">
        <v>34</v>
      </c>
      <c r="B52" s="40" t="s">
        <v>102</v>
      </c>
      <c r="C52" s="40" t="s">
        <v>103</v>
      </c>
      <c r="D52" s="17">
        <v>20</v>
      </c>
      <c r="E52" s="17">
        <v>8</v>
      </c>
      <c r="F52" s="17">
        <v>0</v>
      </c>
      <c r="G52" s="17">
        <v>4</v>
      </c>
      <c r="H52" s="17">
        <v>0</v>
      </c>
      <c r="I52" s="17">
        <v>8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</row>
    <row r="53" spans="1:18" ht="12.75">
      <c r="A53" s="40">
        <v>35</v>
      </c>
      <c r="B53" s="40" t="s">
        <v>45</v>
      </c>
      <c r="C53" s="40" t="s">
        <v>104</v>
      </c>
      <c r="D53" s="17">
        <v>6</v>
      </c>
      <c r="E53" s="17">
        <v>1</v>
      </c>
      <c r="F53" s="17">
        <v>0</v>
      </c>
      <c r="G53" s="17">
        <v>4</v>
      </c>
      <c r="H53" s="17">
        <v>0</v>
      </c>
      <c r="I53" s="17">
        <v>1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</row>
    <row r="54" spans="1:18" ht="12.75">
      <c r="A54" s="40">
        <v>36</v>
      </c>
      <c r="B54" s="40" t="s">
        <v>45</v>
      </c>
      <c r="C54" s="40" t="s">
        <v>105</v>
      </c>
      <c r="D54" s="17">
        <v>16</v>
      </c>
      <c r="E54" s="17">
        <v>7</v>
      </c>
      <c r="F54" s="17">
        <v>3</v>
      </c>
      <c r="G54" s="17">
        <v>1</v>
      </c>
      <c r="H54" s="17">
        <v>0</v>
      </c>
      <c r="I54" s="17">
        <v>4</v>
      </c>
      <c r="J54" s="17">
        <v>1</v>
      </c>
      <c r="K54" s="17">
        <v>0</v>
      </c>
      <c r="L54" s="17">
        <v>0</v>
      </c>
      <c r="M54" s="17">
        <v>1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</row>
    <row r="55" spans="1:18" ht="12.75">
      <c r="A55" s="40">
        <v>37</v>
      </c>
      <c r="B55" s="40" t="s">
        <v>45</v>
      </c>
      <c r="C55" s="40" t="s">
        <v>106</v>
      </c>
      <c r="D55" s="17">
        <v>34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11</v>
      </c>
      <c r="K55" s="17">
        <v>10</v>
      </c>
      <c r="L55" s="17">
        <v>0</v>
      </c>
      <c r="M55" s="17">
        <v>0</v>
      </c>
      <c r="N55" s="17">
        <v>0</v>
      </c>
      <c r="O55" s="17">
        <v>0</v>
      </c>
      <c r="P55" s="17">
        <v>1</v>
      </c>
      <c r="Q55" s="17">
        <v>0</v>
      </c>
      <c r="R55" s="17">
        <v>23</v>
      </c>
    </row>
    <row r="56" spans="1:18" ht="12.75">
      <c r="A56" s="40">
        <v>38</v>
      </c>
      <c r="B56" s="40" t="s">
        <v>107</v>
      </c>
      <c r="C56" s="40" t="s">
        <v>108</v>
      </c>
      <c r="D56" s="17">
        <v>16</v>
      </c>
      <c r="E56" s="17">
        <v>10</v>
      </c>
      <c r="F56" s="17">
        <v>0</v>
      </c>
      <c r="G56" s="17">
        <v>0</v>
      </c>
      <c r="H56" s="17">
        <v>0</v>
      </c>
      <c r="I56" s="17">
        <v>5</v>
      </c>
      <c r="J56" s="17">
        <v>1</v>
      </c>
      <c r="K56" s="17">
        <v>1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</row>
    <row r="57" spans="1:18" ht="12.75">
      <c r="A57" s="40">
        <v>39</v>
      </c>
      <c r="B57" s="40" t="s">
        <v>47</v>
      </c>
      <c r="C57" s="40" t="s">
        <v>109</v>
      </c>
      <c r="D57" s="17">
        <v>4</v>
      </c>
      <c r="E57" s="17">
        <v>2</v>
      </c>
      <c r="F57" s="17">
        <v>1</v>
      </c>
      <c r="G57" s="17">
        <v>1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</row>
    <row r="58" spans="1:18" ht="12.75">
      <c r="A58" s="40">
        <v>40</v>
      </c>
      <c r="B58" s="40" t="s">
        <v>110</v>
      </c>
      <c r="C58" s="40" t="s">
        <v>111</v>
      </c>
      <c r="D58" s="17">
        <v>11</v>
      </c>
      <c r="E58" s="17">
        <v>0</v>
      </c>
      <c r="F58" s="17">
        <v>0</v>
      </c>
      <c r="G58" s="17">
        <v>2</v>
      </c>
      <c r="H58" s="17">
        <v>0</v>
      </c>
      <c r="I58" s="17">
        <v>8</v>
      </c>
      <c r="J58" s="17">
        <v>1</v>
      </c>
      <c r="K58" s="17">
        <v>1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</row>
    <row r="59" spans="1:18" ht="12.75">
      <c r="A59" s="40">
        <v>41</v>
      </c>
      <c r="B59" s="40" t="s">
        <v>112</v>
      </c>
      <c r="C59" s="40" t="s">
        <v>113</v>
      </c>
      <c r="D59" s="17">
        <v>13</v>
      </c>
      <c r="E59" s="17">
        <v>5</v>
      </c>
      <c r="F59" s="17">
        <v>0</v>
      </c>
      <c r="G59" s="17">
        <v>6</v>
      </c>
      <c r="H59" s="17">
        <v>0</v>
      </c>
      <c r="I59" s="17">
        <v>1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1</v>
      </c>
    </row>
    <row r="60" spans="1:18" ht="12.75">
      <c r="A60" s="40">
        <v>42</v>
      </c>
      <c r="B60" s="40" t="s">
        <v>114</v>
      </c>
      <c r="C60" s="40" t="s">
        <v>115</v>
      </c>
      <c r="D60" s="17">
        <v>12</v>
      </c>
      <c r="E60" s="17">
        <v>1</v>
      </c>
      <c r="F60" s="17">
        <v>7</v>
      </c>
      <c r="G60" s="17">
        <v>1</v>
      </c>
      <c r="H60" s="17">
        <v>0</v>
      </c>
      <c r="I60" s="17">
        <v>3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</row>
    <row r="61" spans="1:18" ht="12.75">
      <c r="A61" s="40">
        <v>43</v>
      </c>
      <c r="B61" s="40" t="s">
        <v>114</v>
      </c>
      <c r="C61" s="40" t="s">
        <v>116</v>
      </c>
      <c r="D61" s="17">
        <v>8</v>
      </c>
      <c r="E61" s="17">
        <v>2</v>
      </c>
      <c r="F61" s="17">
        <v>2</v>
      </c>
      <c r="G61" s="17">
        <v>0</v>
      </c>
      <c r="H61" s="17">
        <v>1</v>
      </c>
      <c r="I61" s="17">
        <v>1</v>
      </c>
      <c r="J61" s="17">
        <v>2</v>
      </c>
      <c r="K61" s="17">
        <v>2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</row>
    <row r="62" spans="1:18" ht="12.75">
      <c r="A62" s="40">
        <v>44</v>
      </c>
      <c r="B62" s="40" t="s">
        <v>117</v>
      </c>
      <c r="C62" s="40" t="s">
        <v>118</v>
      </c>
      <c r="D62" s="17">
        <v>2</v>
      </c>
      <c r="E62" s="17">
        <v>0</v>
      </c>
      <c r="F62" s="17">
        <v>0</v>
      </c>
      <c r="G62" s="17">
        <v>0</v>
      </c>
      <c r="H62" s="17">
        <v>0</v>
      </c>
      <c r="I62" s="17">
        <v>2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</row>
    <row r="63" spans="1:18" s="22" customFormat="1" ht="12.75">
      <c r="A63" s="19">
        <v>44</v>
      </c>
      <c r="B63" s="20"/>
      <c r="C63" s="19" t="s">
        <v>119</v>
      </c>
      <c r="D63" s="19">
        <f>SUM((D19):(D62))</f>
        <v>879</v>
      </c>
      <c r="E63" s="19">
        <f>SUM((E19):(E62))</f>
        <v>326</v>
      </c>
      <c r="F63" s="19">
        <f>SUM((F19):(F62))</f>
        <v>62</v>
      </c>
      <c r="G63" s="19">
        <f>SUM((G19):(G62))</f>
        <v>106</v>
      </c>
      <c r="H63" s="19">
        <f>SUM((H19):(H62))</f>
        <v>36</v>
      </c>
      <c r="I63" s="19">
        <f>SUM((I19):(I62))</f>
        <v>223</v>
      </c>
      <c r="J63" s="19">
        <f>SUM((J19):(J62))</f>
        <v>92</v>
      </c>
      <c r="K63" s="19">
        <f>SUM((K19):(K62))</f>
        <v>64</v>
      </c>
      <c r="L63" s="19">
        <f>SUM((L19):(L62))</f>
        <v>1</v>
      </c>
      <c r="M63" s="19">
        <f>SUM((M19):(M62))</f>
        <v>13</v>
      </c>
      <c r="N63" s="19">
        <f>SUM((N19):(N62))</f>
        <v>0</v>
      </c>
      <c r="O63" s="19">
        <f>SUM((O19):(O62))</f>
        <v>11</v>
      </c>
      <c r="P63" s="19">
        <f>SUM((P19):(P62))</f>
        <v>3</v>
      </c>
      <c r="Q63" s="19">
        <f>SUM((Q19):(Q62))</f>
        <v>0</v>
      </c>
      <c r="R63" s="19">
        <f>SUM((R19):(R62))</f>
        <v>34</v>
      </c>
    </row>
    <row r="64" spans="1:18" ht="12.7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</row>
    <row r="65" spans="1:18" ht="12.75">
      <c r="A65" s="40">
        <v>1</v>
      </c>
      <c r="B65" s="40" t="s">
        <v>50</v>
      </c>
      <c r="C65" s="40" t="s">
        <v>120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</row>
    <row r="66" spans="1:18" ht="12.75">
      <c r="A66" s="40">
        <v>2</v>
      </c>
      <c r="B66" s="40" t="s">
        <v>55</v>
      </c>
      <c r="C66" s="40" t="s">
        <v>121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</row>
    <row r="67" spans="1:18" ht="12.75">
      <c r="A67" s="40">
        <v>3</v>
      </c>
      <c r="B67" s="40" t="s">
        <v>78</v>
      </c>
      <c r="C67" s="40" t="s">
        <v>122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</row>
    <row r="68" spans="1:18" ht="12.75">
      <c r="A68" s="40">
        <v>4</v>
      </c>
      <c r="B68" s="40" t="s">
        <v>123</v>
      </c>
      <c r="C68" s="40" t="s">
        <v>452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</row>
    <row r="69" spans="1:18" ht="12.75">
      <c r="A69" s="40">
        <v>5</v>
      </c>
      <c r="B69" s="40" t="s">
        <v>93</v>
      </c>
      <c r="C69" s="40" t="s">
        <v>125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</row>
    <row r="70" spans="1:18" ht="12.75">
      <c r="A70" s="40">
        <v>6</v>
      </c>
      <c r="B70" s="40" t="s">
        <v>98</v>
      </c>
      <c r="C70" s="40" t="s">
        <v>126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</row>
    <row r="71" spans="1:18" ht="12.75">
      <c r="A71" s="40">
        <v>7</v>
      </c>
      <c r="B71" s="40" t="s">
        <v>45</v>
      </c>
      <c r="C71" s="40" t="s">
        <v>127</v>
      </c>
      <c r="D71" s="17">
        <v>1</v>
      </c>
      <c r="E71" s="17">
        <v>0</v>
      </c>
      <c r="F71" s="17">
        <v>0</v>
      </c>
      <c r="G71" s="17">
        <v>0</v>
      </c>
      <c r="H71" s="17">
        <v>1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</row>
    <row r="72" spans="1:18" s="22" customFormat="1" ht="12.75">
      <c r="A72" s="19">
        <v>7</v>
      </c>
      <c r="B72" s="20"/>
      <c r="C72" s="19" t="s">
        <v>128</v>
      </c>
      <c r="D72" s="19">
        <f aca="true" t="shared" si="2" ref="D72:R72">(D65+D66+D67+D68+D69+D70+D71)</f>
        <v>1</v>
      </c>
      <c r="E72" s="19">
        <f t="shared" si="2"/>
        <v>0</v>
      </c>
      <c r="F72" s="19">
        <f t="shared" si="2"/>
        <v>0</v>
      </c>
      <c r="G72" s="19">
        <f t="shared" si="2"/>
        <v>0</v>
      </c>
      <c r="H72" s="19">
        <f t="shared" si="2"/>
        <v>1</v>
      </c>
      <c r="I72" s="19">
        <f t="shared" si="2"/>
        <v>0</v>
      </c>
      <c r="J72" s="19">
        <f t="shared" si="2"/>
        <v>0</v>
      </c>
      <c r="K72" s="19">
        <f t="shared" si="2"/>
        <v>0</v>
      </c>
      <c r="L72" s="19">
        <f t="shared" si="2"/>
        <v>0</v>
      </c>
      <c r="M72" s="19">
        <f t="shared" si="2"/>
        <v>0</v>
      </c>
      <c r="N72" s="19">
        <f t="shared" si="2"/>
        <v>0</v>
      </c>
      <c r="O72" s="19">
        <f t="shared" si="2"/>
        <v>0</v>
      </c>
      <c r="P72" s="19">
        <f t="shared" si="2"/>
        <v>0</v>
      </c>
      <c r="Q72" s="19">
        <f t="shared" si="2"/>
        <v>0</v>
      </c>
      <c r="R72" s="19">
        <f t="shared" si="2"/>
        <v>0</v>
      </c>
    </row>
    <row r="73" spans="1:18" ht="12.7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</row>
    <row r="74" spans="1:18" ht="12.75">
      <c r="A74" s="40">
        <v>1</v>
      </c>
      <c r="B74" s="40" t="s">
        <v>53</v>
      </c>
      <c r="C74" s="40" t="s">
        <v>129</v>
      </c>
      <c r="D74" s="17">
        <v>14</v>
      </c>
      <c r="E74" s="17">
        <v>3</v>
      </c>
      <c r="F74" s="17">
        <v>9</v>
      </c>
      <c r="G74" s="17">
        <v>0</v>
      </c>
      <c r="H74" s="17">
        <v>2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</row>
    <row r="75" spans="1:18" ht="12.75">
      <c r="A75" s="40">
        <v>2</v>
      </c>
      <c r="B75" s="40" t="s">
        <v>37</v>
      </c>
      <c r="C75" s="40" t="s">
        <v>130</v>
      </c>
      <c r="D75" s="17">
        <v>17</v>
      </c>
      <c r="E75" s="17">
        <v>4</v>
      </c>
      <c r="F75" s="17">
        <v>3</v>
      </c>
      <c r="G75" s="17">
        <v>5</v>
      </c>
      <c r="H75" s="17">
        <v>0</v>
      </c>
      <c r="I75" s="17">
        <v>5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</row>
    <row r="76" spans="1:18" ht="12.75">
      <c r="A76" s="40">
        <v>3</v>
      </c>
      <c r="B76" s="40" t="s">
        <v>37</v>
      </c>
      <c r="C76" s="40" t="s">
        <v>131</v>
      </c>
      <c r="D76" s="17">
        <v>5</v>
      </c>
      <c r="E76" s="17">
        <v>1</v>
      </c>
      <c r="F76" s="17">
        <v>0</v>
      </c>
      <c r="G76" s="17">
        <v>2</v>
      </c>
      <c r="H76" s="17">
        <v>0</v>
      </c>
      <c r="I76" s="17">
        <v>1</v>
      </c>
      <c r="J76" s="17">
        <v>1</v>
      </c>
      <c r="K76" s="17">
        <v>0</v>
      </c>
      <c r="L76" s="17">
        <v>0</v>
      </c>
      <c r="M76" s="17">
        <v>1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</row>
    <row r="77" spans="1:18" ht="12.75">
      <c r="A77" s="40">
        <v>4</v>
      </c>
      <c r="B77" s="40" t="s">
        <v>76</v>
      </c>
      <c r="C77" s="40" t="s">
        <v>132</v>
      </c>
      <c r="D77" s="17">
        <v>5</v>
      </c>
      <c r="E77" s="17">
        <v>4</v>
      </c>
      <c r="F77" s="17">
        <v>1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</row>
    <row r="78" spans="1:18" ht="12.75">
      <c r="A78" s="40">
        <v>5</v>
      </c>
      <c r="B78" s="40" t="s">
        <v>78</v>
      </c>
      <c r="C78" s="40" t="s">
        <v>133</v>
      </c>
      <c r="D78" s="17">
        <v>13</v>
      </c>
      <c r="E78" s="17">
        <v>3</v>
      </c>
      <c r="F78" s="17">
        <v>0</v>
      </c>
      <c r="G78" s="17">
        <v>0</v>
      </c>
      <c r="H78" s="17">
        <v>10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</row>
    <row r="79" spans="1:18" ht="12.75">
      <c r="A79" s="40">
        <v>6</v>
      </c>
      <c r="B79" s="40" t="s">
        <v>96</v>
      </c>
      <c r="C79" s="40" t="s">
        <v>134</v>
      </c>
      <c r="D79" s="17">
        <v>14</v>
      </c>
      <c r="E79" s="17">
        <v>3</v>
      </c>
      <c r="F79" s="17">
        <v>0</v>
      </c>
      <c r="G79" s="17">
        <v>6</v>
      </c>
      <c r="H79" s="17">
        <v>0</v>
      </c>
      <c r="I79" s="17">
        <v>3</v>
      </c>
      <c r="J79" s="17">
        <v>2</v>
      </c>
      <c r="K79" s="17">
        <v>2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</row>
    <row r="80" spans="1:18" ht="12.75">
      <c r="A80" s="40">
        <v>7</v>
      </c>
      <c r="B80" s="40" t="s">
        <v>98</v>
      </c>
      <c r="C80" s="40" t="s">
        <v>135</v>
      </c>
      <c r="D80" s="17">
        <v>7</v>
      </c>
      <c r="E80" s="17">
        <v>1</v>
      </c>
      <c r="F80" s="17">
        <v>0</v>
      </c>
      <c r="G80" s="17">
        <v>0</v>
      </c>
      <c r="H80" s="17">
        <v>0</v>
      </c>
      <c r="I80" s="17">
        <v>4</v>
      </c>
      <c r="J80" s="17">
        <v>2</v>
      </c>
      <c r="K80" s="17">
        <v>0</v>
      </c>
      <c r="L80" s="17">
        <v>0</v>
      </c>
      <c r="M80" s="17">
        <v>1</v>
      </c>
      <c r="N80" s="17">
        <v>0</v>
      </c>
      <c r="O80" s="17">
        <v>0</v>
      </c>
      <c r="P80" s="17">
        <v>1</v>
      </c>
      <c r="Q80" s="17">
        <v>0</v>
      </c>
      <c r="R80" s="17">
        <v>0</v>
      </c>
    </row>
    <row r="81" spans="1:18" s="22" customFormat="1" ht="12.75">
      <c r="A81" s="19">
        <v>7</v>
      </c>
      <c r="B81" s="20"/>
      <c r="C81" s="19" t="s">
        <v>136</v>
      </c>
      <c r="D81" s="19">
        <f aca="true" t="shared" si="3" ref="D81:R81">(D74+D75+D76+D77+D78+D79+D80)</f>
        <v>75</v>
      </c>
      <c r="E81" s="19">
        <f t="shared" si="3"/>
        <v>19</v>
      </c>
      <c r="F81" s="19">
        <f t="shared" si="3"/>
        <v>13</v>
      </c>
      <c r="G81" s="19">
        <f t="shared" si="3"/>
        <v>13</v>
      </c>
      <c r="H81" s="19">
        <f t="shared" si="3"/>
        <v>12</v>
      </c>
      <c r="I81" s="19">
        <f t="shared" si="3"/>
        <v>13</v>
      </c>
      <c r="J81" s="19">
        <f t="shared" si="3"/>
        <v>5</v>
      </c>
      <c r="K81" s="19">
        <f t="shared" si="3"/>
        <v>2</v>
      </c>
      <c r="L81" s="19">
        <f t="shared" si="3"/>
        <v>0</v>
      </c>
      <c r="M81" s="19">
        <f t="shared" si="3"/>
        <v>2</v>
      </c>
      <c r="N81" s="19">
        <f t="shared" si="3"/>
        <v>0</v>
      </c>
      <c r="O81" s="19">
        <f t="shared" si="3"/>
        <v>0</v>
      </c>
      <c r="P81" s="19">
        <f t="shared" si="3"/>
        <v>1</v>
      </c>
      <c r="Q81" s="19">
        <f t="shared" si="3"/>
        <v>0</v>
      </c>
      <c r="R81" s="19">
        <f t="shared" si="3"/>
        <v>0</v>
      </c>
    </row>
    <row r="82" spans="1:18" ht="12.75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</row>
    <row r="83" spans="1:18" s="31" customFormat="1" ht="15.75">
      <c r="A83" s="29">
        <v>66</v>
      </c>
      <c r="B83" s="30"/>
      <c r="C83" s="29" t="s">
        <v>137</v>
      </c>
      <c r="D83" s="29">
        <f aca="true" t="shared" si="4" ref="D83:R83">(D12+D17+D63+D72+D81)</f>
        <v>1418</v>
      </c>
      <c r="E83" s="29">
        <f t="shared" si="4"/>
        <v>439</v>
      </c>
      <c r="F83" s="29">
        <f t="shared" si="4"/>
        <v>178</v>
      </c>
      <c r="G83" s="29">
        <f t="shared" si="4"/>
        <v>148</v>
      </c>
      <c r="H83" s="29">
        <f t="shared" si="4"/>
        <v>60</v>
      </c>
      <c r="I83" s="29">
        <f t="shared" si="4"/>
        <v>236</v>
      </c>
      <c r="J83" s="29">
        <f t="shared" si="4"/>
        <v>307</v>
      </c>
      <c r="K83" s="29">
        <f t="shared" si="4"/>
        <v>113</v>
      </c>
      <c r="L83" s="29">
        <f t="shared" si="4"/>
        <v>42</v>
      </c>
      <c r="M83" s="29">
        <f t="shared" si="4"/>
        <v>20</v>
      </c>
      <c r="N83" s="29">
        <f t="shared" si="4"/>
        <v>0</v>
      </c>
      <c r="O83" s="29">
        <f t="shared" si="4"/>
        <v>11</v>
      </c>
      <c r="P83" s="29">
        <f t="shared" si="4"/>
        <v>121</v>
      </c>
      <c r="Q83" s="29">
        <f t="shared" si="4"/>
        <v>15</v>
      </c>
      <c r="R83" s="29">
        <f t="shared" si="4"/>
        <v>35</v>
      </c>
    </row>
  </sheetData>
  <sheetProtection password="CE88" sheet="1" objects="1" scenarios="1"/>
  <mergeCells count="20">
    <mergeCell ref="A1:IV1"/>
    <mergeCell ref="E4:E5"/>
    <mergeCell ref="F4:F5"/>
    <mergeCell ref="G4:G5"/>
    <mergeCell ref="H4:H5"/>
    <mergeCell ref="I4:I5"/>
    <mergeCell ref="J4:J5"/>
    <mergeCell ref="R4:R5"/>
    <mergeCell ref="Q4:Q5"/>
    <mergeCell ref="E3:R3"/>
    <mergeCell ref="A2:A6"/>
    <mergeCell ref="B2:B6"/>
    <mergeCell ref="C2:C6"/>
    <mergeCell ref="A13:R13"/>
    <mergeCell ref="D3:D5"/>
    <mergeCell ref="K4:P4"/>
    <mergeCell ref="A18:R18"/>
    <mergeCell ref="A64:R64"/>
    <mergeCell ref="A73:R73"/>
    <mergeCell ref="A82:R82"/>
  </mergeCells>
  <printOptions/>
  <pageMargins left="0.7480314960629921" right="0.6692913385826772" top="0.7874015748031497" bottom="0.5905511811023623" header="0.5118110236220472" footer="0.5118110236220472"/>
  <pageSetup horizontalDpi="600" verticalDpi="600" orientation="landscape" paperSize="9" scale="96" r:id="rId1"/>
  <headerFooter alignWithMargins="0">
    <oddFooter>&amp;R&amp;P+51
</oddFooter>
  </headerFooter>
  <rowBreaks count="2" manualBreakCount="2">
    <brk id="34" max="255" man="1"/>
    <brk id="63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1">
      <selection activeCell="B2" sqref="B2:B7"/>
    </sheetView>
  </sheetViews>
  <sheetFormatPr defaultColWidth="9.140625" defaultRowHeight="12.75"/>
  <cols>
    <col min="1" max="1" width="3.7109375" style="0" customWidth="1"/>
    <col min="2" max="2" width="14.7109375" style="0" customWidth="1"/>
    <col min="3" max="3" width="45.00390625" style="0" customWidth="1"/>
    <col min="4" max="4" width="5.7109375" style="0" customWidth="1"/>
    <col min="5" max="7" width="5.00390625" style="0" customWidth="1"/>
    <col min="8" max="8" width="4.8515625" style="0" customWidth="1"/>
    <col min="9" max="9" width="5.8515625" style="0" customWidth="1"/>
    <col min="10" max="11" width="5.57421875" style="0" customWidth="1"/>
    <col min="12" max="12" width="4.7109375" style="0" customWidth="1"/>
    <col min="13" max="13" width="5.140625" style="0" customWidth="1"/>
    <col min="14" max="14" width="5.8515625" style="0" customWidth="1"/>
    <col min="15" max="15" width="5.421875" style="0" customWidth="1"/>
    <col min="16" max="16" width="5.28125" style="0" customWidth="1"/>
  </cols>
  <sheetData>
    <row r="1" s="125" customFormat="1" ht="15">
      <c r="A1" s="124" t="s">
        <v>453</v>
      </c>
    </row>
    <row r="2" spans="1:16" ht="16.5">
      <c r="A2" s="131" t="s">
        <v>11</v>
      </c>
      <c r="B2" s="131" t="s">
        <v>12</v>
      </c>
      <c r="C2" s="131" t="s">
        <v>13</v>
      </c>
      <c r="D2" s="43" t="s">
        <v>454</v>
      </c>
      <c r="E2" s="43" t="s">
        <v>455</v>
      </c>
      <c r="F2" s="43" t="s">
        <v>456</v>
      </c>
      <c r="G2" s="43" t="s">
        <v>457</v>
      </c>
      <c r="H2" s="43" t="s">
        <v>458</v>
      </c>
      <c r="I2" s="43" t="s">
        <v>459</v>
      </c>
      <c r="J2" s="43" t="s">
        <v>460</v>
      </c>
      <c r="K2" s="43" t="s">
        <v>461</v>
      </c>
      <c r="L2" s="43" t="s">
        <v>462</v>
      </c>
      <c r="M2" s="43" t="s">
        <v>463</v>
      </c>
      <c r="N2" s="43" t="s">
        <v>464</v>
      </c>
      <c r="O2" s="43" t="s">
        <v>465</v>
      </c>
      <c r="P2" s="43" t="s">
        <v>466</v>
      </c>
    </row>
    <row r="3" spans="1:16" ht="9.75" customHeight="1">
      <c r="A3" s="131"/>
      <c r="B3" s="131"/>
      <c r="C3" s="131"/>
      <c r="D3" s="127" t="s">
        <v>467</v>
      </c>
      <c r="E3" s="107" t="s">
        <v>468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9" customHeight="1">
      <c r="A4" s="131"/>
      <c r="B4" s="131"/>
      <c r="C4" s="131"/>
      <c r="D4" s="137"/>
      <c r="E4" s="138" t="s">
        <v>469</v>
      </c>
      <c r="F4" s="130" t="s">
        <v>28</v>
      </c>
      <c r="G4" s="130"/>
      <c r="H4" s="130"/>
      <c r="I4" s="130"/>
      <c r="J4" s="130"/>
      <c r="K4" s="138" t="s">
        <v>470</v>
      </c>
      <c r="L4" s="130" t="s">
        <v>154</v>
      </c>
      <c r="M4" s="128"/>
      <c r="N4" s="128"/>
      <c r="O4" s="128"/>
      <c r="P4" s="128"/>
    </row>
    <row r="5" spans="1:16" ht="7.5" customHeight="1">
      <c r="A5" s="131"/>
      <c r="B5" s="131"/>
      <c r="C5" s="131"/>
      <c r="D5" s="137"/>
      <c r="E5" s="137"/>
      <c r="F5" s="127" t="s">
        <v>34</v>
      </c>
      <c r="G5" s="127" t="s">
        <v>471</v>
      </c>
      <c r="H5" s="127" t="s">
        <v>472</v>
      </c>
      <c r="I5" s="130" t="s">
        <v>154</v>
      </c>
      <c r="J5" s="130"/>
      <c r="K5" s="137"/>
      <c r="L5" s="127" t="s">
        <v>34</v>
      </c>
      <c r="M5" s="127" t="s">
        <v>473</v>
      </c>
      <c r="N5" s="127" t="s">
        <v>472</v>
      </c>
      <c r="O5" s="130" t="s">
        <v>28</v>
      </c>
      <c r="P5" s="128"/>
    </row>
    <row r="6" spans="1:16" ht="51" customHeight="1">
      <c r="A6" s="128"/>
      <c r="B6" s="128"/>
      <c r="C6" s="128"/>
      <c r="D6" s="137"/>
      <c r="E6" s="137"/>
      <c r="F6" s="137"/>
      <c r="G6" s="137"/>
      <c r="H6" s="137"/>
      <c r="I6" s="12" t="s">
        <v>34</v>
      </c>
      <c r="J6" s="12" t="s">
        <v>471</v>
      </c>
      <c r="K6" s="137"/>
      <c r="L6" s="137"/>
      <c r="M6" s="137"/>
      <c r="N6" s="137"/>
      <c r="O6" s="12" t="s">
        <v>34</v>
      </c>
      <c r="P6" s="12" t="s">
        <v>473</v>
      </c>
    </row>
    <row r="7" spans="1:16" ht="12.75" hidden="1">
      <c r="A7" s="128"/>
      <c r="B7" s="128"/>
      <c r="C7" s="128"/>
      <c r="D7" s="9">
        <v>2006</v>
      </c>
      <c r="E7" s="9">
        <v>2006</v>
      </c>
      <c r="F7" s="9">
        <v>2006</v>
      </c>
      <c r="G7" s="9">
        <v>2006</v>
      </c>
      <c r="H7" s="9">
        <v>2006</v>
      </c>
      <c r="I7" s="9">
        <v>2006</v>
      </c>
      <c r="J7" s="9">
        <v>2006</v>
      </c>
      <c r="K7" s="9">
        <v>2006</v>
      </c>
      <c r="L7" s="9">
        <v>2006</v>
      </c>
      <c r="M7" s="9">
        <v>2006</v>
      </c>
      <c r="N7" s="9">
        <v>2006</v>
      </c>
      <c r="O7" s="9">
        <v>2006</v>
      </c>
      <c r="P7" s="9">
        <v>2006</v>
      </c>
    </row>
    <row r="8" spans="1:16" ht="12.75">
      <c r="A8" s="17">
        <v>1</v>
      </c>
      <c r="B8" s="16" t="s">
        <v>35</v>
      </c>
      <c r="C8" s="16" t="s">
        <v>36</v>
      </c>
      <c r="D8" s="17">
        <v>9</v>
      </c>
      <c r="E8" s="17">
        <v>5</v>
      </c>
      <c r="F8" s="17">
        <v>3</v>
      </c>
      <c r="G8" s="17">
        <v>2</v>
      </c>
      <c r="H8" s="17">
        <v>0</v>
      </c>
      <c r="I8" s="17">
        <v>0</v>
      </c>
      <c r="J8" s="17">
        <v>0</v>
      </c>
      <c r="K8" s="17">
        <v>4</v>
      </c>
      <c r="L8" s="17">
        <v>3</v>
      </c>
      <c r="M8" s="17">
        <v>1</v>
      </c>
      <c r="N8" s="17">
        <v>3</v>
      </c>
      <c r="O8" s="17">
        <v>2</v>
      </c>
      <c r="P8" s="17">
        <v>1</v>
      </c>
    </row>
    <row r="9" spans="1:16" ht="12.75">
      <c r="A9" s="17">
        <v>2</v>
      </c>
      <c r="B9" s="16" t="s">
        <v>37</v>
      </c>
      <c r="C9" s="16" t="s">
        <v>38</v>
      </c>
      <c r="D9" s="17">
        <v>24</v>
      </c>
      <c r="E9" s="17">
        <v>12</v>
      </c>
      <c r="F9" s="17">
        <v>4</v>
      </c>
      <c r="G9" s="17">
        <v>8</v>
      </c>
      <c r="H9" s="17">
        <v>0</v>
      </c>
      <c r="I9" s="17">
        <v>0</v>
      </c>
      <c r="J9" s="17">
        <v>0</v>
      </c>
      <c r="K9" s="17">
        <v>12</v>
      </c>
      <c r="L9" s="17">
        <v>5</v>
      </c>
      <c r="M9" s="17">
        <v>7</v>
      </c>
      <c r="N9" s="17">
        <v>4</v>
      </c>
      <c r="O9" s="17">
        <v>2</v>
      </c>
      <c r="P9" s="17">
        <v>2</v>
      </c>
    </row>
    <row r="10" spans="1:16" ht="12.75">
      <c r="A10" s="17">
        <v>3</v>
      </c>
      <c r="B10" s="16" t="s">
        <v>37</v>
      </c>
      <c r="C10" s="16" t="s">
        <v>39</v>
      </c>
      <c r="D10" s="17">
        <v>40</v>
      </c>
      <c r="E10" s="17">
        <v>13</v>
      </c>
      <c r="F10" s="17">
        <v>7</v>
      </c>
      <c r="G10" s="17">
        <v>6</v>
      </c>
      <c r="H10" s="17">
        <v>0</v>
      </c>
      <c r="I10" s="17">
        <v>0</v>
      </c>
      <c r="J10" s="17">
        <v>0</v>
      </c>
      <c r="K10" s="17">
        <v>27</v>
      </c>
      <c r="L10" s="17">
        <v>12</v>
      </c>
      <c r="M10" s="17">
        <v>15</v>
      </c>
      <c r="N10" s="17">
        <v>3</v>
      </c>
      <c r="O10" s="17">
        <v>0</v>
      </c>
      <c r="P10" s="17">
        <v>3</v>
      </c>
    </row>
    <row r="11" spans="1:16" ht="12.75">
      <c r="A11" s="17">
        <v>4</v>
      </c>
      <c r="B11" s="16" t="s">
        <v>37</v>
      </c>
      <c r="C11" s="16" t="s">
        <v>40</v>
      </c>
      <c r="D11" s="17">
        <v>23</v>
      </c>
      <c r="E11" s="17">
        <v>13</v>
      </c>
      <c r="F11" s="17">
        <v>8</v>
      </c>
      <c r="G11" s="17">
        <v>5</v>
      </c>
      <c r="H11" s="17">
        <v>0</v>
      </c>
      <c r="I11" s="17">
        <v>0</v>
      </c>
      <c r="J11" s="17">
        <v>0</v>
      </c>
      <c r="K11" s="17">
        <v>10</v>
      </c>
      <c r="L11" s="17">
        <v>2</v>
      </c>
      <c r="M11" s="17">
        <v>8</v>
      </c>
      <c r="N11" s="17">
        <v>0</v>
      </c>
      <c r="O11" s="17">
        <v>0</v>
      </c>
      <c r="P11" s="17">
        <v>0</v>
      </c>
    </row>
    <row r="12" spans="1:16" ht="12.75">
      <c r="A12" s="17">
        <v>5</v>
      </c>
      <c r="B12" s="16" t="s">
        <v>41</v>
      </c>
      <c r="C12" s="16" t="s">
        <v>42</v>
      </c>
      <c r="D12" s="17">
        <v>7</v>
      </c>
      <c r="E12" s="17">
        <v>4</v>
      </c>
      <c r="F12" s="17">
        <v>1</v>
      </c>
      <c r="G12" s="17">
        <v>3</v>
      </c>
      <c r="H12" s="17">
        <v>0</v>
      </c>
      <c r="I12" s="17">
        <v>0</v>
      </c>
      <c r="J12" s="17">
        <v>0</v>
      </c>
      <c r="K12" s="17">
        <v>3</v>
      </c>
      <c r="L12" s="17">
        <v>1</v>
      </c>
      <c r="M12" s="17">
        <v>2</v>
      </c>
      <c r="N12" s="17">
        <v>0</v>
      </c>
      <c r="O12" s="17">
        <v>0</v>
      </c>
      <c r="P12" s="17">
        <v>0</v>
      </c>
    </row>
    <row r="13" spans="1:16" s="22" customFormat="1" ht="14.25" customHeight="1">
      <c r="A13" s="19">
        <v>5</v>
      </c>
      <c r="B13" s="20"/>
      <c r="C13" s="19" t="s">
        <v>43</v>
      </c>
      <c r="D13" s="19">
        <f aca="true" t="shared" si="0" ref="D13:P13">(D8+D9+D10+D11+D12)</f>
        <v>103</v>
      </c>
      <c r="E13" s="19">
        <f t="shared" si="0"/>
        <v>47</v>
      </c>
      <c r="F13" s="19">
        <f t="shared" si="0"/>
        <v>23</v>
      </c>
      <c r="G13" s="19">
        <f t="shared" si="0"/>
        <v>24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19">
        <f t="shared" si="0"/>
        <v>56</v>
      </c>
      <c r="L13" s="19">
        <f t="shared" si="0"/>
        <v>23</v>
      </c>
      <c r="M13" s="19">
        <f t="shared" si="0"/>
        <v>33</v>
      </c>
      <c r="N13" s="19">
        <f t="shared" si="0"/>
        <v>10</v>
      </c>
      <c r="O13" s="19">
        <f t="shared" si="0"/>
        <v>4</v>
      </c>
      <c r="P13" s="19">
        <f t="shared" si="0"/>
        <v>6</v>
      </c>
    </row>
    <row r="14" spans="1:16" ht="5.25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</row>
    <row r="15" spans="1:16" ht="12.75">
      <c r="A15" s="16">
        <v>1</v>
      </c>
      <c r="B15" s="16" t="s">
        <v>37</v>
      </c>
      <c r="C15" s="16" t="s">
        <v>44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</row>
    <row r="16" spans="1:16" ht="12.75">
      <c r="A16" s="16">
        <v>2</v>
      </c>
      <c r="B16" s="16" t="s">
        <v>45</v>
      </c>
      <c r="C16" s="16" t="s">
        <v>159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</row>
    <row r="17" spans="1:16" ht="12.75">
      <c r="A17" s="16">
        <v>3</v>
      </c>
      <c r="B17" s="16" t="s">
        <v>47</v>
      </c>
      <c r="C17" s="16" t="s">
        <v>160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</row>
    <row r="18" spans="1:16" s="22" customFormat="1" ht="12.75">
      <c r="A18" s="19">
        <v>3</v>
      </c>
      <c r="B18" s="20"/>
      <c r="C18" s="19" t="s">
        <v>49</v>
      </c>
      <c r="D18" s="19">
        <f aca="true" t="shared" si="1" ref="D18:P18">(D15+D16+D17)</f>
        <v>0</v>
      </c>
      <c r="E18" s="19">
        <f t="shared" si="1"/>
        <v>0</v>
      </c>
      <c r="F18" s="19">
        <f t="shared" si="1"/>
        <v>0</v>
      </c>
      <c r="G18" s="19">
        <f t="shared" si="1"/>
        <v>0</v>
      </c>
      <c r="H18" s="19">
        <f t="shared" si="1"/>
        <v>0</v>
      </c>
      <c r="I18" s="19">
        <f t="shared" si="1"/>
        <v>0</v>
      </c>
      <c r="J18" s="19">
        <f t="shared" si="1"/>
        <v>0</v>
      </c>
      <c r="K18" s="19">
        <f t="shared" si="1"/>
        <v>0</v>
      </c>
      <c r="L18" s="19">
        <f t="shared" si="1"/>
        <v>0</v>
      </c>
      <c r="M18" s="19">
        <f t="shared" si="1"/>
        <v>0</v>
      </c>
      <c r="N18" s="19">
        <f t="shared" si="1"/>
        <v>0</v>
      </c>
      <c r="O18" s="19">
        <f t="shared" si="1"/>
        <v>0</v>
      </c>
      <c r="P18" s="19">
        <f t="shared" si="1"/>
        <v>0</v>
      </c>
    </row>
    <row r="19" spans="1:16" ht="6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</row>
    <row r="20" spans="1:16" ht="12.75">
      <c r="A20" s="16">
        <v>1</v>
      </c>
      <c r="B20" s="16" t="s">
        <v>50</v>
      </c>
      <c r="C20" s="16" t="s">
        <v>51</v>
      </c>
      <c r="D20" s="17">
        <v>3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3</v>
      </c>
      <c r="L20" s="17">
        <v>1</v>
      </c>
      <c r="M20" s="17">
        <v>2</v>
      </c>
      <c r="N20" s="17">
        <v>1</v>
      </c>
      <c r="O20" s="17">
        <v>0</v>
      </c>
      <c r="P20" s="17">
        <v>1</v>
      </c>
    </row>
    <row r="21" spans="1:16" ht="12.75">
      <c r="A21" s="16">
        <v>2</v>
      </c>
      <c r="B21" s="16" t="s">
        <v>50</v>
      </c>
      <c r="C21" s="16" t="s">
        <v>52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</row>
    <row r="22" spans="1:16" ht="12.75">
      <c r="A22" s="16">
        <v>3</v>
      </c>
      <c r="B22" s="16" t="s">
        <v>53</v>
      </c>
      <c r="C22" s="16" t="s">
        <v>54</v>
      </c>
      <c r="D22" s="17">
        <v>5</v>
      </c>
      <c r="E22" s="17">
        <v>1</v>
      </c>
      <c r="F22" s="17">
        <v>0</v>
      </c>
      <c r="G22" s="17">
        <v>1</v>
      </c>
      <c r="H22" s="17">
        <v>0</v>
      </c>
      <c r="I22" s="17">
        <v>0</v>
      </c>
      <c r="J22" s="17">
        <v>0</v>
      </c>
      <c r="K22" s="17">
        <v>4</v>
      </c>
      <c r="L22" s="17">
        <v>4</v>
      </c>
      <c r="M22" s="17">
        <v>0</v>
      </c>
      <c r="N22" s="17">
        <v>0</v>
      </c>
      <c r="O22" s="17">
        <v>0</v>
      </c>
      <c r="P22" s="17">
        <v>0</v>
      </c>
    </row>
    <row r="23" spans="1:16" ht="12.75">
      <c r="A23" s="16">
        <v>4</v>
      </c>
      <c r="B23" s="16" t="s">
        <v>55</v>
      </c>
      <c r="C23" s="16" t="s">
        <v>56</v>
      </c>
      <c r="D23" s="17">
        <v>2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2</v>
      </c>
      <c r="L23" s="17">
        <v>1</v>
      </c>
      <c r="M23" s="17">
        <v>1</v>
      </c>
      <c r="N23" s="17">
        <v>0</v>
      </c>
      <c r="O23" s="17">
        <v>0</v>
      </c>
      <c r="P23" s="17">
        <v>0</v>
      </c>
    </row>
    <row r="24" spans="1:16" ht="12.75">
      <c r="A24" s="16">
        <v>5</v>
      </c>
      <c r="B24" s="16" t="s">
        <v>55</v>
      </c>
      <c r="C24" s="16" t="s">
        <v>474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</row>
    <row r="25" spans="1:16" ht="12.75">
      <c r="A25" s="16">
        <v>6</v>
      </c>
      <c r="B25" s="16" t="s">
        <v>35</v>
      </c>
      <c r="C25" s="16" t="s">
        <v>58</v>
      </c>
      <c r="D25" s="17">
        <v>1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1</v>
      </c>
      <c r="L25" s="17">
        <v>0</v>
      </c>
      <c r="M25" s="17">
        <v>1</v>
      </c>
      <c r="N25" s="17">
        <v>0</v>
      </c>
      <c r="O25" s="17">
        <v>0</v>
      </c>
      <c r="P25" s="17">
        <v>0</v>
      </c>
    </row>
    <row r="26" spans="1:16" ht="12.75">
      <c r="A26" s="16">
        <v>7</v>
      </c>
      <c r="B26" s="16" t="s">
        <v>59</v>
      </c>
      <c r="C26" s="16" t="s">
        <v>60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</row>
    <row r="27" spans="1:16" ht="12.75">
      <c r="A27" s="16">
        <v>8</v>
      </c>
      <c r="B27" s="16" t="s">
        <v>37</v>
      </c>
      <c r="C27" s="16" t="s">
        <v>61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</row>
    <row r="28" spans="1:16" ht="12.75">
      <c r="A28" s="16">
        <v>9</v>
      </c>
      <c r="B28" s="16" t="s">
        <v>37</v>
      </c>
      <c r="C28" s="16" t="s">
        <v>62</v>
      </c>
      <c r="D28" s="17">
        <v>4</v>
      </c>
      <c r="E28" s="17">
        <v>2</v>
      </c>
      <c r="F28" s="17">
        <v>2</v>
      </c>
      <c r="G28" s="17">
        <v>0</v>
      </c>
      <c r="H28" s="17">
        <v>0</v>
      </c>
      <c r="I28" s="17">
        <v>0</v>
      </c>
      <c r="J28" s="17">
        <v>0</v>
      </c>
      <c r="K28" s="17">
        <v>2</v>
      </c>
      <c r="L28" s="17">
        <v>0</v>
      </c>
      <c r="M28" s="17">
        <v>2</v>
      </c>
      <c r="N28" s="17">
        <v>0</v>
      </c>
      <c r="O28" s="17">
        <v>0</v>
      </c>
      <c r="P28" s="17">
        <v>0</v>
      </c>
    </row>
    <row r="29" spans="1:16" ht="12.75">
      <c r="A29" s="16">
        <v>10</v>
      </c>
      <c r="B29" s="16" t="s">
        <v>37</v>
      </c>
      <c r="C29" s="16" t="s">
        <v>63</v>
      </c>
      <c r="D29" s="17">
        <v>4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4</v>
      </c>
      <c r="L29" s="17">
        <v>2</v>
      </c>
      <c r="M29" s="17">
        <v>2</v>
      </c>
      <c r="N29" s="17">
        <v>0</v>
      </c>
      <c r="O29" s="17">
        <v>0</v>
      </c>
      <c r="P29" s="17">
        <v>0</v>
      </c>
    </row>
    <row r="30" spans="1:16" ht="12.75">
      <c r="A30" s="16">
        <v>11</v>
      </c>
      <c r="B30" s="16" t="s">
        <v>37</v>
      </c>
      <c r="C30" s="16" t="s">
        <v>64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</row>
    <row r="31" spans="1:16" ht="12.75">
      <c r="A31" s="16">
        <v>12</v>
      </c>
      <c r="B31" s="16" t="s">
        <v>37</v>
      </c>
      <c r="C31" s="16" t="s">
        <v>65</v>
      </c>
      <c r="D31" s="17">
        <v>8</v>
      </c>
      <c r="E31" s="17">
        <v>2</v>
      </c>
      <c r="F31" s="17">
        <v>1</v>
      </c>
      <c r="G31" s="17">
        <v>1</v>
      </c>
      <c r="H31" s="17">
        <v>0</v>
      </c>
      <c r="I31" s="17">
        <v>0</v>
      </c>
      <c r="J31" s="17">
        <v>0</v>
      </c>
      <c r="K31" s="17">
        <v>6</v>
      </c>
      <c r="L31" s="17">
        <v>2</v>
      </c>
      <c r="M31" s="17">
        <v>4</v>
      </c>
      <c r="N31" s="17">
        <v>0</v>
      </c>
      <c r="O31" s="17">
        <v>0</v>
      </c>
      <c r="P31" s="17">
        <v>0</v>
      </c>
    </row>
    <row r="32" spans="1:16" ht="12.75">
      <c r="A32" s="16">
        <v>13</v>
      </c>
      <c r="B32" s="16" t="s">
        <v>37</v>
      </c>
      <c r="C32" s="16" t="s">
        <v>66</v>
      </c>
      <c r="D32" s="17">
        <v>1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1</v>
      </c>
      <c r="L32" s="17">
        <v>0</v>
      </c>
      <c r="M32" s="17">
        <v>1</v>
      </c>
      <c r="N32" s="17">
        <v>0</v>
      </c>
      <c r="O32" s="17">
        <v>0</v>
      </c>
      <c r="P32" s="17">
        <v>0</v>
      </c>
    </row>
    <row r="33" spans="1:16" ht="12.75">
      <c r="A33" s="16">
        <v>14</v>
      </c>
      <c r="B33" s="16" t="s">
        <v>37</v>
      </c>
      <c r="C33" s="16" t="s">
        <v>67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</row>
    <row r="34" spans="1:16" ht="12.75">
      <c r="A34" s="16">
        <v>15</v>
      </c>
      <c r="B34" s="16" t="s">
        <v>68</v>
      </c>
      <c r="C34" s="16" t="s">
        <v>69</v>
      </c>
      <c r="D34" s="17">
        <v>4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4</v>
      </c>
      <c r="L34" s="17">
        <v>2</v>
      </c>
      <c r="M34" s="17">
        <v>2</v>
      </c>
      <c r="N34" s="17">
        <v>0</v>
      </c>
      <c r="O34" s="17">
        <v>0</v>
      </c>
      <c r="P34" s="17">
        <v>0</v>
      </c>
    </row>
    <row r="35" spans="1:16" ht="12.75">
      <c r="A35" s="16">
        <v>16</v>
      </c>
      <c r="B35" s="16" t="s">
        <v>70</v>
      </c>
      <c r="C35" s="16" t="s">
        <v>71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</row>
    <row r="36" spans="1:16" ht="12.75">
      <c r="A36" s="16">
        <v>17</v>
      </c>
      <c r="B36" s="16" t="s">
        <v>72</v>
      </c>
      <c r="C36" s="16" t="s">
        <v>73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</row>
    <row r="37" spans="1:16" ht="12.75">
      <c r="A37" s="16">
        <v>18</v>
      </c>
      <c r="B37" s="16" t="s">
        <v>74</v>
      </c>
      <c r="C37" s="16" t="s">
        <v>75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</row>
    <row r="38" spans="1:16" ht="12.75">
      <c r="A38" s="16">
        <v>19</v>
      </c>
      <c r="B38" s="16" t="s">
        <v>76</v>
      </c>
      <c r="C38" s="16" t="s">
        <v>77</v>
      </c>
      <c r="D38" s="17">
        <v>1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1</v>
      </c>
      <c r="L38" s="17">
        <v>0</v>
      </c>
      <c r="M38" s="17">
        <v>1</v>
      </c>
      <c r="N38" s="17">
        <v>0</v>
      </c>
      <c r="O38" s="17">
        <v>0</v>
      </c>
      <c r="P38" s="17">
        <v>0</v>
      </c>
    </row>
    <row r="39" spans="1:16" ht="12.75">
      <c r="A39" s="16">
        <v>20</v>
      </c>
      <c r="B39" s="16" t="s">
        <v>78</v>
      </c>
      <c r="C39" s="16" t="s">
        <v>180</v>
      </c>
      <c r="D39" s="17">
        <v>1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1</v>
      </c>
      <c r="L39" s="17">
        <v>0</v>
      </c>
      <c r="M39" s="17">
        <v>1</v>
      </c>
      <c r="N39" s="17">
        <v>0</v>
      </c>
      <c r="O39" s="17">
        <v>0</v>
      </c>
      <c r="P39" s="17">
        <v>0</v>
      </c>
    </row>
    <row r="40" spans="1:16" ht="12.75">
      <c r="A40" s="16">
        <v>21</v>
      </c>
      <c r="B40" s="16" t="s">
        <v>41</v>
      </c>
      <c r="C40" s="16" t="s">
        <v>80</v>
      </c>
      <c r="D40" s="17">
        <v>2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2</v>
      </c>
      <c r="L40" s="17">
        <v>1</v>
      </c>
      <c r="M40" s="17">
        <v>1</v>
      </c>
      <c r="N40" s="17">
        <v>0</v>
      </c>
      <c r="O40" s="17">
        <v>0</v>
      </c>
      <c r="P40" s="17">
        <v>0</v>
      </c>
    </row>
    <row r="41" spans="1:16" ht="12.75">
      <c r="A41" s="16">
        <v>22</v>
      </c>
      <c r="B41" s="16" t="s">
        <v>81</v>
      </c>
      <c r="C41" s="16" t="s">
        <v>82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</row>
    <row r="42" spans="1:16" ht="12.75">
      <c r="A42" s="16">
        <v>23</v>
      </c>
      <c r="B42" s="16" t="s">
        <v>81</v>
      </c>
      <c r="C42" s="16" t="s">
        <v>83</v>
      </c>
      <c r="D42" s="17">
        <v>2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2</v>
      </c>
      <c r="L42" s="17">
        <v>2</v>
      </c>
      <c r="M42" s="17">
        <v>0</v>
      </c>
      <c r="N42" s="17">
        <v>0</v>
      </c>
      <c r="O42" s="17">
        <v>0</v>
      </c>
      <c r="P42" s="17">
        <v>0</v>
      </c>
    </row>
    <row r="43" spans="1:16" ht="12.75">
      <c r="A43" s="16">
        <v>24</v>
      </c>
      <c r="B43" s="16" t="s">
        <v>84</v>
      </c>
      <c r="C43" s="16" t="s">
        <v>85</v>
      </c>
      <c r="D43" s="17">
        <v>1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1</v>
      </c>
      <c r="L43" s="17">
        <v>0</v>
      </c>
      <c r="M43" s="17">
        <v>1</v>
      </c>
      <c r="N43" s="17">
        <v>0</v>
      </c>
      <c r="O43" s="17">
        <v>0</v>
      </c>
      <c r="P43" s="17">
        <v>0</v>
      </c>
    </row>
    <row r="44" spans="1:16" ht="12.75">
      <c r="A44" s="16">
        <v>25</v>
      </c>
      <c r="B44" s="16" t="s">
        <v>84</v>
      </c>
      <c r="C44" s="16" t="s">
        <v>86</v>
      </c>
      <c r="D44" s="17">
        <v>1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1</v>
      </c>
      <c r="L44" s="17">
        <v>0</v>
      </c>
      <c r="M44" s="17">
        <v>1</v>
      </c>
      <c r="N44" s="17">
        <v>0</v>
      </c>
      <c r="O44" s="17">
        <v>0</v>
      </c>
      <c r="P44" s="17">
        <v>0</v>
      </c>
    </row>
    <row r="45" spans="1:16" ht="12.75">
      <c r="A45" s="16">
        <v>26</v>
      </c>
      <c r="B45" s="16" t="s">
        <v>87</v>
      </c>
      <c r="C45" s="16" t="s">
        <v>88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</row>
    <row r="46" spans="1:16" ht="12.75">
      <c r="A46" s="16">
        <v>27</v>
      </c>
      <c r="B46" s="16" t="s">
        <v>89</v>
      </c>
      <c r="C46" s="16" t="s">
        <v>90</v>
      </c>
      <c r="D46" s="17">
        <v>1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1</v>
      </c>
      <c r="L46" s="17">
        <v>1</v>
      </c>
      <c r="M46" s="17">
        <v>0</v>
      </c>
      <c r="N46" s="17">
        <v>0</v>
      </c>
      <c r="O46" s="17">
        <v>0</v>
      </c>
      <c r="P46" s="17">
        <v>0</v>
      </c>
    </row>
    <row r="47" spans="1:16" ht="12.75">
      <c r="A47" s="16">
        <v>28</v>
      </c>
      <c r="B47" s="16" t="s">
        <v>91</v>
      </c>
      <c r="C47" s="16" t="s">
        <v>92</v>
      </c>
      <c r="D47" s="17">
        <v>1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1</v>
      </c>
      <c r="L47" s="17">
        <v>1</v>
      </c>
      <c r="M47" s="17">
        <v>0</v>
      </c>
      <c r="N47" s="17">
        <v>0</v>
      </c>
      <c r="O47" s="17">
        <v>0</v>
      </c>
      <c r="P47" s="17">
        <v>0</v>
      </c>
    </row>
    <row r="48" spans="1:16" ht="12.75">
      <c r="A48" s="16">
        <v>29</v>
      </c>
      <c r="B48" s="16" t="s">
        <v>93</v>
      </c>
      <c r="C48" s="16" t="s">
        <v>94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</row>
    <row r="49" spans="1:16" ht="12.75">
      <c r="A49" s="16">
        <v>30</v>
      </c>
      <c r="B49" s="16" t="s">
        <v>93</v>
      </c>
      <c r="C49" s="16" t="s">
        <v>95</v>
      </c>
      <c r="D49" s="17">
        <v>5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5</v>
      </c>
      <c r="L49" s="17">
        <v>3</v>
      </c>
      <c r="M49" s="17">
        <v>2</v>
      </c>
      <c r="N49" s="17">
        <v>0</v>
      </c>
      <c r="O49" s="17">
        <v>0</v>
      </c>
      <c r="P49" s="17">
        <v>0</v>
      </c>
    </row>
    <row r="50" spans="1:16" ht="12.75">
      <c r="A50" s="16">
        <v>31</v>
      </c>
      <c r="B50" s="16" t="s">
        <v>96</v>
      </c>
      <c r="C50" s="16" t="s">
        <v>97</v>
      </c>
      <c r="D50" s="17">
        <v>2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2</v>
      </c>
      <c r="L50" s="17">
        <v>0</v>
      </c>
      <c r="M50" s="17">
        <v>2</v>
      </c>
      <c r="N50" s="17">
        <v>0</v>
      </c>
      <c r="O50" s="17">
        <v>0</v>
      </c>
      <c r="P50" s="17">
        <v>0</v>
      </c>
    </row>
    <row r="51" spans="1:16" ht="12.75">
      <c r="A51" s="16">
        <v>32</v>
      </c>
      <c r="B51" s="16" t="s">
        <v>98</v>
      </c>
      <c r="C51" s="16" t="s">
        <v>99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</row>
    <row r="52" spans="1:16" ht="12.75">
      <c r="A52" s="16">
        <v>33</v>
      </c>
      <c r="B52" s="16" t="s">
        <v>100</v>
      </c>
      <c r="C52" s="16" t="s">
        <v>101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</row>
    <row r="53" spans="1:16" ht="12.75">
      <c r="A53" s="16">
        <v>34</v>
      </c>
      <c r="B53" s="16" t="s">
        <v>102</v>
      </c>
      <c r="C53" s="16" t="s">
        <v>103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</row>
    <row r="54" spans="1:16" ht="12.75">
      <c r="A54" s="16">
        <v>35</v>
      </c>
      <c r="B54" s="16" t="s">
        <v>45</v>
      </c>
      <c r="C54" s="16" t="s">
        <v>104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</row>
    <row r="55" spans="1:16" ht="12.75">
      <c r="A55" s="16">
        <v>36</v>
      </c>
      <c r="B55" s="16" t="s">
        <v>45</v>
      </c>
      <c r="C55" s="16" t="s">
        <v>105</v>
      </c>
      <c r="D55" s="17">
        <v>3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3</v>
      </c>
      <c r="L55" s="17">
        <v>0</v>
      </c>
      <c r="M55" s="17">
        <v>3</v>
      </c>
      <c r="N55" s="17">
        <v>0</v>
      </c>
      <c r="O55" s="17">
        <v>0</v>
      </c>
      <c r="P55" s="17">
        <v>0</v>
      </c>
    </row>
    <row r="56" spans="1:16" ht="12.75">
      <c r="A56" s="16">
        <v>37</v>
      </c>
      <c r="B56" s="16" t="s">
        <v>45</v>
      </c>
      <c r="C56" s="16" t="s">
        <v>106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</row>
    <row r="57" spans="1:16" ht="12.75">
      <c r="A57" s="16">
        <v>38</v>
      </c>
      <c r="B57" s="16" t="s">
        <v>107</v>
      </c>
      <c r="C57" s="16" t="s">
        <v>108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</row>
    <row r="58" spans="1:16" ht="12.75">
      <c r="A58" s="16">
        <v>39</v>
      </c>
      <c r="B58" s="16" t="s">
        <v>47</v>
      </c>
      <c r="C58" s="16" t="s">
        <v>109</v>
      </c>
      <c r="D58" s="17">
        <v>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1</v>
      </c>
      <c r="L58" s="17">
        <v>1</v>
      </c>
      <c r="M58" s="17">
        <v>0</v>
      </c>
      <c r="N58" s="17">
        <v>0</v>
      </c>
      <c r="O58" s="17">
        <v>0</v>
      </c>
      <c r="P58" s="17">
        <v>0</v>
      </c>
    </row>
    <row r="59" spans="1:16" ht="12.75">
      <c r="A59" s="16">
        <v>40</v>
      </c>
      <c r="B59" s="16" t="s">
        <v>110</v>
      </c>
      <c r="C59" s="16" t="s">
        <v>111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</row>
    <row r="60" spans="1:16" ht="12.75">
      <c r="A60" s="16">
        <v>41</v>
      </c>
      <c r="B60" s="16" t="s">
        <v>112</v>
      </c>
      <c r="C60" s="16" t="s">
        <v>113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</row>
    <row r="61" spans="1:16" ht="12.75">
      <c r="A61" s="16">
        <v>42</v>
      </c>
      <c r="B61" s="16" t="s">
        <v>114</v>
      </c>
      <c r="C61" s="16" t="s">
        <v>115</v>
      </c>
      <c r="D61" s="17">
        <v>7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7</v>
      </c>
      <c r="L61" s="17">
        <v>1</v>
      </c>
      <c r="M61" s="17">
        <v>6</v>
      </c>
      <c r="N61" s="17">
        <v>0</v>
      </c>
      <c r="O61" s="17">
        <v>0</v>
      </c>
      <c r="P61" s="17">
        <v>0</v>
      </c>
    </row>
    <row r="62" spans="1:16" ht="12.75">
      <c r="A62" s="16">
        <v>43</v>
      </c>
      <c r="B62" s="16" t="s">
        <v>114</v>
      </c>
      <c r="C62" s="16" t="s">
        <v>116</v>
      </c>
      <c r="D62" s="17">
        <v>2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2</v>
      </c>
      <c r="L62" s="17">
        <v>0</v>
      </c>
      <c r="M62" s="17">
        <v>2</v>
      </c>
      <c r="N62" s="17">
        <v>0</v>
      </c>
      <c r="O62" s="17">
        <v>0</v>
      </c>
      <c r="P62" s="17">
        <v>0</v>
      </c>
    </row>
    <row r="63" spans="1:16" ht="12.75">
      <c r="A63" s="16">
        <v>44</v>
      </c>
      <c r="B63" s="16" t="s">
        <v>117</v>
      </c>
      <c r="C63" s="16" t="s">
        <v>118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</row>
    <row r="64" spans="1:16" s="22" customFormat="1" ht="12.75">
      <c r="A64" s="19">
        <v>44</v>
      </c>
      <c r="B64" s="20"/>
      <c r="C64" s="19" t="s">
        <v>119</v>
      </c>
      <c r="D64" s="19">
        <f>SUM((D20):(D63))</f>
        <v>62</v>
      </c>
      <c r="E64" s="19">
        <f>SUM((E20):(E63))</f>
        <v>5</v>
      </c>
      <c r="F64" s="19">
        <f>SUM((F20):(F63))</f>
        <v>3</v>
      </c>
      <c r="G64" s="19">
        <f>SUM((G20):(G63))</f>
        <v>2</v>
      </c>
      <c r="H64" s="19">
        <f>SUM((H20):(H63))</f>
        <v>0</v>
      </c>
      <c r="I64" s="19">
        <f>SUM((I20):(I63))</f>
        <v>0</v>
      </c>
      <c r="J64" s="19">
        <f>SUM((J20):(J63))</f>
        <v>0</v>
      </c>
      <c r="K64" s="19">
        <f>SUM((K20):(K63))</f>
        <v>57</v>
      </c>
      <c r="L64" s="19">
        <f>SUM((L20):(L63))</f>
        <v>22</v>
      </c>
      <c r="M64" s="19">
        <f>SUM((M20):(M63))</f>
        <v>35</v>
      </c>
      <c r="N64" s="19">
        <f>SUM((N20):(N63))</f>
        <v>1</v>
      </c>
      <c r="O64" s="19">
        <f>SUM((O20):(O63))</f>
        <v>0</v>
      </c>
      <c r="P64" s="19">
        <f>SUM((P20):(P63))</f>
        <v>1</v>
      </c>
    </row>
    <row r="65" spans="1:16" ht="6.75" customHeight="1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</row>
    <row r="66" spans="1:16" ht="12.75">
      <c r="A66" s="16">
        <v>1</v>
      </c>
      <c r="B66" s="16" t="s">
        <v>50</v>
      </c>
      <c r="C66" s="16" t="s">
        <v>120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</row>
    <row r="67" spans="1:16" ht="12.75">
      <c r="A67" s="16">
        <v>2</v>
      </c>
      <c r="B67" s="16" t="s">
        <v>55</v>
      </c>
      <c r="C67" s="16" t="s">
        <v>121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</row>
    <row r="68" spans="1:16" ht="12.75">
      <c r="A68" s="16">
        <v>3</v>
      </c>
      <c r="B68" s="16" t="s">
        <v>78</v>
      </c>
      <c r="C68" s="16" t="s">
        <v>122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</row>
    <row r="69" spans="1:16" ht="12.75">
      <c r="A69" s="16">
        <v>4</v>
      </c>
      <c r="B69" s="16" t="s">
        <v>123</v>
      </c>
      <c r="C69" s="16" t="s">
        <v>124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</row>
    <row r="70" spans="1:16" ht="12.75">
      <c r="A70" s="16">
        <v>5</v>
      </c>
      <c r="B70" s="16" t="s">
        <v>93</v>
      </c>
      <c r="C70" s="16" t="s">
        <v>125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</row>
    <row r="71" spans="1:16" ht="12.75">
      <c r="A71" s="16">
        <v>6</v>
      </c>
      <c r="B71" s="16" t="s">
        <v>98</v>
      </c>
      <c r="C71" s="16" t="s">
        <v>126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</row>
    <row r="72" spans="1:16" ht="12.75">
      <c r="A72" s="16">
        <v>7</v>
      </c>
      <c r="B72" s="16" t="s">
        <v>45</v>
      </c>
      <c r="C72" s="16" t="s">
        <v>127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</row>
    <row r="73" spans="1:16" s="22" customFormat="1" ht="12.75">
      <c r="A73" s="19">
        <v>7</v>
      </c>
      <c r="B73" s="20"/>
      <c r="C73" s="19" t="s">
        <v>128</v>
      </c>
      <c r="D73" s="19">
        <f aca="true" t="shared" si="2" ref="D73:P73">(D66+D67+D68+D69+D70+D71+D72)</f>
        <v>0</v>
      </c>
      <c r="E73" s="19">
        <f t="shared" si="2"/>
        <v>0</v>
      </c>
      <c r="F73" s="19">
        <f t="shared" si="2"/>
        <v>0</v>
      </c>
      <c r="G73" s="19">
        <f t="shared" si="2"/>
        <v>0</v>
      </c>
      <c r="H73" s="19">
        <f t="shared" si="2"/>
        <v>0</v>
      </c>
      <c r="I73" s="19">
        <f t="shared" si="2"/>
        <v>0</v>
      </c>
      <c r="J73" s="19">
        <f t="shared" si="2"/>
        <v>0</v>
      </c>
      <c r="K73" s="19">
        <f t="shared" si="2"/>
        <v>0</v>
      </c>
      <c r="L73" s="19">
        <f t="shared" si="2"/>
        <v>0</v>
      </c>
      <c r="M73" s="19">
        <f t="shared" si="2"/>
        <v>0</v>
      </c>
      <c r="N73" s="19">
        <f t="shared" si="2"/>
        <v>0</v>
      </c>
      <c r="O73" s="19">
        <f t="shared" si="2"/>
        <v>0</v>
      </c>
      <c r="P73" s="19">
        <f t="shared" si="2"/>
        <v>0</v>
      </c>
    </row>
    <row r="74" spans="1:16" ht="5.25" customHeight="1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</row>
    <row r="75" spans="1:16" ht="12.75">
      <c r="A75" s="16">
        <v>1</v>
      </c>
      <c r="B75" s="16" t="s">
        <v>53</v>
      </c>
      <c r="C75" s="16" t="s">
        <v>129</v>
      </c>
      <c r="D75" s="17">
        <v>9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9</v>
      </c>
      <c r="L75" s="17">
        <v>4</v>
      </c>
      <c r="M75" s="17">
        <v>5</v>
      </c>
      <c r="N75" s="17">
        <v>0</v>
      </c>
      <c r="O75" s="17">
        <v>0</v>
      </c>
      <c r="P75" s="17">
        <v>0</v>
      </c>
    </row>
    <row r="76" spans="1:16" ht="12.75">
      <c r="A76" s="16">
        <v>2</v>
      </c>
      <c r="B76" s="16" t="s">
        <v>37</v>
      </c>
      <c r="C76" s="16" t="s">
        <v>162</v>
      </c>
      <c r="D76" s="17">
        <v>3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3</v>
      </c>
      <c r="L76" s="17">
        <v>2</v>
      </c>
      <c r="M76" s="17">
        <v>1</v>
      </c>
      <c r="N76" s="17">
        <v>0</v>
      </c>
      <c r="O76" s="17">
        <v>0</v>
      </c>
      <c r="P76" s="17">
        <v>0</v>
      </c>
    </row>
    <row r="77" spans="1:16" ht="12.75">
      <c r="A77" s="16">
        <v>3</v>
      </c>
      <c r="B77" s="16" t="s">
        <v>37</v>
      </c>
      <c r="C77" s="16" t="s">
        <v>131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16" ht="12.75">
      <c r="A78" s="16">
        <v>4</v>
      </c>
      <c r="B78" s="16" t="s">
        <v>76</v>
      </c>
      <c r="C78" s="16" t="s">
        <v>132</v>
      </c>
      <c r="D78" s="17">
        <v>1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1</v>
      </c>
      <c r="L78" s="17">
        <v>0</v>
      </c>
      <c r="M78" s="17">
        <v>1</v>
      </c>
      <c r="N78" s="17">
        <v>0</v>
      </c>
      <c r="O78" s="17">
        <v>0</v>
      </c>
      <c r="P78" s="17">
        <v>0</v>
      </c>
    </row>
    <row r="79" spans="1:16" ht="12.75">
      <c r="A79" s="16">
        <v>5</v>
      </c>
      <c r="B79" s="16" t="s">
        <v>78</v>
      </c>
      <c r="C79" s="16" t="s">
        <v>133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16" ht="12.75">
      <c r="A80" s="16">
        <v>6</v>
      </c>
      <c r="B80" s="16" t="s">
        <v>96</v>
      </c>
      <c r="C80" s="16" t="s">
        <v>134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2.75">
      <c r="A81" s="16">
        <v>7</v>
      </c>
      <c r="B81" s="16" t="s">
        <v>98</v>
      </c>
      <c r="C81" s="16" t="s">
        <v>135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</row>
    <row r="82" spans="1:16" s="22" customFormat="1" ht="12.75">
      <c r="A82" s="19">
        <v>7</v>
      </c>
      <c r="B82" s="20"/>
      <c r="C82" s="19" t="s">
        <v>136</v>
      </c>
      <c r="D82" s="19">
        <f aca="true" t="shared" si="3" ref="D82:P82">(D75+D76+D77+D78+D79+D80+D81)</f>
        <v>13</v>
      </c>
      <c r="E82" s="19">
        <f t="shared" si="3"/>
        <v>0</v>
      </c>
      <c r="F82" s="19">
        <f t="shared" si="3"/>
        <v>0</v>
      </c>
      <c r="G82" s="19">
        <f t="shared" si="3"/>
        <v>0</v>
      </c>
      <c r="H82" s="19">
        <f t="shared" si="3"/>
        <v>0</v>
      </c>
      <c r="I82" s="19">
        <f t="shared" si="3"/>
        <v>0</v>
      </c>
      <c r="J82" s="19">
        <f t="shared" si="3"/>
        <v>0</v>
      </c>
      <c r="K82" s="19">
        <f t="shared" si="3"/>
        <v>13</v>
      </c>
      <c r="L82" s="19">
        <f t="shared" si="3"/>
        <v>6</v>
      </c>
      <c r="M82" s="19">
        <f t="shared" si="3"/>
        <v>7</v>
      </c>
      <c r="N82" s="19">
        <f t="shared" si="3"/>
        <v>0</v>
      </c>
      <c r="O82" s="19">
        <f t="shared" si="3"/>
        <v>0</v>
      </c>
      <c r="P82" s="19">
        <f t="shared" si="3"/>
        <v>0</v>
      </c>
    </row>
    <row r="83" spans="1:16" ht="12.75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</row>
    <row r="84" spans="1:16" s="31" customFormat="1" ht="15.75">
      <c r="A84" s="29">
        <v>66</v>
      </c>
      <c r="B84" s="30"/>
      <c r="C84" s="29" t="s">
        <v>137</v>
      </c>
      <c r="D84" s="29">
        <f aca="true" t="shared" si="4" ref="D84:P84">(D13+D18+D64+D73+D82)</f>
        <v>178</v>
      </c>
      <c r="E84" s="29">
        <f t="shared" si="4"/>
        <v>52</v>
      </c>
      <c r="F84" s="29">
        <f t="shared" si="4"/>
        <v>26</v>
      </c>
      <c r="G84" s="29">
        <f t="shared" si="4"/>
        <v>26</v>
      </c>
      <c r="H84" s="29">
        <f t="shared" si="4"/>
        <v>0</v>
      </c>
      <c r="I84" s="29">
        <f t="shared" si="4"/>
        <v>0</v>
      </c>
      <c r="J84" s="29">
        <f t="shared" si="4"/>
        <v>0</v>
      </c>
      <c r="K84" s="29">
        <f t="shared" si="4"/>
        <v>126</v>
      </c>
      <c r="L84" s="29">
        <f t="shared" si="4"/>
        <v>51</v>
      </c>
      <c r="M84" s="29">
        <f t="shared" si="4"/>
        <v>75</v>
      </c>
      <c r="N84" s="29">
        <f t="shared" si="4"/>
        <v>11</v>
      </c>
      <c r="O84" s="29">
        <f t="shared" si="4"/>
        <v>4</v>
      </c>
      <c r="P84" s="29">
        <f t="shared" si="4"/>
        <v>7</v>
      </c>
    </row>
  </sheetData>
  <sheetProtection password="CE88" sheet="1" objects="1" scenarios="1"/>
  <mergeCells count="23">
    <mergeCell ref="A19:P19"/>
    <mergeCell ref="A65:P65"/>
    <mergeCell ref="A74:P74"/>
    <mergeCell ref="A83:P83"/>
    <mergeCell ref="A1:IV1"/>
    <mergeCell ref="K4:K6"/>
    <mergeCell ref="E4:E6"/>
    <mergeCell ref="L4:P4"/>
    <mergeCell ref="A2:A7"/>
    <mergeCell ref="B2:B7"/>
    <mergeCell ref="C2:C7"/>
    <mergeCell ref="E3:P3"/>
    <mergeCell ref="O5:P5"/>
    <mergeCell ref="A14:P14"/>
    <mergeCell ref="D3:D6"/>
    <mergeCell ref="L5:L6"/>
    <mergeCell ref="M5:M6"/>
    <mergeCell ref="F4:J4"/>
    <mergeCell ref="F5:F6"/>
    <mergeCell ref="G5:G6"/>
    <mergeCell ref="H5:H6"/>
    <mergeCell ref="I5:J5"/>
    <mergeCell ref="N5:N6"/>
  </mergeCells>
  <printOptions/>
  <pageMargins left="0.74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&amp;R&amp;P+54
</oddFooter>
  </headerFooter>
  <rowBreaks count="2" manualBreakCount="2">
    <brk id="35" max="255" man="1"/>
    <brk id="64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S92"/>
  <sheetViews>
    <sheetView workbookViewId="0" topLeftCell="C53">
      <selection activeCell="A1" sqref="A1"/>
    </sheetView>
  </sheetViews>
  <sheetFormatPr defaultColWidth="9.140625" defaultRowHeight="12.75"/>
  <cols>
    <col min="1" max="1" width="3.57421875" style="48" customWidth="1"/>
    <col min="2" max="2" width="14.7109375" style="48" customWidth="1"/>
    <col min="3" max="3" width="48.7109375" style="48" customWidth="1"/>
    <col min="4" max="5" width="9.28125" style="48" customWidth="1"/>
    <col min="6" max="7" width="8.7109375" style="48" customWidth="1"/>
    <col min="8" max="9" width="8.140625" style="48" customWidth="1"/>
    <col min="10" max="11" width="8.00390625" style="48" customWidth="1"/>
    <col min="12" max="13" width="9.00390625" style="48" customWidth="1"/>
    <col min="14" max="15" width="7.57421875" style="48" customWidth="1"/>
    <col min="16" max="17" width="7.28125" style="48" customWidth="1"/>
    <col min="18" max="18" width="7.57421875" style="48" customWidth="1"/>
    <col min="19" max="16384" width="9.140625" style="48" customWidth="1"/>
  </cols>
  <sheetData>
    <row r="1" s="45" customFormat="1" ht="15">
      <c r="A1" s="44" t="s">
        <v>717</v>
      </c>
    </row>
    <row r="2" spans="1:19" ht="18">
      <c r="A2" s="115" t="s">
        <v>11</v>
      </c>
      <c r="B2" s="115" t="s">
        <v>12</v>
      </c>
      <c r="C2" s="117" t="s">
        <v>13</v>
      </c>
      <c r="D2" s="35" t="s">
        <v>475</v>
      </c>
      <c r="E2" s="35"/>
      <c r="F2" s="35" t="s">
        <v>476</v>
      </c>
      <c r="G2" s="35"/>
      <c r="H2" s="35" t="s">
        <v>477</v>
      </c>
      <c r="I2" s="35"/>
      <c r="J2" s="35" t="s">
        <v>478</v>
      </c>
      <c r="K2" s="35"/>
      <c r="L2" s="35" t="s">
        <v>479</v>
      </c>
      <c r="M2" s="35"/>
      <c r="N2" s="35" t="s">
        <v>480</v>
      </c>
      <c r="O2" s="35"/>
      <c r="P2" s="35" t="s">
        <v>481</v>
      </c>
      <c r="Q2" s="35"/>
      <c r="R2" s="35" t="s">
        <v>482</v>
      </c>
      <c r="S2" s="47"/>
    </row>
    <row r="3" spans="1:19" ht="10.5" customHeight="1">
      <c r="A3" s="115"/>
      <c r="B3" s="115"/>
      <c r="C3" s="117"/>
      <c r="D3" s="111" t="s">
        <v>483</v>
      </c>
      <c r="E3" s="111"/>
      <c r="F3" s="109" t="s">
        <v>28</v>
      </c>
      <c r="G3" s="109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47"/>
    </row>
    <row r="4" spans="1:19" ht="90" customHeight="1">
      <c r="A4" s="116"/>
      <c r="B4" s="116"/>
      <c r="C4" s="118"/>
      <c r="D4" s="111"/>
      <c r="E4" s="111"/>
      <c r="F4" s="111" t="s">
        <v>484</v>
      </c>
      <c r="G4" s="111"/>
      <c r="H4" s="111" t="s">
        <v>485</v>
      </c>
      <c r="I4" s="111"/>
      <c r="J4" s="111" t="s">
        <v>486</v>
      </c>
      <c r="K4" s="111"/>
      <c r="L4" s="111" t="s">
        <v>487</v>
      </c>
      <c r="M4" s="111"/>
      <c r="N4" s="111" t="s">
        <v>488</v>
      </c>
      <c r="O4" s="111"/>
      <c r="P4" s="111" t="s">
        <v>489</v>
      </c>
      <c r="Q4" s="111"/>
      <c r="R4" s="111" t="s">
        <v>490</v>
      </c>
      <c r="S4" s="111"/>
    </row>
    <row r="5" spans="1:19" ht="1.5" customHeight="1" hidden="1" thickBot="1">
      <c r="A5" s="116"/>
      <c r="B5" s="116"/>
      <c r="C5" s="118"/>
      <c r="D5" s="46">
        <v>2006</v>
      </c>
      <c r="E5" s="46"/>
      <c r="F5" s="46">
        <v>2006</v>
      </c>
      <c r="G5" s="46"/>
      <c r="H5" s="46">
        <v>2006</v>
      </c>
      <c r="I5" s="46"/>
      <c r="J5" s="46">
        <v>2006</v>
      </c>
      <c r="K5" s="46"/>
      <c r="L5" s="46">
        <v>2006</v>
      </c>
      <c r="M5" s="46"/>
      <c r="N5" s="46">
        <v>2006</v>
      </c>
      <c r="O5" s="46"/>
      <c r="P5" s="46">
        <v>2006</v>
      </c>
      <c r="Q5" s="46"/>
      <c r="R5" s="46">
        <v>2006</v>
      </c>
      <c r="S5" s="47"/>
    </row>
    <row r="6" spans="1:19" ht="12.75">
      <c r="A6" s="49"/>
      <c r="B6" s="49"/>
      <c r="C6" s="50"/>
      <c r="D6" s="49" t="s">
        <v>491</v>
      </c>
      <c r="E6" s="49" t="s">
        <v>718</v>
      </c>
      <c r="F6" s="49" t="s">
        <v>491</v>
      </c>
      <c r="G6" s="49" t="s">
        <v>718</v>
      </c>
      <c r="H6" s="49" t="s">
        <v>491</v>
      </c>
      <c r="I6" s="49" t="s">
        <v>718</v>
      </c>
      <c r="J6" s="49" t="s">
        <v>491</v>
      </c>
      <c r="K6" s="49" t="s">
        <v>718</v>
      </c>
      <c r="L6" s="49" t="s">
        <v>491</v>
      </c>
      <c r="M6" s="49" t="s">
        <v>718</v>
      </c>
      <c r="N6" s="49" t="s">
        <v>491</v>
      </c>
      <c r="O6" s="49" t="s">
        <v>718</v>
      </c>
      <c r="P6" s="49" t="s">
        <v>491</v>
      </c>
      <c r="Q6" s="49" t="s">
        <v>718</v>
      </c>
      <c r="R6" s="49" t="s">
        <v>491</v>
      </c>
      <c r="S6" s="49" t="s">
        <v>718</v>
      </c>
    </row>
    <row r="7" spans="1:19" ht="12.75" hidden="1">
      <c r="A7" s="49"/>
      <c r="B7" s="49"/>
      <c r="C7" s="50"/>
      <c r="D7" s="49"/>
      <c r="E7" s="49">
        <v>0.702804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7"/>
    </row>
    <row r="8" spans="1:19" ht="12.75">
      <c r="A8" s="49">
        <v>1</v>
      </c>
      <c r="B8" s="49" t="s">
        <v>35</v>
      </c>
      <c r="C8" s="50" t="s">
        <v>36</v>
      </c>
      <c r="D8" s="49">
        <v>632756</v>
      </c>
      <c r="E8" s="49">
        <f>D8/$E$7</f>
        <v>900330.675408791</v>
      </c>
      <c r="F8" s="49">
        <v>40986</v>
      </c>
      <c r="G8" s="49">
        <f>F8/$E$7</f>
        <v>58317.82403059744</v>
      </c>
      <c r="H8" s="49">
        <v>4399</v>
      </c>
      <c r="I8" s="49">
        <f aca="true" t="shared" si="0" ref="I8:I13">H8/$E$7</f>
        <v>6259.213094973848</v>
      </c>
      <c r="J8" s="49">
        <v>3630</v>
      </c>
      <c r="K8" s="49">
        <f aca="true" t="shared" si="1" ref="K8:K13">J8/$E$7</f>
        <v>5165.0246725971965</v>
      </c>
      <c r="L8" s="49">
        <v>12976</v>
      </c>
      <c r="M8" s="49">
        <f aca="true" t="shared" si="2" ref="M8:M13">L8/$E$7</f>
        <v>18463.184614771686</v>
      </c>
      <c r="N8" s="49">
        <v>0</v>
      </c>
      <c r="O8" s="49">
        <f aca="true" t="shared" si="3" ref="O8:O13">N8/$E$7</f>
        <v>0</v>
      </c>
      <c r="P8" s="49">
        <v>3215</v>
      </c>
      <c r="Q8" s="49">
        <f aca="true" t="shared" si="4" ref="Q8:Q13">P8/$E$7</f>
        <v>4574.53287118457</v>
      </c>
      <c r="R8" s="49">
        <v>3887</v>
      </c>
      <c r="S8" s="49">
        <f aca="true" t="shared" si="5" ref="S8:S13">R8/$E$7</f>
        <v>5530.702727929835</v>
      </c>
    </row>
    <row r="9" spans="1:19" ht="12.75">
      <c r="A9" s="49">
        <v>2</v>
      </c>
      <c r="B9" s="49" t="s">
        <v>37</v>
      </c>
      <c r="C9" s="50" t="s">
        <v>38</v>
      </c>
      <c r="D9" s="49">
        <v>537778</v>
      </c>
      <c r="E9" s="49">
        <f aca="true" t="shared" si="6" ref="E9:G72">D9/$E$7</f>
        <v>765189.1565785055</v>
      </c>
      <c r="F9" s="49">
        <v>37087</v>
      </c>
      <c r="G9" s="49">
        <f t="shared" si="6"/>
        <v>52770.046840940005</v>
      </c>
      <c r="H9" s="49">
        <v>4689</v>
      </c>
      <c r="I9" s="49">
        <f t="shared" si="0"/>
        <v>6671.845920057371</v>
      </c>
      <c r="J9" s="49">
        <v>3503</v>
      </c>
      <c r="K9" s="49">
        <f t="shared" si="1"/>
        <v>4984.319952646826</v>
      </c>
      <c r="L9" s="49">
        <v>16571</v>
      </c>
      <c r="M9" s="49">
        <f t="shared" si="2"/>
        <v>23578.408773996733</v>
      </c>
      <c r="N9" s="49">
        <v>0</v>
      </c>
      <c r="O9" s="49">
        <f t="shared" si="3"/>
        <v>0</v>
      </c>
      <c r="P9" s="49">
        <v>830</v>
      </c>
      <c r="Q9" s="49">
        <f t="shared" si="4"/>
        <v>1180.9836028252544</v>
      </c>
      <c r="R9" s="49">
        <v>3116</v>
      </c>
      <c r="S9" s="49">
        <f t="shared" si="5"/>
        <v>4433.668561931919</v>
      </c>
    </row>
    <row r="10" spans="1:19" ht="12.75">
      <c r="A10" s="49">
        <v>3</v>
      </c>
      <c r="B10" s="49" t="s">
        <v>37</v>
      </c>
      <c r="C10" s="50" t="s">
        <v>39</v>
      </c>
      <c r="D10" s="49">
        <v>731206</v>
      </c>
      <c r="E10" s="49">
        <f t="shared" si="6"/>
        <v>1040412.4051655938</v>
      </c>
      <c r="F10" s="49">
        <v>47674</v>
      </c>
      <c r="G10" s="49">
        <f t="shared" si="6"/>
        <v>67833.99070010985</v>
      </c>
      <c r="H10" s="49">
        <v>2883</v>
      </c>
      <c r="I10" s="49">
        <f t="shared" si="0"/>
        <v>4102.139430054468</v>
      </c>
      <c r="J10" s="49">
        <v>1090</v>
      </c>
      <c r="K10" s="49">
        <f t="shared" si="1"/>
        <v>1550.9302735897918</v>
      </c>
      <c r="L10" s="49">
        <v>12989</v>
      </c>
      <c r="M10" s="49">
        <f t="shared" si="2"/>
        <v>18481.681948309913</v>
      </c>
      <c r="N10" s="49">
        <v>0</v>
      </c>
      <c r="O10" s="49">
        <f t="shared" si="3"/>
        <v>0</v>
      </c>
      <c r="P10" s="49">
        <v>1277</v>
      </c>
      <c r="Q10" s="49">
        <f t="shared" si="4"/>
        <v>1817.0073021781322</v>
      </c>
      <c r="R10" s="49">
        <v>2224</v>
      </c>
      <c r="S10" s="49">
        <f t="shared" si="5"/>
        <v>3164.466906847428</v>
      </c>
    </row>
    <row r="11" spans="1:19" ht="12.75">
      <c r="A11" s="49">
        <v>4</v>
      </c>
      <c r="B11" s="49" t="s">
        <v>37</v>
      </c>
      <c r="C11" s="50" t="s">
        <v>40</v>
      </c>
      <c r="D11" s="49">
        <v>447671</v>
      </c>
      <c r="E11" s="49">
        <f t="shared" si="6"/>
        <v>636978.4463378126</v>
      </c>
      <c r="F11" s="49">
        <v>35831</v>
      </c>
      <c r="G11" s="49">
        <f t="shared" si="6"/>
        <v>50982.91984678517</v>
      </c>
      <c r="H11" s="49">
        <v>3475</v>
      </c>
      <c r="I11" s="49">
        <f t="shared" si="0"/>
        <v>4944.4795419491065</v>
      </c>
      <c r="J11" s="49">
        <v>0</v>
      </c>
      <c r="K11" s="49">
        <f t="shared" si="1"/>
        <v>0</v>
      </c>
      <c r="L11" s="49">
        <v>6855</v>
      </c>
      <c r="M11" s="49">
        <f t="shared" si="2"/>
        <v>9753.786261888094</v>
      </c>
      <c r="N11" s="49">
        <v>0</v>
      </c>
      <c r="O11" s="49">
        <f t="shared" si="3"/>
        <v>0</v>
      </c>
      <c r="P11" s="49">
        <v>496</v>
      </c>
      <c r="Q11" s="49">
        <f t="shared" si="4"/>
        <v>705.7444180738869</v>
      </c>
      <c r="R11" s="49">
        <v>0</v>
      </c>
      <c r="S11" s="49">
        <f t="shared" si="5"/>
        <v>0</v>
      </c>
    </row>
    <row r="12" spans="1:19" ht="12.75">
      <c r="A12" s="49">
        <v>5</v>
      </c>
      <c r="B12" s="49" t="s">
        <v>41</v>
      </c>
      <c r="C12" s="50" t="s">
        <v>42</v>
      </c>
      <c r="D12" s="49">
        <v>873979</v>
      </c>
      <c r="E12" s="49">
        <f t="shared" si="6"/>
        <v>1243560.0821850759</v>
      </c>
      <c r="F12" s="49">
        <v>69484</v>
      </c>
      <c r="G12" s="49">
        <f t="shared" si="6"/>
        <v>98866.82489001201</v>
      </c>
      <c r="H12" s="49">
        <v>9093</v>
      </c>
      <c r="I12" s="49">
        <f t="shared" si="0"/>
        <v>12938.173374084383</v>
      </c>
      <c r="J12" s="49">
        <v>3601</v>
      </c>
      <c r="K12" s="49">
        <f t="shared" si="1"/>
        <v>5123.761390088845</v>
      </c>
      <c r="L12" s="49">
        <v>7354</v>
      </c>
      <c r="M12" s="49">
        <f t="shared" si="2"/>
        <v>10463.79929539388</v>
      </c>
      <c r="N12" s="49">
        <v>0</v>
      </c>
      <c r="O12" s="49">
        <f t="shared" si="3"/>
        <v>0</v>
      </c>
      <c r="P12" s="49">
        <v>2563</v>
      </c>
      <c r="Q12" s="49">
        <f t="shared" si="4"/>
        <v>3646.82045065196</v>
      </c>
      <c r="R12" s="49">
        <v>2539</v>
      </c>
      <c r="S12" s="49">
        <f t="shared" si="5"/>
        <v>3612.671527196772</v>
      </c>
    </row>
    <row r="13" spans="1:19" s="56" customFormat="1" ht="12.75">
      <c r="A13" s="51">
        <v>5</v>
      </c>
      <c r="B13" s="52"/>
      <c r="C13" s="54" t="s">
        <v>43</v>
      </c>
      <c r="D13" s="55">
        <f aca="true" t="shared" si="7" ref="D13:R13">(D8+D9+D10+D11+D12)</f>
        <v>3223390</v>
      </c>
      <c r="E13" s="49">
        <f t="shared" si="6"/>
        <v>4586470.7656757785</v>
      </c>
      <c r="F13" s="55">
        <f t="shared" si="7"/>
        <v>231062</v>
      </c>
      <c r="G13" s="49">
        <f t="shared" si="6"/>
        <v>328771.60630844446</v>
      </c>
      <c r="H13" s="55">
        <f t="shared" si="7"/>
        <v>24539</v>
      </c>
      <c r="I13" s="49">
        <f t="shared" si="0"/>
        <v>34915.851361119174</v>
      </c>
      <c r="J13" s="55">
        <f t="shared" si="7"/>
        <v>11824</v>
      </c>
      <c r="K13" s="49">
        <f t="shared" si="1"/>
        <v>16824.03628892266</v>
      </c>
      <c r="L13" s="55">
        <f t="shared" si="7"/>
        <v>56745</v>
      </c>
      <c r="M13" s="49">
        <f t="shared" si="2"/>
        <v>80740.8608943603</v>
      </c>
      <c r="N13" s="55">
        <f t="shared" si="7"/>
        <v>0</v>
      </c>
      <c r="O13" s="49">
        <f t="shared" si="3"/>
        <v>0</v>
      </c>
      <c r="P13" s="55">
        <f t="shared" si="7"/>
        <v>8381</v>
      </c>
      <c r="Q13" s="49">
        <f t="shared" si="4"/>
        <v>11925.088644913803</v>
      </c>
      <c r="R13" s="55">
        <f t="shared" si="7"/>
        <v>11766</v>
      </c>
      <c r="S13" s="49">
        <f t="shared" si="5"/>
        <v>16741.509723905954</v>
      </c>
    </row>
    <row r="14" spans="1:19" ht="6" customHeight="1">
      <c r="A14" s="112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4"/>
    </row>
    <row r="15" spans="1:19" ht="12.75">
      <c r="A15" s="49">
        <v>1</v>
      </c>
      <c r="B15" s="49" t="s">
        <v>37</v>
      </c>
      <c r="C15" s="50" t="s">
        <v>44</v>
      </c>
      <c r="D15" s="49">
        <v>449997</v>
      </c>
      <c r="E15" s="49">
        <f t="shared" si="6"/>
        <v>640288.0461693446</v>
      </c>
      <c r="F15" s="49">
        <v>51615</v>
      </c>
      <c r="G15" s="49">
        <f t="shared" si="6"/>
        <v>73441.52850581385</v>
      </c>
      <c r="H15" s="49">
        <v>7351</v>
      </c>
      <c r="I15" s="49">
        <f>H15/$E$7</f>
        <v>10459.530679961981</v>
      </c>
      <c r="J15" s="49">
        <v>3010</v>
      </c>
      <c r="K15" s="49">
        <f>J15/$E$7</f>
        <v>4282.8441500048375</v>
      </c>
      <c r="L15" s="49">
        <v>75059</v>
      </c>
      <c r="M15" s="49">
        <f>L15/$E$7</f>
        <v>106799.33523429008</v>
      </c>
      <c r="N15" s="49">
        <v>0</v>
      </c>
      <c r="O15" s="49">
        <f>N15/$E$7</f>
        <v>0</v>
      </c>
      <c r="P15" s="49">
        <v>300</v>
      </c>
      <c r="Q15" s="49">
        <f>P15/$E$7</f>
        <v>426.861543189851</v>
      </c>
      <c r="R15" s="49">
        <v>11092</v>
      </c>
      <c r="S15" s="49">
        <f>R15/$E$7</f>
        <v>15782.494123539422</v>
      </c>
    </row>
    <row r="16" spans="1:19" ht="12.75">
      <c r="A16" s="49">
        <v>2</v>
      </c>
      <c r="B16" s="49" t="s">
        <v>45</v>
      </c>
      <c r="C16" s="50" t="s">
        <v>46</v>
      </c>
      <c r="D16" s="49">
        <v>747471</v>
      </c>
      <c r="E16" s="49">
        <f t="shared" si="6"/>
        <v>1063555.415165537</v>
      </c>
      <c r="F16" s="49">
        <v>53045</v>
      </c>
      <c r="G16" s="49">
        <f t="shared" si="6"/>
        <v>75476.23519501882</v>
      </c>
      <c r="H16" s="49">
        <v>6466</v>
      </c>
      <c r="I16" s="49">
        <f>H16/$E$7</f>
        <v>9200.289127551921</v>
      </c>
      <c r="J16" s="49">
        <v>4028</v>
      </c>
      <c r="K16" s="49">
        <f>J16/$E$7</f>
        <v>5731.327653229066</v>
      </c>
      <c r="L16" s="49">
        <v>19162</v>
      </c>
      <c r="M16" s="49">
        <f>L16/$E$7</f>
        <v>27265.06963534641</v>
      </c>
      <c r="N16" s="49">
        <v>425</v>
      </c>
      <c r="O16" s="49">
        <f>N16/$E$7</f>
        <v>604.7205195189555</v>
      </c>
      <c r="P16" s="49">
        <v>3480</v>
      </c>
      <c r="Q16" s="49">
        <f>P16/$E$7</f>
        <v>4951.593901002271</v>
      </c>
      <c r="R16" s="49">
        <v>1244</v>
      </c>
      <c r="S16" s="49">
        <f>R16/$E$7</f>
        <v>1770.0525324272487</v>
      </c>
    </row>
    <row r="17" spans="1:19" ht="12.75">
      <c r="A17" s="49">
        <v>3</v>
      </c>
      <c r="B17" s="49" t="s">
        <v>47</v>
      </c>
      <c r="C17" s="50" t="s">
        <v>48</v>
      </c>
      <c r="D17" s="49">
        <v>197011</v>
      </c>
      <c r="E17" s="49">
        <f t="shared" si="6"/>
        <v>280321.39828458574</v>
      </c>
      <c r="F17" s="49">
        <v>14068</v>
      </c>
      <c r="G17" s="49">
        <f t="shared" si="6"/>
        <v>20016.960631982744</v>
      </c>
      <c r="H17" s="49">
        <v>2693</v>
      </c>
      <c r="I17" s="49">
        <f>H17/$E$7</f>
        <v>3831.7937860342286</v>
      </c>
      <c r="J17" s="49">
        <v>0</v>
      </c>
      <c r="K17" s="49">
        <f>J17/$E$7</f>
        <v>0</v>
      </c>
      <c r="L17" s="49">
        <v>3481</v>
      </c>
      <c r="M17" s="49">
        <f>L17/$E$7</f>
        <v>4953.016772812904</v>
      </c>
      <c r="N17" s="49">
        <v>0</v>
      </c>
      <c r="O17" s="49">
        <f>N17/$E$7</f>
        <v>0</v>
      </c>
      <c r="P17" s="49">
        <v>450</v>
      </c>
      <c r="Q17" s="49">
        <f>P17/$E$7</f>
        <v>640.2923147847764</v>
      </c>
      <c r="R17" s="49">
        <v>3368</v>
      </c>
      <c r="S17" s="49">
        <f>R17/$E$7</f>
        <v>4792.232258211393</v>
      </c>
    </row>
    <row r="18" spans="1:19" s="56" customFormat="1" ht="12.75">
      <c r="A18" s="51">
        <v>3</v>
      </c>
      <c r="B18" s="52"/>
      <c r="C18" s="54" t="s">
        <v>49</v>
      </c>
      <c r="D18" s="55">
        <f aca="true" t="shared" si="8" ref="D18:R18">(D15+D16+D17)</f>
        <v>1394479</v>
      </c>
      <c r="E18" s="49">
        <f t="shared" si="6"/>
        <v>1984164.8596194673</v>
      </c>
      <c r="F18" s="55">
        <f t="shared" si="8"/>
        <v>118728</v>
      </c>
      <c r="G18" s="49">
        <f t="shared" si="6"/>
        <v>168934.7243328154</v>
      </c>
      <c r="H18" s="55">
        <f t="shared" si="8"/>
        <v>16510</v>
      </c>
      <c r="I18" s="49">
        <f>H18/$E$7</f>
        <v>23491.61359354813</v>
      </c>
      <c r="J18" s="55">
        <f t="shared" si="8"/>
        <v>7038</v>
      </c>
      <c r="K18" s="49">
        <f>J18/$E$7</f>
        <v>10014.171803233903</v>
      </c>
      <c r="L18" s="55">
        <f t="shared" si="8"/>
        <v>97702</v>
      </c>
      <c r="M18" s="49">
        <f>L18/$E$7</f>
        <v>139017.4216424494</v>
      </c>
      <c r="N18" s="55">
        <f t="shared" si="8"/>
        <v>425</v>
      </c>
      <c r="O18" s="49">
        <f>N18/$E$7</f>
        <v>604.7205195189555</v>
      </c>
      <c r="P18" s="55">
        <f t="shared" si="8"/>
        <v>4230</v>
      </c>
      <c r="Q18" s="49">
        <f>P18/$E$7</f>
        <v>6018.747758976899</v>
      </c>
      <c r="R18" s="55">
        <f t="shared" si="8"/>
        <v>15704</v>
      </c>
      <c r="S18" s="49">
        <f>R18/$E$7</f>
        <v>22344.778914178063</v>
      </c>
    </row>
    <row r="19" spans="1:19" ht="6" customHeight="1">
      <c r="A19" s="112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4"/>
    </row>
    <row r="20" spans="1:19" ht="12.75">
      <c r="A20" s="49">
        <v>1</v>
      </c>
      <c r="B20" s="49" t="s">
        <v>50</v>
      </c>
      <c r="C20" s="50" t="s">
        <v>51</v>
      </c>
      <c r="D20" s="49">
        <v>229124</v>
      </c>
      <c r="E20" s="49">
        <f t="shared" si="6"/>
        <v>326014.080739438</v>
      </c>
      <c r="F20" s="49">
        <v>48637</v>
      </c>
      <c r="G20" s="49">
        <f t="shared" si="6"/>
        <v>69204.21625374927</v>
      </c>
      <c r="H20" s="49">
        <v>2100</v>
      </c>
      <c r="I20" s="49">
        <f aca="true" t="shared" si="9" ref="I20:I64">H20/$E$7</f>
        <v>2988.0308023289567</v>
      </c>
      <c r="J20" s="49">
        <v>7558</v>
      </c>
      <c r="K20" s="49">
        <f aca="true" t="shared" si="10" ref="K20:K64">J20/$E$7</f>
        <v>10754.065144762979</v>
      </c>
      <c r="L20" s="49">
        <v>2836</v>
      </c>
      <c r="M20" s="49">
        <f aca="true" t="shared" si="11" ref="M20:M64">L20/$E$7</f>
        <v>4035.2644549547244</v>
      </c>
      <c r="N20" s="49">
        <v>150</v>
      </c>
      <c r="O20" s="49">
        <f aca="true" t="shared" si="12" ref="O20:O64">N20/$E$7</f>
        <v>213.4307715949255</v>
      </c>
      <c r="P20" s="49">
        <v>1265</v>
      </c>
      <c r="Q20" s="49">
        <f aca="true" t="shared" si="13" ref="Q20:Q64">P20/$E$7</f>
        <v>1799.9328404505382</v>
      </c>
      <c r="R20" s="49">
        <v>698</v>
      </c>
      <c r="S20" s="49">
        <f aca="true" t="shared" si="14" ref="S20:S64">R20/$E$7</f>
        <v>993.1645238217199</v>
      </c>
    </row>
    <row r="21" spans="1:19" ht="12.75">
      <c r="A21" s="49">
        <v>2</v>
      </c>
      <c r="B21" s="49" t="s">
        <v>50</v>
      </c>
      <c r="C21" s="50" t="s">
        <v>52</v>
      </c>
      <c r="D21" s="49">
        <v>169178</v>
      </c>
      <c r="E21" s="49">
        <f t="shared" si="6"/>
        <v>240718.607179242</v>
      </c>
      <c r="F21" s="49">
        <v>31799</v>
      </c>
      <c r="G21" s="49">
        <f t="shared" si="6"/>
        <v>45245.900706313565</v>
      </c>
      <c r="H21" s="49">
        <v>1125</v>
      </c>
      <c r="I21" s="49">
        <f t="shared" si="9"/>
        <v>1600.730786961941</v>
      </c>
      <c r="J21" s="49">
        <v>5100</v>
      </c>
      <c r="K21" s="49">
        <f t="shared" si="10"/>
        <v>7256.646234227466</v>
      </c>
      <c r="L21" s="49">
        <v>187</v>
      </c>
      <c r="M21" s="49">
        <f t="shared" si="11"/>
        <v>266.0770285883404</v>
      </c>
      <c r="N21" s="49">
        <v>1625</v>
      </c>
      <c r="O21" s="49">
        <f t="shared" si="12"/>
        <v>2312.1666922783593</v>
      </c>
      <c r="P21" s="49">
        <v>510</v>
      </c>
      <c r="Q21" s="49">
        <f t="shared" si="13"/>
        <v>725.6646234227466</v>
      </c>
      <c r="R21" s="49">
        <v>176</v>
      </c>
      <c r="S21" s="49">
        <f t="shared" si="14"/>
        <v>250.42543867137923</v>
      </c>
    </row>
    <row r="22" spans="1:19" ht="12.75">
      <c r="A22" s="49">
        <v>3</v>
      </c>
      <c r="B22" s="49" t="s">
        <v>53</v>
      </c>
      <c r="C22" s="50" t="s">
        <v>54</v>
      </c>
      <c r="D22" s="49">
        <v>298258</v>
      </c>
      <c r="E22" s="49">
        <f t="shared" si="6"/>
        <v>424382.90049572854</v>
      </c>
      <c r="F22" s="49">
        <v>46380</v>
      </c>
      <c r="G22" s="49">
        <f t="shared" si="6"/>
        <v>65992.79457715095</v>
      </c>
      <c r="H22" s="49">
        <v>3021</v>
      </c>
      <c r="I22" s="49">
        <f t="shared" si="9"/>
        <v>4298.495739921799</v>
      </c>
      <c r="J22" s="49">
        <v>8242</v>
      </c>
      <c r="K22" s="49">
        <f t="shared" si="10"/>
        <v>11727.309463235839</v>
      </c>
      <c r="L22" s="49">
        <v>917</v>
      </c>
      <c r="M22" s="49">
        <f t="shared" si="11"/>
        <v>1304.7734503503111</v>
      </c>
      <c r="N22" s="49">
        <v>2359</v>
      </c>
      <c r="O22" s="49">
        <f t="shared" si="12"/>
        <v>3356.5546012828613</v>
      </c>
      <c r="P22" s="49">
        <v>1564</v>
      </c>
      <c r="Q22" s="49">
        <f t="shared" si="13"/>
        <v>2225.3715118297564</v>
      </c>
      <c r="R22" s="49">
        <v>3861</v>
      </c>
      <c r="S22" s="49">
        <f t="shared" si="14"/>
        <v>5493.7080608533815</v>
      </c>
    </row>
    <row r="23" spans="1:19" ht="12.75">
      <c r="A23" s="49">
        <v>4</v>
      </c>
      <c r="B23" s="49" t="s">
        <v>55</v>
      </c>
      <c r="C23" s="50" t="s">
        <v>56</v>
      </c>
      <c r="D23" s="49">
        <v>218575</v>
      </c>
      <c r="E23" s="49">
        <f t="shared" si="6"/>
        <v>311004.20600907225</v>
      </c>
      <c r="F23" s="49">
        <v>34264</v>
      </c>
      <c r="G23" s="49">
        <f t="shared" si="6"/>
        <v>48753.27971952351</v>
      </c>
      <c r="H23" s="49">
        <v>1785</v>
      </c>
      <c r="I23" s="49">
        <f t="shared" si="9"/>
        <v>2539.826181979613</v>
      </c>
      <c r="J23" s="49">
        <v>5972</v>
      </c>
      <c r="K23" s="49">
        <f t="shared" si="10"/>
        <v>8497.3904530993</v>
      </c>
      <c r="L23" s="49">
        <v>3334</v>
      </c>
      <c r="M23" s="49">
        <f t="shared" si="11"/>
        <v>4743.854616649877</v>
      </c>
      <c r="N23" s="49">
        <v>2122</v>
      </c>
      <c r="O23" s="49">
        <f t="shared" si="12"/>
        <v>3019.3339821628792</v>
      </c>
      <c r="P23" s="49">
        <v>550</v>
      </c>
      <c r="Q23" s="49">
        <f t="shared" si="13"/>
        <v>782.5794958480601</v>
      </c>
      <c r="R23" s="49">
        <v>764</v>
      </c>
      <c r="S23" s="49">
        <f t="shared" si="14"/>
        <v>1087.074063323487</v>
      </c>
    </row>
    <row r="24" spans="1:19" ht="12.75">
      <c r="A24" s="49">
        <v>5</v>
      </c>
      <c r="B24" s="49" t="s">
        <v>55</v>
      </c>
      <c r="C24" s="50" t="s">
        <v>57</v>
      </c>
      <c r="D24" s="49">
        <v>0</v>
      </c>
      <c r="E24" s="49">
        <f t="shared" si="6"/>
        <v>0</v>
      </c>
      <c r="F24" s="49">
        <v>0</v>
      </c>
      <c r="G24" s="49">
        <f t="shared" si="6"/>
        <v>0</v>
      </c>
      <c r="H24" s="49">
        <v>0</v>
      </c>
      <c r="I24" s="49">
        <f t="shared" si="9"/>
        <v>0</v>
      </c>
      <c r="J24" s="49">
        <v>0</v>
      </c>
      <c r="K24" s="49">
        <f t="shared" si="10"/>
        <v>0</v>
      </c>
      <c r="L24" s="49">
        <v>0</v>
      </c>
      <c r="M24" s="49">
        <f t="shared" si="11"/>
        <v>0</v>
      </c>
      <c r="N24" s="49">
        <v>0</v>
      </c>
      <c r="O24" s="49">
        <f t="shared" si="12"/>
        <v>0</v>
      </c>
      <c r="P24" s="49">
        <v>0</v>
      </c>
      <c r="Q24" s="49">
        <f t="shared" si="13"/>
        <v>0</v>
      </c>
      <c r="R24" s="49">
        <v>0</v>
      </c>
      <c r="S24" s="49">
        <f t="shared" si="14"/>
        <v>0</v>
      </c>
    </row>
    <row r="25" spans="1:19" ht="12.75">
      <c r="A25" s="49">
        <v>6</v>
      </c>
      <c r="B25" s="49" t="s">
        <v>35</v>
      </c>
      <c r="C25" s="50" t="s">
        <v>58</v>
      </c>
      <c r="D25" s="49">
        <v>289436</v>
      </c>
      <c r="E25" s="49">
        <f t="shared" si="6"/>
        <v>411830.3253823257</v>
      </c>
      <c r="F25" s="49">
        <v>45254</v>
      </c>
      <c r="G25" s="49">
        <f t="shared" si="6"/>
        <v>64390.64091837838</v>
      </c>
      <c r="H25" s="49">
        <v>4000</v>
      </c>
      <c r="I25" s="49">
        <f t="shared" si="9"/>
        <v>5691.487242531346</v>
      </c>
      <c r="J25" s="49">
        <v>6872</v>
      </c>
      <c r="K25" s="49">
        <f t="shared" si="10"/>
        <v>9777.975082668852</v>
      </c>
      <c r="L25" s="49">
        <v>6704</v>
      </c>
      <c r="M25" s="49">
        <f t="shared" si="11"/>
        <v>9538.932618482537</v>
      </c>
      <c r="N25" s="49">
        <v>786</v>
      </c>
      <c r="O25" s="49">
        <f t="shared" si="12"/>
        <v>1118.3772431574096</v>
      </c>
      <c r="P25" s="49">
        <v>1854</v>
      </c>
      <c r="Q25" s="49">
        <f t="shared" si="13"/>
        <v>2638.004336913279</v>
      </c>
      <c r="R25" s="49">
        <v>1929</v>
      </c>
      <c r="S25" s="49">
        <f t="shared" si="14"/>
        <v>2744.7197227107417</v>
      </c>
    </row>
    <row r="26" spans="1:19" ht="12.75">
      <c r="A26" s="49">
        <v>7</v>
      </c>
      <c r="B26" s="49" t="s">
        <v>59</v>
      </c>
      <c r="C26" s="50" t="s">
        <v>60</v>
      </c>
      <c r="D26" s="49">
        <v>166236</v>
      </c>
      <c r="E26" s="49">
        <f t="shared" si="6"/>
        <v>236532.51831236022</v>
      </c>
      <c r="F26" s="49">
        <v>21288</v>
      </c>
      <c r="G26" s="49">
        <f t="shared" si="6"/>
        <v>30290.095104751825</v>
      </c>
      <c r="H26" s="49">
        <v>1248</v>
      </c>
      <c r="I26" s="49">
        <f t="shared" si="9"/>
        <v>1775.7440196697798</v>
      </c>
      <c r="J26" s="49">
        <v>4325</v>
      </c>
      <c r="K26" s="49">
        <f t="shared" si="10"/>
        <v>6153.920580987018</v>
      </c>
      <c r="L26" s="49">
        <v>3062</v>
      </c>
      <c r="M26" s="49">
        <f t="shared" si="11"/>
        <v>4356.833484157745</v>
      </c>
      <c r="N26" s="49">
        <v>789</v>
      </c>
      <c r="O26" s="49">
        <f t="shared" si="12"/>
        <v>1122.645858589308</v>
      </c>
      <c r="P26" s="49">
        <v>492</v>
      </c>
      <c r="Q26" s="49">
        <f t="shared" si="13"/>
        <v>700.0529308313555</v>
      </c>
      <c r="R26" s="49">
        <v>668</v>
      </c>
      <c r="S26" s="49">
        <f t="shared" si="14"/>
        <v>950.4783695027348</v>
      </c>
    </row>
    <row r="27" spans="1:19" ht="12.75">
      <c r="A27" s="49">
        <v>8</v>
      </c>
      <c r="B27" s="49" t="s">
        <v>37</v>
      </c>
      <c r="C27" s="50" t="s">
        <v>61</v>
      </c>
      <c r="D27" s="49">
        <v>283842</v>
      </c>
      <c r="E27" s="49">
        <f t="shared" si="6"/>
        <v>403870.7804736456</v>
      </c>
      <c r="F27" s="49">
        <v>32053</v>
      </c>
      <c r="G27" s="49">
        <f t="shared" si="6"/>
        <v>45607.31014621431</v>
      </c>
      <c r="H27" s="49">
        <v>2957</v>
      </c>
      <c r="I27" s="49">
        <f t="shared" si="9"/>
        <v>4207.431944041297</v>
      </c>
      <c r="J27" s="49">
        <v>4480</v>
      </c>
      <c r="K27" s="49">
        <f t="shared" si="10"/>
        <v>6374.465711635107</v>
      </c>
      <c r="L27" s="49">
        <v>3309</v>
      </c>
      <c r="M27" s="49">
        <f t="shared" si="11"/>
        <v>4708.282821384056</v>
      </c>
      <c r="N27" s="49">
        <v>1189</v>
      </c>
      <c r="O27" s="49">
        <f t="shared" si="12"/>
        <v>1691.7945828424427</v>
      </c>
      <c r="P27" s="49">
        <v>1080</v>
      </c>
      <c r="Q27" s="49">
        <f t="shared" si="13"/>
        <v>1536.7015554834634</v>
      </c>
      <c r="R27" s="49">
        <v>460</v>
      </c>
      <c r="S27" s="49">
        <f t="shared" si="14"/>
        <v>654.5210328911048</v>
      </c>
    </row>
    <row r="28" spans="1:19" ht="12.75">
      <c r="A28" s="49">
        <v>9</v>
      </c>
      <c r="B28" s="49" t="s">
        <v>37</v>
      </c>
      <c r="C28" s="50" t="s">
        <v>62</v>
      </c>
      <c r="D28" s="49">
        <v>189823</v>
      </c>
      <c r="E28" s="49">
        <f t="shared" si="6"/>
        <v>270093.7957097569</v>
      </c>
      <c r="F28" s="49">
        <v>19699</v>
      </c>
      <c r="G28" s="49">
        <f t="shared" si="6"/>
        <v>28029.151797656246</v>
      </c>
      <c r="H28" s="49">
        <v>1107</v>
      </c>
      <c r="I28" s="49">
        <f t="shared" si="9"/>
        <v>1575.11909437055</v>
      </c>
      <c r="J28" s="49">
        <v>2160</v>
      </c>
      <c r="K28" s="49">
        <f t="shared" si="10"/>
        <v>3073.4031109669268</v>
      </c>
      <c r="L28" s="49">
        <v>3106</v>
      </c>
      <c r="M28" s="49">
        <f t="shared" si="11"/>
        <v>4419.43984382559</v>
      </c>
      <c r="N28" s="49">
        <v>1741</v>
      </c>
      <c r="O28" s="49">
        <f t="shared" si="12"/>
        <v>2477.2198223117684</v>
      </c>
      <c r="P28" s="49">
        <v>605</v>
      </c>
      <c r="Q28" s="49">
        <f t="shared" si="13"/>
        <v>860.837445432866</v>
      </c>
      <c r="R28" s="49">
        <v>313</v>
      </c>
      <c r="S28" s="49">
        <f t="shared" si="14"/>
        <v>445.3588767280778</v>
      </c>
    </row>
    <row r="29" spans="1:19" ht="12.75">
      <c r="A29" s="49">
        <v>10</v>
      </c>
      <c r="B29" s="49" t="s">
        <v>37</v>
      </c>
      <c r="C29" s="50" t="s">
        <v>63</v>
      </c>
      <c r="D29" s="49">
        <v>45898</v>
      </c>
      <c r="E29" s="49">
        <f t="shared" si="6"/>
        <v>65306.97036442593</v>
      </c>
      <c r="F29" s="49">
        <v>8775</v>
      </c>
      <c r="G29" s="49">
        <f t="shared" si="6"/>
        <v>12485.70013830314</v>
      </c>
      <c r="H29" s="49">
        <v>200</v>
      </c>
      <c r="I29" s="49">
        <f t="shared" si="9"/>
        <v>284.5743621265673</v>
      </c>
      <c r="J29" s="49">
        <v>800</v>
      </c>
      <c r="K29" s="49">
        <f t="shared" si="10"/>
        <v>1138.2974485062691</v>
      </c>
      <c r="L29" s="49">
        <v>600</v>
      </c>
      <c r="M29" s="49">
        <f t="shared" si="11"/>
        <v>853.723086379702</v>
      </c>
      <c r="N29" s="49">
        <v>100</v>
      </c>
      <c r="O29" s="49">
        <f t="shared" si="12"/>
        <v>142.28718106328364</v>
      </c>
      <c r="P29" s="49">
        <v>80</v>
      </c>
      <c r="Q29" s="49">
        <f t="shared" si="13"/>
        <v>113.82974485062692</v>
      </c>
      <c r="R29" s="49">
        <v>200</v>
      </c>
      <c r="S29" s="49">
        <f t="shared" si="14"/>
        <v>284.5743621265673</v>
      </c>
    </row>
    <row r="30" spans="1:19" ht="12.75">
      <c r="A30" s="49">
        <v>11</v>
      </c>
      <c r="B30" s="49" t="s">
        <v>37</v>
      </c>
      <c r="C30" s="50" t="s">
        <v>64</v>
      </c>
      <c r="D30" s="49">
        <v>229435</v>
      </c>
      <c r="E30" s="49">
        <f t="shared" si="6"/>
        <v>326456.5938725448</v>
      </c>
      <c r="F30" s="49">
        <v>27545</v>
      </c>
      <c r="G30" s="49">
        <f t="shared" si="6"/>
        <v>39193.00402388148</v>
      </c>
      <c r="H30" s="49">
        <v>1100</v>
      </c>
      <c r="I30" s="49">
        <f t="shared" si="9"/>
        <v>1565.1589916961202</v>
      </c>
      <c r="J30" s="49">
        <v>4480</v>
      </c>
      <c r="K30" s="49">
        <f t="shared" si="10"/>
        <v>6374.465711635107</v>
      </c>
      <c r="L30" s="49">
        <v>578</v>
      </c>
      <c r="M30" s="49">
        <f t="shared" si="11"/>
        <v>822.4199065457794</v>
      </c>
      <c r="N30" s="49">
        <v>2300</v>
      </c>
      <c r="O30" s="49">
        <f t="shared" si="12"/>
        <v>3272.605164455524</v>
      </c>
      <c r="P30" s="49">
        <v>500</v>
      </c>
      <c r="Q30" s="49">
        <f t="shared" si="13"/>
        <v>711.4359053164183</v>
      </c>
      <c r="R30" s="49">
        <v>3937</v>
      </c>
      <c r="S30" s="49">
        <f t="shared" si="14"/>
        <v>5601.8463184614775</v>
      </c>
    </row>
    <row r="31" spans="1:19" ht="12.75">
      <c r="A31" s="49">
        <v>12</v>
      </c>
      <c r="B31" s="49" t="s">
        <v>37</v>
      </c>
      <c r="C31" s="50" t="s">
        <v>65</v>
      </c>
      <c r="D31" s="49">
        <v>457477</v>
      </c>
      <c r="E31" s="49">
        <f t="shared" si="6"/>
        <v>650931.1273128781</v>
      </c>
      <c r="F31" s="49">
        <v>47225</v>
      </c>
      <c r="G31" s="49">
        <f t="shared" si="6"/>
        <v>67195.1212571357</v>
      </c>
      <c r="H31" s="49">
        <v>3385</v>
      </c>
      <c r="I31" s="49">
        <f t="shared" si="9"/>
        <v>4816.421078992152</v>
      </c>
      <c r="J31" s="49">
        <v>6794</v>
      </c>
      <c r="K31" s="49">
        <f t="shared" si="10"/>
        <v>9666.991081439492</v>
      </c>
      <c r="L31" s="49">
        <v>5376</v>
      </c>
      <c r="M31" s="49">
        <f t="shared" si="11"/>
        <v>7649.358853962129</v>
      </c>
      <c r="N31" s="49">
        <v>2300</v>
      </c>
      <c r="O31" s="49">
        <f t="shared" si="12"/>
        <v>3272.605164455524</v>
      </c>
      <c r="P31" s="49">
        <v>2509</v>
      </c>
      <c r="Q31" s="49">
        <f t="shared" si="13"/>
        <v>3569.9853728777866</v>
      </c>
      <c r="R31" s="49">
        <v>4547</v>
      </c>
      <c r="S31" s="49">
        <f t="shared" si="14"/>
        <v>6469.798122947507</v>
      </c>
    </row>
    <row r="32" spans="1:19" ht="12.75">
      <c r="A32" s="49">
        <v>13</v>
      </c>
      <c r="B32" s="49" t="s">
        <v>37</v>
      </c>
      <c r="C32" s="50" t="s">
        <v>66</v>
      </c>
      <c r="D32" s="49">
        <v>330256</v>
      </c>
      <c r="E32" s="49">
        <f t="shared" si="6"/>
        <v>469911.95269235806</v>
      </c>
      <c r="F32" s="49">
        <v>44927</v>
      </c>
      <c r="G32" s="49">
        <f t="shared" si="6"/>
        <v>63925.36183630145</v>
      </c>
      <c r="H32" s="49">
        <v>2140</v>
      </c>
      <c r="I32" s="49">
        <f t="shared" si="9"/>
        <v>3044.94567475427</v>
      </c>
      <c r="J32" s="49">
        <v>7380</v>
      </c>
      <c r="K32" s="49">
        <f t="shared" si="10"/>
        <v>10500.793962470334</v>
      </c>
      <c r="L32" s="49">
        <v>4767</v>
      </c>
      <c r="M32" s="49">
        <f t="shared" si="11"/>
        <v>6782.829921286731</v>
      </c>
      <c r="N32" s="49">
        <v>3200</v>
      </c>
      <c r="O32" s="49">
        <f t="shared" si="12"/>
        <v>4553.1897940250765</v>
      </c>
      <c r="P32" s="49">
        <v>201</v>
      </c>
      <c r="Q32" s="49">
        <f t="shared" si="13"/>
        <v>285.9972339372001</v>
      </c>
      <c r="R32" s="49">
        <v>5224</v>
      </c>
      <c r="S32" s="49">
        <f t="shared" si="14"/>
        <v>7433.082338745938</v>
      </c>
    </row>
    <row r="33" spans="1:19" ht="12.75">
      <c r="A33" s="49">
        <v>14</v>
      </c>
      <c r="B33" s="49" t="s">
        <v>37</v>
      </c>
      <c r="C33" s="50" t="s">
        <v>67</v>
      </c>
      <c r="D33" s="49">
        <v>207495</v>
      </c>
      <c r="E33" s="49">
        <f t="shared" si="6"/>
        <v>295238.7863472604</v>
      </c>
      <c r="F33" s="49">
        <v>25413</v>
      </c>
      <c r="G33" s="49">
        <f t="shared" si="6"/>
        <v>36159.44132361227</v>
      </c>
      <c r="H33" s="49">
        <v>1158</v>
      </c>
      <c r="I33" s="49">
        <f t="shared" si="9"/>
        <v>1647.6855567128246</v>
      </c>
      <c r="J33" s="49">
        <v>2639</v>
      </c>
      <c r="K33" s="49">
        <f t="shared" si="10"/>
        <v>3754.9587082600556</v>
      </c>
      <c r="L33" s="49">
        <v>4589</v>
      </c>
      <c r="M33" s="49">
        <f t="shared" si="11"/>
        <v>6529.5587389940865</v>
      </c>
      <c r="N33" s="49">
        <v>1600</v>
      </c>
      <c r="O33" s="49">
        <f t="shared" si="12"/>
        <v>2276.5948970125382</v>
      </c>
      <c r="P33" s="49">
        <v>612</v>
      </c>
      <c r="Q33" s="49">
        <f t="shared" si="13"/>
        <v>870.7975481072959</v>
      </c>
      <c r="R33" s="49">
        <v>481</v>
      </c>
      <c r="S33" s="49">
        <f t="shared" si="14"/>
        <v>684.4013409143944</v>
      </c>
    </row>
    <row r="34" spans="1:19" ht="12.75">
      <c r="A34" s="49">
        <v>15</v>
      </c>
      <c r="B34" s="49" t="s">
        <v>68</v>
      </c>
      <c r="C34" s="50" t="s">
        <v>69</v>
      </c>
      <c r="D34" s="49">
        <v>94493</v>
      </c>
      <c r="E34" s="49">
        <f t="shared" si="6"/>
        <v>134451.42600212863</v>
      </c>
      <c r="F34" s="49">
        <v>14897</v>
      </c>
      <c r="G34" s="49">
        <f t="shared" si="6"/>
        <v>21196.521362997366</v>
      </c>
      <c r="H34" s="49">
        <v>1859</v>
      </c>
      <c r="I34" s="49">
        <f t="shared" si="9"/>
        <v>2645.118695966443</v>
      </c>
      <c r="J34" s="49">
        <v>3155</v>
      </c>
      <c r="K34" s="49">
        <f t="shared" si="10"/>
        <v>4489.160562546599</v>
      </c>
      <c r="L34" s="49">
        <v>960</v>
      </c>
      <c r="M34" s="49">
        <f t="shared" si="11"/>
        <v>1365.956938207523</v>
      </c>
      <c r="N34" s="49">
        <v>940</v>
      </c>
      <c r="O34" s="49">
        <f t="shared" si="12"/>
        <v>1337.4995019948663</v>
      </c>
      <c r="P34" s="49">
        <v>30</v>
      </c>
      <c r="Q34" s="49">
        <f t="shared" si="13"/>
        <v>42.686154318985096</v>
      </c>
      <c r="R34" s="49">
        <v>438</v>
      </c>
      <c r="S34" s="49">
        <f t="shared" si="14"/>
        <v>623.2178530571824</v>
      </c>
    </row>
    <row r="35" spans="1:19" ht="12.75">
      <c r="A35" s="49">
        <v>16</v>
      </c>
      <c r="B35" s="49" t="s">
        <v>70</v>
      </c>
      <c r="C35" s="50" t="s">
        <v>71</v>
      </c>
      <c r="D35" s="49">
        <v>176732</v>
      </c>
      <c r="E35" s="49">
        <f t="shared" si="6"/>
        <v>251466.98083676246</v>
      </c>
      <c r="F35" s="49">
        <v>24661</v>
      </c>
      <c r="G35" s="49">
        <f t="shared" si="6"/>
        <v>35089.44172201638</v>
      </c>
      <c r="H35" s="49">
        <v>3895</v>
      </c>
      <c r="I35" s="49">
        <f t="shared" si="9"/>
        <v>5542.085702414898</v>
      </c>
      <c r="J35" s="49">
        <v>3282</v>
      </c>
      <c r="K35" s="49">
        <f t="shared" si="10"/>
        <v>4669.8652824969695</v>
      </c>
      <c r="L35" s="49">
        <v>3204</v>
      </c>
      <c r="M35" s="49">
        <f t="shared" si="11"/>
        <v>4558.881281267608</v>
      </c>
      <c r="N35" s="49">
        <v>955</v>
      </c>
      <c r="O35" s="49">
        <f t="shared" si="12"/>
        <v>1358.8425791543589</v>
      </c>
      <c r="P35" s="49">
        <v>3088</v>
      </c>
      <c r="Q35" s="49">
        <f t="shared" si="13"/>
        <v>4393.828151234199</v>
      </c>
      <c r="R35" s="49">
        <v>4416</v>
      </c>
      <c r="S35" s="49">
        <f t="shared" si="14"/>
        <v>6283.401915754606</v>
      </c>
    </row>
    <row r="36" spans="1:19" ht="12.75">
      <c r="A36" s="49">
        <v>17</v>
      </c>
      <c r="B36" s="49" t="s">
        <v>72</v>
      </c>
      <c r="C36" s="50" t="s">
        <v>73</v>
      </c>
      <c r="D36" s="49">
        <v>43285</v>
      </c>
      <c r="E36" s="49">
        <f t="shared" si="6"/>
        <v>61589.00632324233</v>
      </c>
      <c r="F36" s="49">
        <v>4470</v>
      </c>
      <c r="G36" s="49">
        <f t="shared" si="6"/>
        <v>6360.236993528779</v>
      </c>
      <c r="H36" s="49">
        <v>135</v>
      </c>
      <c r="I36" s="49">
        <f t="shared" si="9"/>
        <v>192.08769443543292</v>
      </c>
      <c r="J36" s="49">
        <v>43</v>
      </c>
      <c r="K36" s="49">
        <f t="shared" si="10"/>
        <v>61.18348785721197</v>
      </c>
      <c r="L36" s="49">
        <v>0</v>
      </c>
      <c r="M36" s="49">
        <f t="shared" si="11"/>
        <v>0</v>
      </c>
      <c r="N36" s="49">
        <v>225</v>
      </c>
      <c r="O36" s="49">
        <f t="shared" si="12"/>
        <v>320.1461573923882</v>
      </c>
      <c r="P36" s="49">
        <v>3</v>
      </c>
      <c r="Q36" s="49">
        <f t="shared" si="13"/>
        <v>4.2686154318985094</v>
      </c>
      <c r="R36" s="49">
        <v>765</v>
      </c>
      <c r="S36" s="49">
        <f t="shared" si="14"/>
        <v>1088.49693513412</v>
      </c>
    </row>
    <row r="37" spans="1:19" ht="12.75">
      <c r="A37" s="49">
        <v>18</v>
      </c>
      <c r="B37" s="49" t="s">
        <v>74</v>
      </c>
      <c r="C37" s="50" t="s">
        <v>75</v>
      </c>
      <c r="D37" s="49">
        <v>46173</v>
      </c>
      <c r="E37" s="49">
        <f t="shared" si="6"/>
        <v>65698.26011234996</v>
      </c>
      <c r="F37" s="49">
        <v>2760</v>
      </c>
      <c r="G37" s="49">
        <f t="shared" si="6"/>
        <v>3927.126197346629</v>
      </c>
      <c r="H37" s="49">
        <v>441</v>
      </c>
      <c r="I37" s="49">
        <f t="shared" si="9"/>
        <v>627.486468489081</v>
      </c>
      <c r="J37" s="49">
        <v>160</v>
      </c>
      <c r="K37" s="49">
        <f t="shared" si="10"/>
        <v>227.65948970125385</v>
      </c>
      <c r="L37" s="49">
        <v>0</v>
      </c>
      <c r="M37" s="49">
        <f t="shared" si="11"/>
        <v>0</v>
      </c>
      <c r="N37" s="49">
        <v>50</v>
      </c>
      <c r="O37" s="49">
        <f t="shared" si="12"/>
        <v>71.14359053164182</v>
      </c>
      <c r="P37" s="49">
        <v>300</v>
      </c>
      <c r="Q37" s="49">
        <f t="shared" si="13"/>
        <v>426.861543189851</v>
      </c>
      <c r="R37" s="49">
        <v>700</v>
      </c>
      <c r="S37" s="49">
        <f t="shared" si="14"/>
        <v>996.0102674429855</v>
      </c>
    </row>
    <row r="38" spans="1:19" ht="12.75">
      <c r="A38" s="49">
        <v>19</v>
      </c>
      <c r="B38" s="49" t="s">
        <v>76</v>
      </c>
      <c r="C38" s="50" t="s">
        <v>77</v>
      </c>
      <c r="D38" s="49">
        <v>135725</v>
      </c>
      <c r="E38" s="49">
        <f t="shared" si="6"/>
        <v>193119.27649814173</v>
      </c>
      <c r="F38" s="49">
        <v>12893</v>
      </c>
      <c r="G38" s="49">
        <f t="shared" si="6"/>
        <v>18345.08625448916</v>
      </c>
      <c r="H38" s="49">
        <v>987</v>
      </c>
      <c r="I38" s="49">
        <f t="shared" si="9"/>
        <v>1404.3744770946096</v>
      </c>
      <c r="J38" s="49">
        <v>4438</v>
      </c>
      <c r="K38" s="49">
        <f t="shared" si="10"/>
        <v>6314.705095588529</v>
      </c>
      <c r="L38" s="49">
        <v>4396</v>
      </c>
      <c r="M38" s="49">
        <f t="shared" si="11"/>
        <v>6254.9444795419495</v>
      </c>
      <c r="N38" s="49">
        <v>1086</v>
      </c>
      <c r="O38" s="49">
        <f t="shared" si="12"/>
        <v>1545.2387863472604</v>
      </c>
      <c r="P38" s="49">
        <v>2969</v>
      </c>
      <c r="Q38" s="49">
        <f t="shared" si="13"/>
        <v>4224.506405768891</v>
      </c>
      <c r="R38" s="49">
        <v>1612</v>
      </c>
      <c r="S38" s="49">
        <f t="shared" si="14"/>
        <v>2293.6693587401323</v>
      </c>
    </row>
    <row r="39" spans="1:19" ht="12.75">
      <c r="A39" s="49">
        <v>20</v>
      </c>
      <c r="B39" s="49" t="s">
        <v>78</v>
      </c>
      <c r="C39" s="50" t="s">
        <v>79</v>
      </c>
      <c r="D39" s="49">
        <v>113634</v>
      </c>
      <c r="E39" s="49">
        <f t="shared" si="6"/>
        <v>161686.61532945174</v>
      </c>
      <c r="F39" s="49">
        <v>8823</v>
      </c>
      <c r="G39" s="49">
        <f t="shared" si="6"/>
        <v>12553.997985213517</v>
      </c>
      <c r="H39" s="49">
        <v>526</v>
      </c>
      <c r="I39" s="49">
        <f t="shared" si="9"/>
        <v>748.430572392872</v>
      </c>
      <c r="J39" s="49">
        <v>1187</v>
      </c>
      <c r="K39" s="49">
        <f t="shared" si="10"/>
        <v>1688.948839221177</v>
      </c>
      <c r="L39" s="49">
        <v>3785</v>
      </c>
      <c r="M39" s="49">
        <f t="shared" si="11"/>
        <v>5385.5698032452865</v>
      </c>
      <c r="N39" s="49">
        <v>748</v>
      </c>
      <c r="O39" s="49">
        <f t="shared" si="12"/>
        <v>1064.3081143533616</v>
      </c>
      <c r="P39" s="49">
        <v>317</v>
      </c>
      <c r="Q39" s="49">
        <f t="shared" si="13"/>
        <v>451.05036397060917</v>
      </c>
      <c r="R39" s="49">
        <v>633</v>
      </c>
      <c r="S39" s="49">
        <f t="shared" si="14"/>
        <v>900.6778561305855</v>
      </c>
    </row>
    <row r="40" spans="1:19" ht="12.75">
      <c r="A40" s="49">
        <v>21</v>
      </c>
      <c r="B40" s="49" t="s">
        <v>41</v>
      </c>
      <c r="C40" s="50" t="s">
        <v>80</v>
      </c>
      <c r="D40" s="49">
        <v>163812</v>
      </c>
      <c r="E40" s="49">
        <f t="shared" si="6"/>
        <v>233083.4770433862</v>
      </c>
      <c r="F40" s="49">
        <v>17968</v>
      </c>
      <c r="G40" s="49">
        <f t="shared" si="6"/>
        <v>25566.160693450805</v>
      </c>
      <c r="H40" s="49">
        <v>1050</v>
      </c>
      <c r="I40" s="49">
        <f t="shared" si="9"/>
        <v>1494.0154011644784</v>
      </c>
      <c r="J40" s="49">
        <v>379</v>
      </c>
      <c r="K40" s="49">
        <f t="shared" si="10"/>
        <v>539.268416229845</v>
      </c>
      <c r="L40" s="49">
        <v>5162</v>
      </c>
      <c r="M40" s="49">
        <f t="shared" si="11"/>
        <v>7344.864286486702</v>
      </c>
      <c r="N40" s="49">
        <v>466</v>
      </c>
      <c r="O40" s="49">
        <f t="shared" si="12"/>
        <v>663.0582637549018</v>
      </c>
      <c r="P40" s="49">
        <v>739</v>
      </c>
      <c r="Q40" s="49">
        <f t="shared" si="13"/>
        <v>1051.5022680576662</v>
      </c>
      <c r="R40" s="49">
        <v>1916</v>
      </c>
      <c r="S40" s="49">
        <f t="shared" si="14"/>
        <v>2726.222389172515</v>
      </c>
    </row>
    <row r="41" spans="1:19" ht="12.75">
      <c r="A41" s="49">
        <v>22</v>
      </c>
      <c r="B41" s="49" t="s">
        <v>81</v>
      </c>
      <c r="C41" s="50" t="s">
        <v>82</v>
      </c>
      <c r="D41" s="49">
        <v>88515.26</v>
      </c>
      <c r="E41" s="49">
        <f t="shared" si="6"/>
        <v>125945.86826483627</v>
      </c>
      <c r="F41" s="49">
        <v>7189</v>
      </c>
      <c r="G41" s="49">
        <f t="shared" si="6"/>
        <v>10229.025446639462</v>
      </c>
      <c r="H41" s="49">
        <v>550.45</v>
      </c>
      <c r="I41" s="49">
        <f t="shared" si="9"/>
        <v>783.2197881628449</v>
      </c>
      <c r="J41" s="49">
        <v>845.76</v>
      </c>
      <c r="K41" s="49">
        <f t="shared" si="10"/>
        <v>1203.4080625608278</v>
      </c>
      <c r="L41" s="49">
        <v>1737.37</v>
      </c>
      <c r="M41" s="49">
        <f t="shared" si="11"/>
        <v>2472.054797639171</v>
      </c>
      <c r="N41" s="49">
        <v>809.14</v>
      </c>
      <c r="O41" s="49">
        <f t="shared" si="12"/>
        <v>1151.3024968554532</v>
      </c>
      <c r="P41" s="49">
        <v>519.28</v>
      </c>
      <c r="Q41" s="49">
        <f t="shared" si="13"/>
        <v>738.8688738254193</v>
      </c>
      <c r="R41" s="49">
        <v>97.99</v>
      </c>
      <c r="S41" s="49">
        <f t="shared" si="14"/>
        <v>139.42720872391163</v>
      </c>
    </row>
    <row r="42" spans="1:19" ht="12.75">
      <c r="A42" s="49">
        <v>23</v>
      </c>
      <c r="B42" s="49" t="s">
        <v>81</v>
      </c>
      <c r="C42" s="50" t="s">
        <v>83</v>
      </c>
      <c r="D42" s="49">
        <v>181958</v>
      </c>
      <c r="E42" s="49">
        <f t="shared" si="6"/>
        <v>258902.90891912967</v>
      </c>
      <c r="F42" s="49">
        <v>17571</v>
      </c>
      <c r="G42" s="49">
        <f t="shared" si="6"/>
        <v>25001.28058462957</v>
      </c>
      <c r="H42" s="49">
        <v>1125</v>
      </c>
      <c r="I42" s="49">
        <f t="shared" si="9"/>
        <v>1600.730786961941</v>
      </c>
      <c r="J42" s="49">
        <v>1000</v>
      </c>
      <c r="K42" s="49">
        <f t="shared" si="10"/>
        <v>1422.8718106328365</v>
      </c>
      <c r="L42" s="49">
        <v>8986</v>
      </c>
      <c r="M42" s="49">
        <f t="shared" si="11"/>
        <v>12785.92609034667</v>
      </c>
      <c r="N42" s="49">
        <v>993</v>
      </c>
      <c r="O42" s="49">
        <f t="shared" si="12"/>
        <v>1412.9117079584066</v>
      </c>
      <c r="P42" s="49">
        <v>883</v>
      </c>
      <c r="Q42" s="49">
        <f t="shared" si="13"/>
        <v>1256.3958087887947</v>
      </c>
      <c r="R42" s="49">
        <v>606</v>
      </c>
      <c r="S42" s="49">
        <f t="shared" si="14"/>
        <v>862.2603172434989</v>
      </c>
    </row>
    <row r="43" spans="1:19" ht="12.75">
      <c r="A43" s="49">
        <v>24</v>
      </c>
      <c r="B43" s="49" t="s">
        <v>84</v>
      </c>
      <c r="C43" s="50" t="s">
        <v>85</v>
      </c>
      <c r="D43" s="49">
        <v>212334</v>
      </c>
      <c r="E43" s="49">
        <f t="shared" si="6"/>
        <v>302124.0630389127</v>
      </c>
      <c r="F43" s="49">
        <v>32452</v>
      </c>
      <c r="G43" s="49">
        <f t="shared" si="6"/>
        <v>46175.03599865681</v>
      </c>
      <c r="H43" s="49">
        <v>1348</v>
      </c>
      <c r="I43" s="49">
        <f t="shared" si="9"/>
        <v>1918.0312007330635</v>
      </c>
      <c r="J43" s="49">
        <v>1449</v>
      </c>
      <c r="K43" s="49">
        <f t="shared" si="10"/>
        <v>2061.74125360698</v>
      </c>
      <c r="L43" s="49">
        <v>7166</v>
      </c>
      <c r="M43" s="49">
        <f t="shared" si="11"/>
        <v>10196.299394994907</v>
      </c>
      <c r="N43" s="49">
        <v>757</v>
      </c>
      <c r="O43" s="49">
        <f t="shared" si="12"/>
        <v>1077.1139606490572</v>
      </c>
      <c r="P43" s="49">
        <v>1533</v>
      </c>
      <c r="Q43" s="49">
        <f t="shared" si="13"/>
        <v>2181.2624857001383</v>
      </c>
      <c r="R43" s="49">
        <v>1340</v>
      </c>
      <c r="S43" s="49">
        <f t="shared" si="14"/>
        <v>1906.6482262480008</v>
      </c>
    </row>
    <row r="44" spans="1:19" ht="12.75">
      <c r="A44" s="49">
        <v>25</v>
      </c>
      <c r="B44" s="49" t="s">
        <v>84</v>
      </c>
      <c r="C44" s="50" t="s">
        <v>86</v>
      </c>
      <c r="D44" s="49">
        <v>64805</v>
      </c>
      <c r="E44" s="49">
        <f t="shared" si="6"/>
        <v>92209.20768806097</v>
      </c>
      <c r="F44" s="49">
        <v>7293</v>
      </c>
      <c r="G44" s="49">
        <f t="shared" si="6"/>
        <v>10377.004114945277</v>
      </c>
      <c r="H44" s="49">
        <v>752</v>
      </c>
      <c r="I44" s="49">
        <f t="shared" si="9"/>
        <v>1069.999601595893</v>
      </c>
      <c r="J44" s="49">
        <v>985</v>
      </c>
      <c r="K44" s="49">
        <f t="shared" si="10"/>
        <v>1401.528733473344</v>
      </c>
      <c r="L44" s="49">
        <v>0</v>
      </c>
      <c r="M44" s="49">
        <f t="shared" si="11"/>
        <v>0</v>
      </c>
      <c r="N44" s="49">
        <v>582</v>
      </c>
      <c r="O44" s="49">
        <f t="shared" si="12"/>
        <v>828.1113937883108</v>
      </c>
      <c r="P44" s="49">
        <v>171</v>
      </c>
      <c r="Q44" s="49">
        <f t="shared" si="13"/>
        <v>243.31107961821505</v>
      </c>
      <c r="R44" s="49">
        <v>1843</v>
      </c>
      <c r="S44" s="49">
        <f t="shared" si="14"/>
        <v>2622.352746996318</v>
      </c>
    </row>
    <row r="45" spans="1:19" ht="12.75">
      <c r="A45" s="49">
        <v>26</v>
      </c>
      <c r="B45" s="49" t="s">
        <v>87</v>
      </c>
      <c r="C45" s="50" t="s">
        <v>88</v>
      </c>
      <c r="D45" s="49">
        <v>226804</v>
      </c>
      <c r="E45" s="49">
        <f t="shared" si="6"/>
        <v>322713.01813876984</v>
      </c>
      <c r="F45" s="49">
        <v>21986</v>
      </c>
      <c r="G45" s="49">
        <f t="shared" si="6"/>
        <v>31283.25962857354</v>
      </c>
      <c r="H45" s="49">
        <v>577</v>
      </c>
      <c r="I45" s="49">
        <f t="shared" si="9"/>
        <v>820.9970347351467</v>
      </c>
      <c r="J45" s="49">
        <v>2362</v>
      </c>
      <c r="K45" s="49">
        <f t="shared" si="10"/>
        <v>3360.82321671476</v>
      </c>
      <c r="L45" s="49">
        <v>4859</v>
      </c>
      <c r="M45" s="49">
        <f t="shared" si="11"/>
        <v>6913.734127864953</v>
      </c>
      <c r="N45" s="49">
        <v>1939</v>
      </c>
      <c r="O45" s="49">
        <f t="shared" si="12"/>
        <v>2758.94844081707</v>
      </c>
      <c r="P45" s="49">
        <v>169</v>
      </c>
      <c r="Q45" s="49">
        <f t="shared" si="13"/>
        <v>240.46533599694936</v>
      </c>
      <c r="R45" s="49">
        <v>500</v>
      </c>
      <c r="S45" s="49">
        <f t="shared" si="14"/>
        <v>711.4359053164183</v>
      </c>
    </row>
    <row r="46" spans="1:19" ht="12.75">
      <c r="A46" s="49">
        <v>27</v>
      </c>
      <c r="B46" s="49" t="s">
        <v>89</v>
      </c>
      <c r="C46" s="50" t="s">
        <v>90</v>
      </c>
      <c r="D46" s="49">
        <v>138927</v>
      </c>
      <c r="E46" s="49">
        <f t="shared" si="6"/>
        <v>197675.31203578808</v>
      </c>
      <c r="F46" s="49">
        <v>25459</v>
      </c>
      <c r="G46" s="49">
        <f t="shared" si="6"/>
        <v>36224.893426901384</v>
      </c>
      <c r="H46" s="49">
        <v>779</v>
      </c>
      <c r="I46" s="49">
        <f t="shared" si="9"/>
        <v>1108.4171404829797</v>
      </c>
      <c r="J46" s="49">
        <v>582</v>
      </c>
      <c r="K46" s="49">
        <f t="shared" si="10"/>
        <v>828.1113937883108</v>
      </c>
      <c r="L46" s="49">
        <v>1086</v>
      </c>
      <c r="M46" s="49">
        <f t="shared" si="11"/>
        <v>1545.2387863472604</v>
      </c>
      <c r="N46" s="49">
        <v>1197</v>
      </c>
      <c r="O46" s="49">
        <f t="shared" si="12"/>
        <v>1703.1775573275054</v>
      </c>
      <c r="P46" s="49">
        <v>800</v>
      </c>
      <c r="Q46" s="49">
        <f t="shared" si="13"/>
        <v>1138.2974485062691</v>
      </c>
      <c r="R46" s="49">
        <v>340</v>
      </c>
      <c r="S46" s="49">
        <f t="shared" si="14"/>
        <v>483.7764156151644</v>
      </c>
    </row>
    <row r="47" spans="1:19" ht="12.75">
      <c r="A47" s="49">
        <v>28</v>
      </c>
      <c r="B47" s="49" t="s">
        <v>91</v>
      </c>
      <c r="C47" s="50" t="s">
        <v>92</v>
      </c>
      <c r="D47" s="49">
        <v>97494</v>
      </c>
      <c r="E47" s="49">
        <f t="shared" si="6"/>
        <v>138721.46430583776</v>
      </c>
      <c r="F47" s="49">
        <v>10546</v>
      </c>
      <c r="G47" s="49">
        <f t="shared" si="6"/>
        <v>15005.606114933893</v>
      </c>
      <c r="H47" s="49">
        <v>565</v>
      </c>
      <c r="I47" s="49">
        <f t="shared" si="9"/>
        <v>803.9225730075526</v>
      </c>
      <c r="J47" s="49">
        <v>1132</v>
      </c>
      <c r="K47" s="49">
        <f t="shared" si="10"/>
        <v>1610.690889636371</v>
      </c>
      <c r="L47" s="49">
        <v>18001</v>
      </c>
      <c r="M47" s="49">
        <f t="shared" si="11"/>
        <v>25613.11546320169</v>
      </c>
      <c r="N47" s="49">
        <v>192</v>
      </c>
      <c r="O47" s="49">
        <f t="shared" si="12"/>
        <v>273.1913876415046</v>
      </c>
      <c r="P47" s="49">
        <v>315</v>
      </c>
      <c r="Q47" s="49">
        <f t="shared" si="13"/>
        <v>448.2046203493435</v>
      </c>
      <c r="R47" s="49">
        <v>1412</v>
      </c>
      <c r="S47" s="49">
        <f t="shared" si="14"/>
        <v>2009.0949966135652</v>
      </c>
    </row>
    <row r="48" spans="1:19" ht="12.75">
      <c r="A48" s="49">
        <v>29</v>
      </c>
      <c r="B48" s="49" t="s">
        <v>93</v>
      </c>
      <c r="C48" s="50" t="s">
        <v>94</v>
      </c>
      <c r="D48" s="49">
        <v>53913</v>
      </c>
      <c r="E48" s="49">
        <f t="shared" si="6"/>
        <v>76711.28792664812</v>
      </c>
      <c r="F48" s="49">
        <v>6809</v>
      </c>
      <c r="G48" s="49">
        <f t="shared" si="6"/>
        <v>9688.334158598984</v>
      </c>
      <c r="H48" s="49">
        <v>675</v>
      </c>
      <c r="I48" s="49">
        <f t="shared" si="9"/>
        <v>960.4384721771646</v>
      </c>
      <c r="J48" s="49">
        <v>553</v>
      </c>
      <c r="K48" s="49">
        <f t="shared" si="10"/>
        <v>786.8481112799586</v>
      </c>
      <c r="L48" s="49">
        <v>866</v>
      </c>
      <c r="M48" s="49">
        <f t="shared" si="11"/>
        <v>1232.2069880080364</v>
      </c>
      <c r="N48" s="49">
        <v>188</v>
      </c>
      <c r="O48" s="49">
        <f t="shared" si="12"/>
        <v>267.49990039897324</v>
      </c>
      <c r="P48" s="49">
        <v>266</v>
      </c>
      <c r="Q48" s="49">
        <f t="shared" si="13"/>
        <v>378.48390162833454</v>
      </c>
      <c r="R48" s="49">
        <v>1651</v>
      </c>
      <c r="S48" s="49">
        <f t="shared" si="14"/>
        <v>2349.161359354813</v>
      </c>
    </row>
    <row r="49" spans="1:19" ht="12.75">
      <c r="A49" s="49">
        <v>30</v>
      </c>
      <c r="B49" s="49" t="s">
        <v>93</v>
      </c>
      <c r="C49" s="50" t="s">
        <v>95</v>
      </c>
      <c r="D49" s="49">
        <v>89701</v>
      </c>
      <c r="E49" s="49">
        <f t="shared" si="6"/>
        <v>127633.02428557607</v>
      </c>
      <c r="F49" s="49">
        <v>11911</v>
      </c>
      <c r="G49" s="49">
        <f t="shared" si="6"/>
        <v>16947.826136447715</v>
      </c>
      <c r="H49" s="49">
        <v>500</v>
      </c>
      <c r="I49" s="49">
        <f t="shared" si="9"/>
        <v>711.4359053164183</v>
      </c>
      <c r="J49" s="49">
        <v>1130</v>
      </c>
      <c r="K49" s="49">
        <f t="shared" si="10"/>
        <v>1607.8451460151052</v>
      </c>
      <c r="L49" s="49">
        <v>397</v>
      </c>
      <c r="M49" s="49">
        <f t="shared" si="11"/>
        <v>564.880108821236</v>
      </c>
      <c r="N49" s="49">
        <v>741</v>
      </c>
      <c r="O49" s="49">
        <f t="shared" si="12"/>
        <v>1054.348011678932</v>
      </c>
      <c r="P49" s="49">
        <v>889</v>
      </c>
      <c r="Q49" s="49">
        <f t="shared" si="13"/>
        <v>1264.9330396525916</v>
      </c>
      <c r="R49" s="49">
        <v>537</v>
      </c>
      <c r="S49" s="49">
        <f t="shared" si="14"/>
        <v>764.0821623098332</v>
      </c>
    </row>
    <row r="50" spans="1:19" ht="12.75">
      <c r="A50" s="49">
        <v>31</v>
      </c>
      <c r="B50" s="49" t="s">
        <v>96</v>
      </c>
      <c r="C50" s="50" t="s">
        <v>97</v>
      </c>
      <c r="D50" s="49">
        <v>104121</v>
      </c>
      <c r="E50" s="49">
        <f t="shared" si="6"/>
        <v>148150.83579490156</v>
      </c>
      <c r="F50" s="49">
        <v>15418</v>
      </c>
      <c r="G50" s="49">
        <f t="shared" si="6"/>
        <v>21937.83757633707</v>
      </c>
      <c r="H50" s="49">
        <v>278</v>
      </c>
      <c r="I50" s="49">
        <f t="shared" si="9"/>
        <v>395.5583633559285</v>
      </c>
      <c r="J50" s="49">
        <v>6575</v>
      </c>
      <c r="K50" s="49">
        <f t="shared" si="10"/>
        <v>9355.3821549109</v>
      </c>
      <c r="L50" s="49">
        <v>0</v>
      </c>
      <c r="M50" s="49">
        <f t="shared" si="11"/>
        <v>0</v>
      </c>
      <c r="N50" s="49">
        <v>500</v>
      </c>
      <c r="O50" s="49">
        <f t="shared" si="12"/>
        <v>711.4359053164183</v>
      </c>
      <c r="P50" s="49">
        <v>2063</v>
      </c>
      <c r="Q50" s="49">
        <f t="shared" si="13"/>
        <v>2935.3845453355416</v>
      </c>
      <c r="R50" s="49">
        <v>2149</v>
      </c>
      <c r="S50" s="49">
        <f t="shared" si="14"/>
        <v>3057.7515210499655</v>
      </c>
    </row>
    <row r="51" spans="1:19" ht="12.75">
      <c r="A51" s="49">
        <v>32</v>
      </c>
      <c r="B51" s="49" t="s">
        <v>98</v>
      </c>
      <c r="C51" s="50" t="s">
        <v>99</v>
      </c>
      <c r="D51" s="49">
        <v>97496</v>
      </c>
      <c r="E51" s="49">
        <f t="shared" si="6"/>
        <v>138724.31004945902</v>
      </c>
      <c r="F51" s="49">
        <v>9931</v>
      </c>
      <c r="G51" s="49">
        <f t="shared" si="6"/>
        <v>14130.5399513947</v>
      </c>
      <c r="H51" s="49">
        <v>828</v>
      </c>
      <c r="I51" s="49">
        <f t="shared" si="9"/>
        <v>1178.1378592039887</v>
      </c>
      <c r="J51" s="49">
        <v>411</v>
      </c>
      <c r="K51" s="49">
        <f t="shared" si="10"/>
        <v>584.8003141700958</v>
      </c>
      <c r="L51" s="49">
        <v>1668</v>
      </c>
      <c r="M51" s="49">
        <f t="shared" si="11"/>
        <v>2373.3501801355715</v>
      </c>
      <c r="N51" s="49">
        <v>64</v>
      </c>
      <c r="O51" s="49">
        <f t="shared" si="12"/>
        <v>91.06379588050153</v>
      </c>
      <c r="P51" s="49">
        <v>1313</v>
      </c>
      <c r="Q51" s="49">
        <f t="shared" si="13"/>
        <v>1868.2306873609143</v>
      </c>
      <c r="R51" s="49">
        <v>353</v>
      </c>
      <c r="S51" s="49">
        <f t="shared" si="14"/>
        <v>502.2737491533913</v>
      </c>
    </row>
    <row r="52" spans="1:19" ht="12.75">
      <c r="A52" s="49">
        <v>33</v>
      </c>
      <c r="B52" s="49" t="s">
        <v>100</v>
      </c>
      <c r="C52" s="50" t="s">
        <v>101</v>
      </c>
      <c r="D52" s="49">
        <v>204378</v>
      </c>
      <c r="E52" s="49">
        <f t="shared" si="6"/>
        <v>290803.69491351786</v>
      </c>
      <c r="F52" s="49">
        <v>22483</v>
      </c>
      <c r="G52" s="49">
        <f t="shared" si="6"/>
        <v>31990.426918458063</v>
      </c>
      <c r="H52" s="49">
        <v>1477</v>
      </c>
      <c r="I52" s="49">
        <f t="shared" si="9"/>
        <v>2101.5816643046996</v>
      </c>
      <c r="J52" s="49">
        <v>7696</v>
      </c>
      <c r="K52" s="49">
        <f t="shared" si="10"/>
        <v>10950.42145463031</v>
      </c>
      <c r="L52" s="49">
        <v>20322</v>
      </c>
      <c r="M52" s="49">
        <f t="shared" si="11"/>
        <v>28915.600935680504</v>
      </c>
      <c r="N52" s="49">
        <v>1333</v>
      </c>
      <c r="O52" s="49">
        <f t="shared" si="12"/>
        <v>1896.6881235735711</v>
      </c>
      <c r="P52" s="49">
        <v>2584</v>
      </c>
      <c r="Q52" s="49">
        <f t="shared" si="13"/>
        <v>3676.7007586752493</v>
      </c>
      <c r="R52" s="49">
        <v>3135</v>
      </c>
      <c r="S52" s="49">
        <f t="shared" si="14"/>
        <v>4460.703126333942</v>
      </c>
    </row>
    <row r="53" spans="1:19" ht="12.75">
      <c r="A53" s="49">
        <v>34</v>
      </c>
      <c r="B53" s="49" t="s">
        <v>102</v>
      </c>
      <c r="C53" s="50" t="s">
        <v>103</v>
      </c>
      <c r="D53" s="49">
        <v>132999</v>
      </c>
      <c r="E53" s="49">
        <f t="shared" si="6"/>
        <v>189240.52794235662</v>
      </c>
      <c r="F53" s="49">
        <v>26297</v>
      </c>
      <c r="G53" s="49">
        <f t="shared" si="6"/>
        <v>37417.260004211705</v>
      </c>
      <c r="H53" s="49">
        <v>1908</v>
      </c>
      <c r="I53" s="49">
        <f t="shared" si="9"/>
        <v>2714.839414687452</v>
      </c>
      <c r="J53" s="49">
        <v>4389</v>
      </c>
      <c r="K53" s="49">
        <f t="shared" si="10"/>
        <v>6244.984376867519</v>
      </c>
      <c r="L53" s="49">
        <v>1191</v>
      </c>
      <c r="M53" s="49">
        <f t="shared" si="11"/>
        <v>1694.6403264637083</v>
      </c>
      <c r="N53" s="49">
        <v>1028</v>
      </c>
      <c r="O53" s="49">
        <f t="shared" si="12"/>
        <v>1462.7122213305558</v>
      </c>
      <c r="P53" s="49">
        <v>331</v>
      </c>
      <c r="Q53" s="49">
        <f t="shared" si="13"/>
        <v>470.9705693194689</v>
      </c>
      <c r="R53" s="49">
        <v>2520</v>
      </c>
      <c r="S53" s="49">
        <f t="shared" si="14"/>
        <v>3585.636962794748</v>
      </c>
    </row>
    <row r="54" spans="1:19" ht="12.75">
      <c r="A54" s="49">
        <v>35</v>
      </c>
      <c r="B54" s="49" t="s">
        <v>45</v>
      </c>
      <c r="C54" s="50" t="s">
        <v>104</v>
      </c>
      <c r="D54" s="49">
        <v>93984</v>
      </c>
      <c r="E54" s="49">
        <f t="shared" si="6"/>
        <v>133727.1842505165</v>
      </c>
      <c r="F54" s="49">
        <v>7012</v>
      </c>
      <c r="G54" s="49">
        <f t="shared" si="6"/>
        <v>9977.17713615745</v>
      </c>
      <c r="H54" s="49">
        <v>352</v>
      </c>
      <c r="I54" s="49">
        <f t="shared" si="9"/>
        <v>500.85087734275845</v>
      </c>
      <c r="J54" s="49">
        <v>2076</v>
      </c>
      <c r="K54" s="49">
        <f t="shared" si="10"/>
        <v>2953.8818788737685</v>
      </c>
      <c r="L54" s="49">
        <v>0</v>
      </c>
      <c r="M54" s="49">
        <f t="shared" si="11"/>
        <v>0</v>
      </c>
      <c r="N54" s="49">
        <v>252</v>
      </c>
      <c r="O54" s="49">
        <f t="shared" si="12"/>
        <v>358.5636962794748</v>
      </c>
      <c r="P54" s="49">
        <v>1732</v>
      </c>
      <c r="Q54" s="49">
        <f t="shared" si="13"/>
        <v>2464.413976016073</v>
      </c>
      <c r="R54" s="49">
        <v>852</v>
      </c>
      <c r="S54" s="49">
        <f t="shared" si="14"/>
        <v>1212.2867826591767</v>
      </c>
    </row>
    <row r="55" spans="1:19" ht="12.75">
      <c r="A55" s="49">
        <v>36</v>
      </c>
      <c r="B55" s="49" t="s">
        <v>45</v>
      </c>
      <c r="C55" s="50" t="s">
        <v>105</v>
      </c>
      <c r="D55" s="49">
        <v>175247.9</v>
      </c>
      <c r="E55" s="49">
        <f t="shared" si="6"/>
        <v>249355.29678260227</v>
      </c>
      <c r="F55" s="49">
        <v>27364</v>
      </c>
      <c r="G55" s="49">
        <f t="shared" si="6"/>
        <v>38935.46422615694</v>
      </c>
      <c r="H55" s="49">
        <v>2498</v>
      </c>
      <c r="I55" s="49">
        <f t="shared" si="9"/>
        <v>3554.3337829608254</v>
      </c>
      <c r="J55" s="49">
        <v>1766</v>
      </c>
      <c r="K55" s="49">
        <f t="shared" si="10"/>
        <v>2512.7916175775895</v>
      </c>
      <c r="L55" s="49">
        <v>692</v>
      </c>
      <c r="M55" s="49">
        <f t="shared" si="11"/>
        <v>984.6272929579228</v>
      </c>
      <c r="N55" s="49">
        <v>2168</v>
      </c>
      <c r="O55" s="49">
        <f t="shared" si="12"/>
        <v>3084.7860854519895</v>
      </c>
      <c r="P55" s="49">
        <v>1204</v>
      </c>
      <c r="Q55" s="49">
        <f t="shared" si="13"/>
        <v>1713.137660001935</v>
      </c>
      <c r="R55" s="49">
        <v>1841</v>
      </c>
      <c r="S55" s="49">
        <f t="shared" si="14"/>
        <v>2619.507003375052</v>
      </c>
    </row>
    <row r="56" spans="1:19" ht="12.75">
      <c r="A56" s="49">
        <v>37</v>
      </c>
      <c r="B56" s="49" t="s">
        <v>45</v>
      </c>
      <c r="C56" s="50" t="s">
        <v>106</v>
      </c>
      <c r="D56" s="49">
        <v>150748</v>
      </c>
      <c r="E56" s="49">
        <f t="shared" si="6"/>
        <v>214495.07970927883</v>
      </c>
      <c r="F56" s="49">
        <v>12047</v>
      </c>
      <c r="G56" s="49">
        <f t="shared" si="6"/>
        <v>17141.33670269378</v>
      </c>
      <c r="H56" s="49">
        <v>587</v>
      </c>
      <c r="I56" s="49">
        <f t="shared" si="9"/>
        <v>835.225752841475</v>
      </c>
      <c r="J56" s="49">
        <v>4459</v>
      </c>
      <c r="K56" s="49">
        <f t="shared" si="10"/>
        <v>6344.585403611818</v>
      </c>
      <c r="L56" s="49">
        <v>6444</v>
      </c>
      <c r="M56" s="49">
        <f t="shared" si="11"/>
        <v>9168.985947717998</v>
      </c>
      <c r="N56" s="49">
        <v>361</v>
      </c>
      <c r="O56" s="49">
        <f t="shared" si="12"/>
        <v>513.656723638454</v>
      </c>
      <c r="P56" s="49">
        <v>2644</v>
      </c>
      <c r="Q56" s="49">
        <f t="shared" si="13"/>
        <v>3762.07306731322</v>
      </c>
      <c r="R56" s="49">
        <v>472</v>
      </c>
      <c r="S56" s="49">
        <f t="shared" si="14"/>
        <v>671.5954946186988</v>
      </c>
    </row>
    <row r="57" spans="1:19" ht="12.75">
      <c r="A57" s="49">
        <v>38</v>
      </c>
      <c r="B57" s="49" t="s">
        <v>107</v>
      </c>
      <c r="C57" s="50" t="s">
        <v>108</v>
      </c>
      <c r="D57" s="49">
        <v>108900</v>
      </c>
      <c r="E57" s="49">
        <f t="shared" si="6"/>
        <v>154950.7401779159</v>
      </c>
      <c r="F57" s="49">
        <v>12415</v>
      </c>
      <c r="G57" s="49">
        <f t="shared" si="6"/>
        <v>17664.953529006667</v>
      </c>
      <c r="H57" s="49">
        <v>1948</v>
      </c>
      <c r="I57" s="49">
        <f t="shared" si="9"/>
        <v>2771.7542871127657</v>
      </c>
      <c r="J57" s="49">
        <v>5724</v>
      </c>
      <c r="K57" s="49">
        <f t="shared" si="10"/>
        <v>8144.518244062356</v>
      </c>
      <c r="L57" s="49">
        <v>2276</v>
      </c>
      <c r="M57" s="49">
        <f t="shared" si="11"/>
        <v>3238.456241000336</v>
      </c>
      <c r="N57" s="49">
        <v>511</v>
      </c>
      <c r="O57" s="49">
        <f t="shared" si="12"/>
        <v>727.0874952333794</v>
      </c>
      <c r="P57" s="49">
        <v>1349</v>
      </c>
      <c r="Q57" s="49">
        <f t="shared" si="13"/>
        <v>1919.4540725436964</v>
      </c>
      <c r="R57" s="49">
        <v>1962</v>
      </c>
      <c r="S57" s="49">
        <f t="shared" si="14"/>
        <v>2791.674492461625</v>
      </c>
    </row>
    <row r="58" spans="1:19" ht="12.75">
      <c r="A58" s="49">
        <v>39</v>
      </c>
      <c r="B58" s="49" t="s">
        <v>47</v>
      </c>
      <c r="C58" s="50" t="s">
        <v>109</v>
      </c>
      <c r="D58" s="49">
        <v>104354</v>
      </c>
      <c r="E58" s="49">
        <f t="shared" si="6"/>
        <v>148482.36492677903</v>
      </c>
      <c r="F58" s="49">
        <v>11993</v>
      </c>
      <c r="G58" s="49">
        <f t="shared" si="6"/>
        <v>17064.50162491961</v>
      </c>
      <c r="H58" s="49">
        <v>474</v>
      </c>
      <c r="I58" s="49">
        <f t="shared" si="9"/>
        <v>674.4412382399645</v>
      </c>
      <c r="J58" s="49">
        <v>1329</v>
      </c>
      <c r="K58" s="49">
        <f t="shared" si="10"/>
        <v>1890.9966363310398</v>
      </c>
      <c r="L58" s="49">
        <v>4352</v>
      </c>
      <c r="M58" s="49">
        <f t="shared" si="11"/>
        <v>6192.338119874104</v>
      </c>
      <c r="N58" s="49">
        <v>567</v>
      </c>
      <c r="O58" s="49">
        <f t="shared" si="12"/>
        <v>806.7683166288183</v>
      </c>
      <c r="P58" s="49">
        <v>506</v>
      </c>
      <c r="Q58" s="49">
        <f t="shared" si="13"/>
        <v>719.9731361802153</v>
      </c>
      <c r="R58" s="49">
        <v>673</v>
      </c>
      <c r="S58" s="49">
        <f t="shared" si="14"/>
        <v>957.5927285558989</v>
      </c>
    </row>
    <row r="59" spans="1:19" ht="12.75">
      <c r="A59" s="49">
        <v>40</v>
      </c>
      <c r="B59" s="49" t="s">
        <v>110</v>
      </c>
      <c r="C59" s="50" t="s">
        <v>111</v>
      </c>
      <c r="D59" s="49">
        <v>202783</v>
      </c>
      <c r="E59" s="49">
        <f t="shared" si="6"/>
        <v>288534.2143755585</v>
      </c>
      <c r="F59" s="49">
        <v>16364</v>
      </c>
      <c r="G59" s="49">
        <f t="shared" si="6"/>
        <v>23283.874309195737</v>
      </c>
      <c r="H59" s="49">
        <v>1816</v>
      </c>
      <c r="I59" s="49">
        <f t="shared" si="9"/>
        <v>2583.935208109231</v>
      </c>
      <c r="J59" s="49">
        <v>4065</v>
      </c>
      <c r="K59" s="49">
        <f t="shared" si="10"/>
        <v>5783.97391022248</v>
      </c>
      <c r="L59" s="49">
        <v>1554</v>
      </c>
      <c r="M59" s="49">
        <f t="shared" si="11"/>
        <v>2211.142793723428</v>
      </c>
      <c r="N59" s="49">
        <v>1320</v>
      </c>
      <c r="O59" s="49">
        <f t="shared" si="12"/>
        <v>1878.1907900353442</v>
      </c>
      <c r="P59" s="49">
        <v>383</v>
      </c>
      <c r="Q59" s="49">
        <f t="shared" si="13"/>
        <v>544.9599034723764</v>
      </c>
      <c r="R59" s="49">
        <v>3981</v>
      </c>
      <c r="S59" s="49">
        <f t="shared" si="14"/>
        <v>5664.4526781293225</v>
      </c>
    </row>
    <row r="60" spans="1:19" ht="12.75">
      <c r="A60" s="49">
        <v>41</v>
      </c>
      <c r="B60" s="49" t="s">
        <v>112</v>
      </c>
      <c r="C60" s="50" t="s">
        <v>113</v>
      </c>
      <c r="D60" s="49">
        <v>87085</v>
      </c>
      <c r="E60" s="49">
        <f t="shared" si="6"/>
        <v>123910.79162896056</v>
      </c>
      <c r="F60" s="49">
        <v>11376</v>
      </c>
      <c r="G60" s="49">
        <f t="shared" si="6"/>
        <v>16186.589717759149</v>
      </c>
      <c r="H60" s="49">
        <v>356</v>
      </c>
      <c r="I60" s="49">
        <f t="shared" si="9"/>
        <v>506.5423645852898</v>
      </c>
      <c r="J60" s="49">
        <v>629</v>
      </c>
      <c r="K60" s="49">
        <f t="shared" si="10"/>
        <v>894.9863688880541</v>
      </c>
      <c r="L60" s="49">
        <v>266</v>
      </c>
      <c r="M60" s="49">
        <f t="shared" si="11"/>
        <v>378.48390162833454</v>
      </c>
      <c r="N60" s="49">
        <v>695</v>
      </c>
      <c r="O60" s="49">
        <f t="shared" si="12"/>
        <v>988.8959083898213</v>
      </c>
      <c r="P60" s="49">
        <v>842</v>
      </c>
      <c r="Q60" s="49">
        <f t="shared" si="13"/>
        <v>1198.0580645528482</v>
      </c>
      <c r="R60" s="49">
        <v>721</v>
      </c>
      <c r="S60" s="49">
        <f t="shared" si="14"/>
        <v>1025.890575466275</v>
      </c>
    </row>
    <row r="61" spans="1:19" ht="12.75">
      <c r="A61" s="49">
        <v>42</v>
      </c>
      <c r="B61" s="49" t="s">
        <v>114</v>
      </c>
      <c r="C61" s="50" t="s">
        <v>115</v>
      </c>
      <c r="D61" s="49">
        <v>178408</v>
      </c>
      <c r="E61" s="49">
        <f t="shared" si="6"/>
        <v>253851.7139913831</v>
      </c>
      <c r="F61" s="49">
        <v>17328</v>
      </c>
      <c r="G61" s="49">
        <f t="shared" si="6"/>
        <v>24655.52273464579</v>
      </c>
      <c r="H61" s="49">
        <v>1687</v>
      </c>
      <c r="I61" s="49">
        <f t="shared" si="9"/>
        <v>2400.384744537595</v>
      </c>
      <c r="J61" s="49">
        <v>2631</v>
      </c>
      <c r="K61" s="49">
        <f t="shared" si="10"/>
        <v>3743.575733774993</v>
      </c>
      <c r="L61" s="49">
        <v>2445</v>
      </c>
      <c r="M61" s="49">
        <f t="shared" si="11"/>
        <v>3478.9215769972852</v>
      </c>
      <c r="N61" s="49">
        <v>1480</v>
      </c>
      <c r="O61" s="49">
        <f t="shared" si="12"/>
        <v>2105.850279736598</v>
      </c>
      <c r="P61" s="49">
        <v>661</v>
      </c>
      <c r="Q61" s="49">
        <f t="shared" si="13"/>
        <v>940.518266828305</v>
      </c>
      <c r="R61" s="49">
        <v>982</v>
      </c>
      <c r="S61" s="49">
        <f t="shared" si="14"/>
        <v>1397.2601180414454</v>
      </c>
    </row>
    <row r="62" spans="1:19" ht="12.75">
      <c r="A62" s="49">
        <v>43</v>
      </c>
      <c r="B62" s="49" t="s">
        <v>114</v>
      </c>
      <c r="C62" s="50" t="s">
        <v>116</v>
      </c>
      <c r="D62" s="49">
        <v>103159</v>
      </c>
      <c r="E62" s="49">
        <f t="shared" si="6"/>
        <v>146782.03311307277</v>
      </c>
      <c r="F62" s="49">
        <v>19238</v>
      </c>
      <c r="G62" s="49">
        <f t="shared" si="6"/>
        <v>27373.20789295451</v>
      </c>
      <c r="H62" s="49">
        <v>1066</v>
      </c>
      <c r="I62" s="49">
        <f t="shared" si="9"/>
        <v>1516.7813501346036</v>
      </c>
      <c r="J62" s="49">
        <v>1878</v>
      </c>
      <c r="K62" s="49">
        <f t="shared" si="10"/>
        <v>2672.153260368467</v>
      </c>
      <c r="L62" s="49">
        <v>1844</v>
      </c>
      <c r="M62" s="49">
        <f t="shared" si="11"/>
        <v>2623.7756188069507</v>
      </c>
      <c r="N62" s="49">
        <v>1369</v>
      </c>
      <c r="O62" s="49">
        <f t="shared" si="12"/>
        <v>1947.9115087563532</v>
      </c>
      <c r="P62" s="49">
        <v>319</v>
      </c>
      <c r="Q62" s="49">
        <f t="shared" si="13"/>
        <v>453.89610759187485</v>
      </c>
      <c r="R62" s="49">
        <v>324</v>
      </c>
      <c r="S62" s="49">
        <f t="shared" si="14"/>
        <v>461.010466645039</v>
      </c>
    </row>
    <row r="63" spans="1:19" ht="12.75">
      <c r="A63" s="49">
        <v>44</v>
      </c>
      <c r="B63" s="49" t="s">
        <v>117</v>
      </c>
      <c r="C63" s="50" t="s">
        <v>118</v>
      </c>
      <c r="D63" s="49">
        <v>85335</v>
      </c>
      <c r="E63" s="49">
        <f t="shared" si="6"/>
        <v>121420.7659603531</v>
      </c>
      <c r="F63" s="49">
        <v>9244</v>
      </c>
      <c r="G63" s="49">
        <f t="shared" si="6"/>
        <v>13153.027017489941</v>
      </c>
      <c r="H63" s="49">
        <v>972</v>
      </c>
      <c r="I63" s="49">
        <f t="shared" si="9"/>
        <v>1383.0313999351172</v>
      </c>
      <c r="J63" s="49">
        <v>3651</v>
      </c>
      <c r="K63" s="49">
        <f t="shared" si="10"/>
        <v>5194.904980620486</v>
      </c>
      <c r="L63" s="49">
        <v>1846</v>
      </c>
      <c r="M63" s="49">
        <f t="shared" si="11"/>
        <v>2626.6213624282163</v>
      </c>
      <c r="N63" s="49">
        <v>688</v>
      </c>
      <c r="O63" s="49">
        <f t="shared" si="12"/>
        <v>978.9358057153916</v>
      </c>
      <c r="P63" s="49">
        <v>188</v>
      </c>
      <c r="Q63" s="49">
        <f t="shared" si="13"/>
        <v>267.49990039897324</v>
      </c>
      <c r="R63" s="49">
        <v>925</v>
      </c>
      <c r="S63" s="49">
        <f t="shared" si="14"/>
        <v>1316.1564248353739</v>
      </c>
    </row>
    <row r="64" spans="1:19" s="56" customFormat="1" ht="12.75">
      <c r="A64" s="51">
        <v>44</v>
      </c>
      <c r="B64" s="52"/>
      <c r="C64" s="54" t="s">
        <v>119</v>
      </c>
      <c r="D64" s="55">
        <f>SUM((D20):(D63))</f>
        <v>6872336.16</v>
      </c>
      <c r="E64" s="49">
        <f t="shared" si="6"/>
        <v>9778453.395256715</v>
      </c>
      <c r="F64" s="55">
        <f>SUM((F20):(F63))</f>
        <v>879457</v>
      </c>
      <c r="G64" s="49">
        <f t="shared" si="6"/>
        <v>1251354.5739637224</v>
      </c>
      <c r="H64" s="55">
        <f>SUM((H20):(H63))</f>
        <v>57337.45</v>
      </c>
      <c r="I64" s="49">
        <f t="shared" si="9"/>
        <v>81583.84129856972</v>
      </c>
      <c r="J64" s="55">
        <f>SUM((J20):(J63))</f>
        <v>136763.76</v>
      </c>
      <c r="K64" s="49">
        <f t="shared" si="10"/>
        <v>194597.2988201547</v>
      </c>
      <c r="L64" s="55">
        <f>SUM((L20):(L63))</f>
        <v>144870.37</v>
      </c>
      <c r="M64" s="49">
        <f t="shared" si="11"/>
        <v>206131.96566894895</v>
      </c>
      <c r="N64" s="55">
        <f>SUM((N20):(N63))</f>
        <v>44465.14</v>
      </c>
      <c r="O64" s="49">
        <f t="shared" si="12"/>
        <v>63268.19426184256</v>
      </c>
      <c r="P64" s="55">
        <f>SUM((P20):(P63))</f>
        <v>40932.28</v>
      </c>
      <c r="Q64" s="49">
        <f t="shared" si="13"/>
        <v>58241.38735693024</v>
      </c>
      <c r="R64" s="55">
        <f>SUM((R20):(R63))</f>
        <v>62954.99</v>
      </c>
      <c r="S64" s="49">
        <f t="shared" si="14"/>
        <v>89576.88060967211</v>
      </c>
    </row>
    <row r="65" spans="1:19" ht="6.75" customHeight="1">
      <c r="A65" s="112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4"/>
    </row>
    <row r="66" spans="1:19" ht="12.75">
      <c r="A66" s="49">
        <v>1</v>
      </c>
      <c r="B66" s="49" t="s">
        <v>50</v>
      </c>
      <c r="C66" s="50" t="s">
        <v>120</v>
      </c>
      <c r="D66" s="49">
        <v>9461</v>
      </c>
      <c r="E66" s="49">
        <f t="shared" si="6"/>
        <v>13461.790200397267</v>
      </c>
      <c r="F66" s="49">
        <v>3285</v>
      </c>
      <c r="G66" s="49">
        <f t="shared" si="6"/>
        <v>4674.133897928868</v>
      </c>
      <c r="H66" s="49">
        <v>360</v>
      </c>
      <c r="I66" s="49">
        <f aca="true" t="shared" si="15" ref="I66:I73">H66/$E$7</f>
        <v>512.2338518278211</v>
      </c>
      <c r="J66" s="49">
        <v>415</v>
      </c>
      <c r="K66" s="49">
        <f aca="true" t="shared" si="16" ref="K66:K73">J66/$E$7</f>
        <v>590.4918014126272</v>
      </c>
      <c r="L66" s="49">
        <v>509</v>
      </c>
      <c r="M66" s="49">
        <f aca="true" t="shared" si="17" ref="M66:M73">L66/$E$7</f>
        <v>724.2417516121138</v>
      </c>
      <c r="N66" s="49">
        <v>0</v>
      </c>
      <c r="O66" s="49">
        <f aca="true" t="shared" si="18" ref="O66:O73">N66/$E$7</f>
        <v>0</v>
      </c>
      <c r="P66" s="49">
        <v>245</v>
      </c>
      <c r="Q66" s="49">
        <f aca="true" t="shared" si="19" ref="Q66:Q73">P66/$E$7</f>
        <v>348.6035936050449</v>
      </c>
      <c r="R66" s="49">
        <v>0</v>
      </c>
      <c r="S66" s="49">
        <f aca="true" t="shared" si="20" ref="S66:S73">R66/$E$7</f>
        <v>0</v>
      </c>
    </row>
    <row r="67" spans="1:19" ht="12.75">
      <c r="A67" s="49">
        <v>2</v>
      </c>
      <c r="B67" s="49" t="s">
        <v>55</v>
      </c>
      <c r="C67" s="50" t="s">
        <v>121</v>
      </c>
      <c r="D67" s="49">
        <v>28608</v>
      </c>
      <c r="E67" s="49">
        <f t="shared" si="6"/>
        <v>40705.516758584185</v>
      </c>
      <c r="F67" s="49">
        <v>16523</v>
      </c>
      <c r="G67" s="49">
        <f t="shared" si="6"/>
        <v>23510.110927086356</v>
      </c>
      <c r="H67" s="49">
        <v>277</v>
      </c>
      <c r="I67" s="49">
        <f t="shared" si="15"/>
        <v>394.13549154529574</v>
      </c>
      <c r="J67" s="49">
        <v>0</v>
      </c>
      <c r="K67" s="49">
        <f t="shared" si="16"/>
        <v>0</v>
      </c>
      <c r="L67" s="49">
        <v>268</v>
      </c>
      <c r="M67" s="49">
        <f t="shared" si="17"/>
        <v>381.32964524960016</v>
      </c>
      <c r="N67" s="49">
        <v>343</v>
      </c>
      <c r="O67" s="49">
        <f t="shared" si="18"/>
        <v>488.04503104706293</v>
      </c>
      <c r="P67" s="49">
        <v>325</v>
      </c>
      <c r="Q67" s="49">
        <f t="shared" si="19"/>
        <v>462.43333845567184</v>
      </c>
      <c r="R67" s="49">
        <v>610</v>
      </c>
      <c r="S67" s="49">
        <f t="shared" si="20"/>
        <v>867.9518044860303</v>
      </c>
    </row>
    <row r="68" spans="1:19" ht="12.75">
      <c r="A68" s="49">
        <v>3</v>
      </c>
      <c r="B68" s="49" t="s">
        <v>78</v>
      </c>
      <c r="C68" s="50" t="s">
        <v>122</v>
      </c>
      <c r="D68" s="49">
        <v>0</v>
      </c>
      <c r="E68" s="49">
        <f t="shared" si="6"/>
        <v>0</v>
      </c>
      <c r="F68" s="49">
        <v>0</v>
      </c>
      <c r="G68" s="49">
        <f t="shared" si="6"/>
        <v>0</v>
      </c>
      <c r="H68" s="49">
        <v>0</v>
      </c>
      <c r="I68" s="49">
        <f t="shared" si="15"/>
        <v>0</v>
      </c>
      <c r="J68" s="49">
        <v>0</v>
      </c>
      <c r="K68" s="49">
        <f t="shared" si="16"/>
        <v>0</v>
      </c>
      <c r="L68" s="49">
        <v>0</v>
      </c>
      <c r="M68" s="49">
        <f t="shared" si="17"/>
        <v>0</v>
      </c>
      <c r="N68" s="49">
        <v>0</v>
      </c>
      <c r="O68" s="49">
        <f t="shared" si="18"/>
        <v>0</v>
      </c>
      <c r="P68" s="49">
        <v>0</v>
      </c>
      <c r="Q68" s="49">
        <f t="shared" si="19"/>
        <v>0</v>
      </c>
      <c r="R68" s="49">
        <v>0</v>
      </c>
      <c r="S68" s="49">
        <f t="shared" si="20"/>
        <v>0</v>
      </c>
    </row>
    <row r="69" spans="1:19" ht="12.75">
      <c r="A69" s="49">
        <v>4</v>
      </c>
      <c r="B69" s="49" t="s">
        <v>123</v>
      </c>
      <c r="C69" s="50" t="s">
        <v>124</v>
      </c>
      <c r="D69" s="49">
        <v>0</v>
      </c>
      <c r="E69" s="49">
        <f t="shared" si="6"/>
        <v>0</v>
      </c>
      <c r="F69" s="49">
        <v>0</v>
      </c>
      <c r="G69" s="49">
        <f t="shared" si="6"/>
        <v>0</v>
      </c>
      <c r="H69" s="49">
        <v>0</v>
      </c>
      <c r="I69" s="49">
        <f t="shared" si="15"/>
        <v>0</v>
      </c>
      <c r="J69" s="49">
        <v>0</v>
      </c>
      <c r="K69" s="49">
        <f t="shared" si="16"/>
        <v>0</v>
      </c>
      <c r="L69" s="49">
        <v>0</v>
      </c>
      <c r="M69" s="49">
        <f t="shared" si="17"/>
        <v>0</v>
      </c>
      <c r="N69" s="49">
        <v>0</v>
      </c>
      <c r="O69" s="49">
        <f t="shared" si="18"/>
        <v>0</v>
      </c>
      <c r="P69" s="49">
        <v>0</v>
      </c>
      <c r="Q69" s="49">
        <f t="shared" si="19"/>
        <v>0</v>
      </c>
      <c r="R69" s="49">
        <v>0</v>
      </c>
      <c r="S69" s="49">
        <f t="shared" si="20"/>
        <v>0</v>
      </c>
    </row>
    <row r="70" spans="1:19" ht="12.75">
      <c r="A70" s="49">
        <v>5</v>
      </c>
      <c r="B70" s="49" t="s">
        <v>93</v>
      </c>
      <c r="C70" s="50" t="s">
        <v>125</v>
      </c>
      <c r="D70" s="49">
        <v>9000</v>
      </c>
      <c r="E70" s="49">
        <f t="shared" si="6"/>
        <v>12805.846295695528</v>
      </c>
      <c r="F70" s="49">
        <v>3240</v>
      </c>
      <c r="G70" s="49">
        <f t="shared" si="6"/>
        <v>4610.10466645039</v>
      </c>
      <c r="H70" s="49">
        <v>55</v>
      </c>
      <c r="I70" s="49">
        <f t="shared" si="15"/>
        <v>78.25794958480601</v>
      </c>
      <c r="J70" s="49">
        <v>120</v>
      </c>
      <c r="K70" s="49">
        <f t="shared" si="16"/>
        <v>170.74461727594039</v>
      </c>
      <c r="L70" s="49">
        <v>840</v>
      </c>
      <c r="M70" s="49">
        <f t="shared" si="17"/>
        <v>1195.2123209315826</v>
      </c>
      <c r="N70" s="49">
        <v>180</v>
      </c>
      <c r="O70" s="49">
        <f t="shared" si="18"/>
        <v>256.11692591391056</v>
      </c>
      <c r="P70" s="49">
        <v>165</v>
      </c>
      <c r="Q70" s="49">
        <f t="shared" si="19"/>
        <v>234.77384875441803</v>
      </c>
      <c r="R70" s="49">
        <v>216</v>
      </c>
      <c r="S70" s="49">
        <f t="shared" si="20"/>
        <v>307.3403110966927</v>
      </c>
    </row>
    <row r="71" spans="1:19" ht="12.75">
      <c r="A71" s="49">
        <v>6</v>
      </c>
      <c r="B71" s="49" t="s">
        <v>98</v>
      </c>
      <c r="C71" s="50" t="s">
        <v>126</v>
      </c>
      <c r="D71" s="49">
        <v>22464</v>
      </c>
      <c r="E71" s="49">
        <f t="shared" si="6"/>
        <v>31963.39235405604</v>
      </c>
      <c r="F71" s="49">
        <v>7600</v>
      </c>
      <c r="G71" s="49">
        <f t="shared" si="6"/>
        <v>10813.825760809557</v>
      </c>
      <c r="H71" s="49">
        <v>473</v>
      </c>
      <c r="I71" s="49">
        <f t="shared" si="15"/>
        <v>673.0183664293316</v>
      </c>
      <c r="J71" s="49">
        <v>810</v>
      </c>
      <c r="K71" s="49">
        <f t="shared" si="16"/>
        <v>1152.5261666125975</v>
      </c>
      <c r="L71" s="49">
        <v>1971</v>
      </c>
      <c r="M71" s="49">
        <f t="shared" si="17"/>
        <v>2804.4803387573206</v>
      </c>
      <c r="N71" s="49">
        <v>980</v>
      </c>
      <c r="O71" s="49">
        <f t="shared" si="18"/>
        <v>1394.4143744201797</v>
      </c>
      <c r="P71" s="49">
        <v>100</v>
      </c>
      <c r="Q71" s="49">
        <f t="shared" si="19"/>
        <v>142.28718106328364</v>
      </c>
      <c r="R71" s="49">
        <v>380</v>
      </c>
      <c r="S71" s="49">
        <f t="shared" si="20"/>
        <v>540.6912880404778</v>
      </c>
    </row>
    <row r="72" spans="1:19" ht="12.75">
      <c r="A72" s="49">
        <v>7</v>
      </c>
      <c r="B72" s="49" t="s">
        <v>45</v>
      </c>
      <c r="C72" s="50" t="s">
        <v>127</v>
      </c>
      <c r="D72" s="49">
        <v>18540</v>
      </c>
      <c r="E72" s="49">
        <f t="shared" si="6"/>
        <v>26380.04336913279</v>
      </c>
      <c r="F72" s="49">
        <v>9800</v>
      </c>
      <c r="G72" s="49">
        <f t="shared" si="6"/>
        <v>13944.143744201798</v>
      </c>
      <c r="H72" s="49">
        <v>140</v>
      </c>
      <c r="I72" s="49">
        <f t="shared" si="15"/>
        <v>199.2020534885971</v>
      </c>
      <c r="J72" s="49">
        <v>2000</v>
      </c>
      <c r="K72" s="49">
        <f t="shared" si="16"/>
        <v>2845.743621265673</v>
      </c>
      <c r="L72" s="49">
        <v>580</v>
      </c>
      <c r="M72" s="49">
        <f t="shared" si="17"/>
        <v>825.2656501670451</v>
      </c>
      <c r="N72" s="49">
        <v>400</v>
      </c>
      <c r="O72" s="49">
        <f t="shared" si="18"/>
        <v>569.1487242531346</v>
      </c>
      <c r="P72" s="49">
        <v>140</v>
      </c>
      <c r="Q72" s="49">
        <f t="shared" si="19"/>
        <v>199.2020534885971</v>
      </c>
      <c r="R72" s="49">
        <v>135</v>
      </c>
      <c r="S72" s="49">
        <f t="shared" si="20"/>
        <v>192.08769443543292</v>
      </c>
    </row>
    <row r="73" spans="1:19" s="56" customFormat="1" ht="12.75">
      <c r="A73" s="51">
        <v>7</v>
      </c>
      <c r="B73" s="52"/>
      <c r="C73" s="54" t="s">
        <v>128</v>
      </c>
      <c r="D73" s="55">
        <f aca="true" t="shared" si="21" ref="D73:R73">(D66+D67+D68+D69+D70+D71+D72)</f>
        <v>88073</v>
      </c>
      <c r="E73" s="49">
        <f aca="true" t="shared" si="22" ref="E73:G84">D73/$E$7</f>
        <v>125316.5889778658</v>
      </c>
      <c r="F73" s="55">
        <f t="shared" si="21"/>
        <v>40448</v>
      </c>
      <c r="G73" s="49">
        <f t="shared" si="22"/>
        <v>57552.31899647697</v>
      </c>
      <c r="H73" s="55">
        <f t="shared" si="21"/>
        <v>1305</v>
      </c>
      <c r="I73" s="49">
        <f t="shared" si="15"/>
        <v>1856.8477128758516</v>
      </c>
      <c r="J73" s="55">
        <f t="shared" si="21"/>
        <v>3345</v>
      </c>
      <c r="K73" s="49">
        <f t="shared" si="16"/>
        <v>4759.506206566838</v>
      </c>
      <c r="L73" s="55">
        <f t="shared" si="21"/>
        <v>4168</v>
      </c>
      <c r="M73" s="49">
        <f t="shared" si="17"/>
        <v>5930.5297067176625</v>
      </c>
      <c r="N73" s="55">
        <f t="shared" si="21"/>
        <v>1903</v>
      </c>
      <c r="O73" s="49">
        <f t="shared" si="18"/>
        <v>2707.725055634288</v>
      </c>
      <c r="P73" s="55">
        <f t="shared" si="21"/>
        <v>975</v>
      </c>
      <c r="Q73" s="49">
        <f t="shared" si="19"/>
        <v>1387.3000153670155</v>
      </c>
      <c r="R73" s="55">
        <f t="shared" si="21"/>
        <v>1341</v>
      </c>
      <c r="S73" s="49">
        <f t="shared" si="20"/>
        <v>1908.0710980586337</v>
      </c>
    </row>
    <row r="74" spans="1:19" ht="6.75" customHeight="1">
      <c r="A74" s="112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4"/>
    </row>
    <row r="75" spans="1:19" ht="12.75">
      <c r="A75" s="49">
        <v>1</v>
      </c>
      <c r="B75" s="49" t="s">
        <v>53</v>
      </c>
      <c r="C75" s="50" t="s">
        <v>129</v>
      </c>
      <c r="D75" s="49">
        <v>118071</v>
      </c>
      <c r="E75" s="49">
        <f t="shared" si="22"/>
        <v>167999.89755322965</v>
      </c>
      <c r="F75" s="49">
        <v>6397</v>
      </c>
      <c r="G75" s="49">
        <f t="shared" si="22"/>
        <v>9102.110972618255</v>
      </c>
      <c r="H75" s="49">
        <v>403</v>
      </c>
      <c r="I75" s="49">
        <f aca="true" t="shared" si="23" ref="I75:I82">H75/$E$7</f>
        <v>573.4173396850331</v>
      </c>
      <c r="J75" s="49">
        <v>131</v>
      </c>
      <c r="K75" s="49">
        <f aca="true" t="shared" si="24" ref="K75:K82">J75/$E$7</f>
        <v>186.39620719290158</v>
      </c>
      <c r="L75" s="49">
        <v>16655</v>
      </c>
      <c r="M75" s="49">
        <f aca="true" t="shared" si="25" ref="M75:M82">L75/$E$7</f>
        <v>23697.930006089893</v>
      </c>
      <c r="N75" s="49">
        <v>238</v>
      </c>
      <c r="O75" s="49">
        <f aca="true" t="shared" si="26" ref="O75:O82">N75/$E$7</f>
        <v>338.6434909306151</v>
      </c>
      <c r="P75" s="49">
        <v>2665</v>
      </c>
      <c r="Q75" s="49">
        <f aca="true" t="shared" si="27" ref="Q75:Q82">P75/$E$7</f>
        <v>3791.9533753365095</v>
      </c>
      <c r="R75" s="49">
        <v>954</v>
      </c>
      <c r="S75" s="49">
        <f aca="true" t="shared" si="28" ref="S75:S82">R75/$E$7</f>
        <v>1357.419707343726</v>
      </c>
    </row>
    <row r="76" spans="1:19" ht="12.75">
      <c r="A76" s="49">
        <v>2</v>
      </c>
      <c r="B76" s="49" t="s">
        <v>37</v>
      </c>
      <c r="C76" s="50" t="s">
        <v>162</v>
      </c>
      <c r="D76" s="49">
        <v>119131</v>
      </c>
      <c r="E76" s="49">
        <f t="shared" si="22"/>
        <v>169508.14167250044</v>
      </c>
      <c r="F76" s="49">
        <v>12387</v>
      </c>
      <c r="G76" s="49">
        <f t="shared" si="22"/>
        <v>17625.113118308946</v>
      </c>
      <c r="H76" s="49">
        <v>1053</v>
      </c>
      <c r="I76" s="49">
        <f t="shared" si="23"/>
        <v>1498.284016596377</v>
      </c>
      <c r="J76" s="49">
        <v>2877</v>
      </c>
      <c r="K76" s="49">
        <f t="shared" si="24"/>
        <v>4093.6021991906705</v>
      </c>
      <c r="L76" s="49">
        <v>3259</v>
      </c>
      <c r="M76" s="49">
        <f t="shared" si="25"/>
        <v>4637.139230852415</v>
      </c>
      <c r="N76" s="49">
        <v>1068</v>
      </c>
      <c r="O76" s="49">
        <f t="shared" si="26"/>
        <v>1519.6270937558693</v>
      </c>
      <c r="P76" s="49">
        <v>171</v>
      </c>
      <c r="Q76" s="49">
        <f t="shared" si="27"/>
        <v>243.31107961821505</v>
      </c>
      <c r="R76" s="49">
        <v>2285</v>
      </c>
      <c r="S76" s="49">
        <f t="shared" si="28"/>
        <v>3251.2620872960315</v>
      </c>
    </row>
    <row r="77" spans="1:19" ht="12.75">
      <c r="A77" s="49">
        <v>3</v>
      </c>
      <c r="B77" s="49" t="s">
        <v>37</v>
      </c>
      <c r="C77" s="50" t="s">
        <v>131</v>
      </c>
      <c r="D77" s="49">
        <v>69400.27</v>
      </c>
      <c r="E77" s="49">
        <f t="shared" si="22"/>
        <v>98747.68783330773</v>
      </c>
      <c r="F77" s="49">
        <v>12206</v>
      </c>
      <c r="G77" s="49">
        <f t="shared" si="22"/>
        <v>17367.5733205844</v>
      </c>
      <c r="H77" s="49">
        <v>641</v>
      </c>
      <c r="I77" s="49">
        <f t="shared" si="23"/>
        <v>912.0608306156482</v>
      </c>
      <c r="J77" s="49">
        <v>1222</v>
      </c>
      <c r="K77" s="49">
        <f t="shared" si="24"/>
        <v>1738.7493525933262</v>
      </c>
      <c r="L77" s="49">
        <v>960</v>
      </c>
      <c r="M77" s="49">
        <f t="shared" si="25"/>
        <v>1365.956938207523</v>
      </c>
      <c r="N77" s="49">
        <v>310</v>
      </c>
      <c r="O77" s="49">
        <f t="shared" si="26"/>
        <v>441.09026129617934</v>
      </c>
      <c r="P77" s="49">
        <v>1110.27</v>
      </c>
      <c r="Q77" s="49">
        <f t="shared" si="27"/>
        <v>1579.7718851913194</v>
      </c>
      <c r="R77" s="49">
        <v>1056</v>
      </c>
      <c r="S77" s="49">
        <f t="shared" si="28"/>
        <v>1502.5526320282754</v>
      </c>
    </row>
    <row r="78" spans="1:19" ht="12.75">
      <c r="A78" s="49">
        <v>4</v>
      </c>
      <c r="B78" s="49" t="s">
        <v>76</v>
      </c>
      <c r="C78" s="50" t="s">
        <v>132</v>
      </c>
      <c r="D78" s="49">
        <v>315899</v>
      </c>
      <c r="E78" s="49">
        <f t="shared" si="22"/>
        <v>449483.7821071024</v>
      </c>
      <c r="F78" s="49">
        <v>41584</v>
      </c>
      <c r="G78" s="49">
        <f t="shared" si="22"/>
        <v>59168.70137335587</v>
      </c>
      <c r="H78" s="49">
        <v>4765</v>
      </c>
      <c r="I78" s="49">
        <f t="shared" si="23"/>
        <v>6779.984177665466</v>
      </c>
      <c r="J78" s="49">
        <v>13277</v>
      </c>
      <c r="K78" s="49">
        <f t="shared" si="24"/>
        <v>18891.46902977217</v>
      </c>
      <c r="L78" s="49">
        <v>7215</v>
      </c>
      <c r="M78" s="49">
        <f t="shared" si="25"/>
        <v>10266.020113715915</v>
      </c>
      <c r="N78" s="49">
        <v>3147</v>
      </c>
      <c r="O78" s="49">
        <f t="shared" si="26"/>
        <v>4477.777588061536</v>
      </c>
      <c r="P78" s="49">
        <v>1843</v>
      </c>
      <c r="Q78" s="49">
        <f t="shared" si="27"/>
        <v>2622.352746996318</v>
      </c>
      <c r="R78" s="49">
        <v>3088</v>
      </c>
      <c r="S78" s="49">
        <f t="shared" si="28"/>
        <v>4393.828151234199</v>
      </c>
    </row>
    <row r="79" spans="1:19" ht="12.75">
      <c r="A79" s="49">
        <v>5</v>
      </c>
      <c r="B79" s="49" t="s">
        <v>78</v>
      </c>
      <c r="C79" s="50" t="s">
        <v>133</v>
      </c>
      <c r="D79" s="49">
        <v>43012</v>
      </c>
      <c r="E79" s="49">
        <f t="shared" si="22"/>
        <v>61200.56231893956</v>
      </c>
      <c r="F79" s="49">
        <v>6117</v>
      </c>
      <c r="G79" s="49">
        <f t="shared" si="22"/>
        <v>8703.706865641061</v>
      </c>
      <c r="H79" s="49">
        <v>151</v>
      </c>
      <c r="I79" s="49">
        <f t="shared" si="23"/>
        <v>214.8536434055583</v>
      </c>
      <c r="J79" s="49">
        <v>1185</v>
      </c>
      <c r="K79" s="49">
        <f t="shared" si="24"/>
        <v>1686.1030955999113</v>
      </c>
      <c r="L79" s="49">
        <v>1363</v>
      </c>
      <c r="M79" s="49">
        <f t="shared" si="25"/>
        <v>1939.3742778925562</v>
      </c>
      <c r="N79" s="49">
        <v>795</v>
      </c>
      <c r="O79" s="49">
        <f t="shared" si="26"/>
        <v>1131.183089453105</v>
      </c>
      <c r="P79" s="49">
        <v>2448</v>
      </c>
      <c r="Q79" s="49">
        <f t="shared" si="27"/>
        <v>3483.1901924291838</v>
      </c>
      <c r="R79" s="49">
        <v>240</v>
      </c>
      <c r="S79" s="49">
        <f t="shared" si="28"/>
        <v>341.48923455188077</v>
      </c>
    </row>
    <row r="80" spans="1:19" ht="12.75">
      <c r="A80" s="49">
        <v>6</v>
      </c>
      <c r="B80" s="49" t="s">
        <v>96</v>
      </c>
      <c r="C80" s="50" t="s">
        <v>134</v>
      </c>
      <c r="D80" s="49">
        <v>173275</v>
      </c>
      <c r="E80" s="49">
        <f t="shared" si="22"/>
        <v>246548.11298740475</v>
      </c>
      <c r="F80" s="49">
        <v>30624</v>
      </c>
      <c r="G80" s="49">
        <f t="shared" si="22"/>
        <v>43574.026328819986</v>
      </c>
      <c r="H80" s="49">
        <v>1539</v>
      </c>
      <c r="I80" s="49">
        <f t="shared" si="23"/>
        <v>2189.7997165639354</v>
      </c>
      <c r="J80" s="49">
        <v>5199</v>
      </c>
      <c r="K80" s="49">
        <f t="shared" si="24"/>
        <v>7397.510543480117</v>
      </c>
      <c r="L80" s="49">
        <v>3822</v>
      </c>
      <c r="M80" s="49">
        <f t="shared" si="25"/>
        <v>5438.216060238701</v>
      </c>
      <c r="N80" s="49">
        <v>1758</v>
      </c>
      <c r="O80" s="49">
        <f t="shared" si="26"/>
        <v>2501.4086430925267</v>
      </c>
      <c r="P80" s="49">
        <v>1887</v>
      </c>
      <c r="Q80" s="49">
        <f t="shared" si="27"/>
        <v>2684.9591066641624</v>
      </c>
      <c r="R80" s="49">
        <v>2725</v>
      </c>
      <c r="S80" s="49">
        <f t="shared" si="28"/>
        <v>3877.3256839744795</v>
      </c>
    </row>
    <row r="81" spans="1:19" ht="12.75">
      <c r="A81" s="49">
        <v>7</v>
      </c>
      <c r="B81" s="49" t="s">
        <v>98</v>
      </c>
      <c r="C81" s="50" t="s">
        <v>135</v>
      </c>
      <c r="D81" s="49">
        <v>147564</v>
      </c>
      <c r="E81" s="49">
        <f t="shared" si="22"/>
        <v>209964.6558642239</v>
      </c>
      <c r="F81" s="49">
        <v>23666</v>
      </c>
      <c r="G81" s="49">
        <f t="shared" si="22"/>
        <v>33673.68427043671</v>
      </c>
      <c r="H81" s="49">
        <v>1232</v>
      </c>
      <c r="I81" s="49">
        <f t="shared" si="23"/>
        <v>1752.9780706996546</v>
      </c>
      <c r="J81" s="49">
        <v>2369</v>
      </c>
      <c r="K81" s="49">
        <f t="shared" si="24"/>
        <v>3370.7833193891897</v>
      </c>
      <c r="L81" s="49">
        <v>17252</v>
      </c>
      <c r="M81" s="49">
        <f t="shared" si="25"/>
        <v>24547.384477037696</v>
      </c>
      <c r="N81" s="49">
        <v>1279</v>
      </c>
      <c r="O81" s="49">
        <f t="shared" si="26"/>
        <v>1819.853045799398</v>
      </c>
      <c r="P81" s="49">
        <v>990</v>
      </c>
      <c r="Q81" s="49">
        <f t="shared" si="27"/>
        <v>1408.643092526508</v>
      </c>
      <c r="R81" s="49">
        <v>1912</v>
      </c>
      <c r="S81" s="49">
        <f t="shared" si="28"/>
        <v>2720.5309019299834</v>
      </c>
    </row>
    <row r="82" spans="1:19" s="56" customFormat="1" ht="12.75">
      <c r="A82" s="51">
        <v>7</v>
      </c>
      <c r="B82" s="52"/>
      <c r="C82" s="54" t="s">
        <v>136</v>
      </c>
      <c r="D82" s="55">
        <f aca="true" t="shared" si="29" ref="D82:R82">(D75+D76+D77+D78+D79+D80+D81)</f>
        <v>986352.27</v>
      </c>
      <c r="E82" s="49">
        <f t="shared" si="22"/>
        <v>1403452.8403367084</v>
      </c>
      <c r="F82" s="55">
        <f t="shared" si="29"/>
        <v>132981</v>
      </c>
      <c r="G82" s="49">
        <f t="shared" si="22"/>
        <v>189214.91624976523</v>
      </c>
      <c r="H82" s="55">
        <f t="shared" si="29"/>
        <v>9784</v>
      </c>
      <c r="I82" s="49">
        <f t="shared" si="23"/>
        <v>13921.377795231672</v>
      </c>
      <c r="J82" s="55">
        <f t="shared" si="29"/>
        <v>26260</v>
      </c>
      <c r="K82" s="49">
        <f t="shared" si="24"/>
        <v>37364.61374721829</v>
      </c>
      <c r="L82" s="55">
        <f t="shared" si="29"/>
        <v>50526</v>
      </c>
      <c r="M82" s="49">
        <f t="shared" si="25"/>
        <v>71892.02110403469</v>
      </c>
      <c r="N82" s="55">
        <f t="shared" si="29"/>
        <v>8595</v>
      </c>
      <c r="O82" s="49">
        <f t="shared" si="26"/>
        <v>12229.58321238923</v>
      </c>
      <c r="P82" s="55">
        <f t="shared" si="29"/>
        <v>11114.27</v>
      </c>
      <c r="Q82" s="49">
        <f t="shared" si="27"/>
        <v>15814.181478762217</v>
      </c>
      <c r="R82" s="55">
        <f t="shared" si="29"/>
        <v>12260</v>
      </c>
      <c r="S82" s="49">
        <f t="shared" si="28"/>
        <v>17444.408398358577</v>
      </c>
    </row>
    <row r="83" spans="1:19" ht="6.75" customHeight="1">
      <c r="A83" s="112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4"/>
    </row>
    <row r="84" spans="1:19" s="56" customFormat="1" ht="12.75">
      <c r="A84" s="57">
        <v>66</v>
      </c>
      <c r="B84" s="52"/>
      <c r="C84" s="58" t="s">
        <v>137</v>
      </c>
      <c r="D84" s="57">
        <f aca="true" t="shared" si="30" ref="D84:R84">(D13+D18+D64+D73+D82)</f>
        <v>12564630.43</v>
      </c>
      <c r="E84" s="49">
        <f t="shared" si="22"/>
        <v>17877858.449866533</v>
      </c>
      <c r="F84" s="57">
        <f t="shared" si="30"/>
        <v>1402676</v>
      </c>
      <c r="G84" s="49">
        <f t="shared" si="22"/>
        <v>1995828.1398512246</v>
      </c>
      <c r="H84" s="57">
        <f t="shared" si="30"/>
        <v>109475.45</v>
      </c>
      <c r="I84" s="49">
        <f>H84/$E$7</f>
        <v>155769.53176134455</v>
      </c>
      <c r="J84" s="57">
        <f t="shared" si="30"/>
        <v>185230.76</v>
      </c>
      <c r="K84" s="49">
        <f>J84/$E$7</f>
        <v>263559.6268660964</v>
      </c>
      <c r="L84" s="57">
        <f t="shared" si="30"/>
        <v>354011.37</v>
      </c>
      <c r="M84" s="49">
        <f>L84/$E$7</f>
        <v>503712.799016511</v>
      </c>
      <c r="N84" s="57">
        <f t="shared" si="30"/>
        <v>55388.14</v>
      </c>
      <c r="O84" s="49">
        <f>N84/$E$7</f>
        <v>78810.22304938504</v>
      </c>
      <c r="P84" s="57">
        <f t="shared" si="30"/>
        <v>65632.55</v>
      </c>
      <c r="Q84" s="49">
        <f>P84/$E$7</f>
        <v>93386.70525495018</v>
      </c>
      <c r="R84" s="57">
        <f t="shared" si="30"/>
        <v>104025.98999999999</v>
      </c>
      <c r="S84" s="49">
        <f>R84/$E$7</f>
        <v>148015.64874417332</v>
      </c>
    </row>
    <row r="86" spans="2:9" ht="42" customHeight="1">
      <c r="B86" s="108" t="s">
        <v>492</v>
      </c>
      <c r="C86" s="108"/>
      <c r="D86" s="125"/>
      <c r="E86" s="125"/>
      <c r="F86" s="125"/>
      <c r="G86" s="125"/>
      <c r="H86" s="125"/>
      <c r="I86" s="8"/>
    </row>
    <row r="92" spans="6:7" ht="15">
      <c r="F92" s="59"/>
      <c r="G92" s="59"/>
    </row>
  </sheetData>
  <sheetProtection password="CE88" sheet="1" objects="1" scenarios="1"/>
  <mergeCells count="18">
    <mergeCell ref="A14:S14"/>
    <mergeCell ref="N4:O4"/>
    <mergeCell ref="L4:M4"/>
    <mergeCell ref="J4:K4"/>
    <mergeCell ref="A2:A5"/>
    <mergeCell ref="B2:B5"/>
    <mergeCell ref="C2:C5"/>
    <mergeCell ref="H4:I4"/>
    <mergeCell ref="B86:H86"/>
    <mergeCell ref="F3:R3"/>
    <mergeCell ref="R4:S4"/>
    <mergeCell ref="P4:Q4"/>
    <mergeCell ref="F4:G4"/>
    <mergeCell ref="D3:E4"/>
    <mergeCell ref="A83:S83"/>
    <mergeCell ref="A74:S74"/>
    <mergeCell ref="A65:S65"/>
    <mergeCell ref="A19:S19"/>
  </mergeCells>
  <printOptions/>
  <pageMargins left="0.75" right="0.7480314960629921" top="0.7874015748031497" bottom="0.7874015748031497" header="0.5118110236220472" footer="0.5118110236220472"/>
  <pageSetup horizontalDpi="600" verticalDpi="600" orientation="landscape" paperSize="9" scale="98" r:id="rId1"/>
  <headerFooter alignWithMargins="0">
    <oddFooter>&amp;R&amp;P+57
</oddFooter>
  </headerFooter>
  <rowBreaks count="2" manualBreakCount="2">
    <brk id="35" max="255" man="1"/>
    <brk id="6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T88"/>
  <sheetViews>
    <sheetView workbookViewId="0" topLeftCell="C55">
      <selection activeCell="C8" sqref="A8:IV8"/>
    </sheetView>
  </sheetViews>
  <sheetFormatPr defaultColWidth="9.140625" defaultRowHeight="12.75"/>
  <cols>
    <col min="1" max="1" width="3.57421875" style="48" customWidth="1"/>
    <col min="2" max="2" width="14.28125" style="48" customWidth="1"/>
    <col min="3" max="3" width="48.140625" style="48" customWidth="1"/>
    <col min="4" max="13" width="9.140625" style="48" customWidth="1"/>
    <col min="14" max="15" width="7.421875" style="48" customWidth="1"/>
    <col min="16" max="17" width="7.00390625" style="48" customWidth="1"/>
    <col min="18" max="18" width="6.57421875" style="48" customWidth="1"/>
    <col min="19" max="16384" width="9.140625" style="48" customWidth="1"/>
  </cols>
  <sheetData>
    <row r="1" s="45" customFormat="1" ht="15">
      <c r="A1" s="44" t="s">
        <v>493</v>
      </c>
    </row>
    <row r="2" spans="1:19" ht="18.75" customHeight="1">
      <c r="A2" s="115" t="s">
        <v>11</v>
      </c>
      <c r="B2" s="115" t="s">
        <v>12</v>
      </c>
      <c r="C2" s="117" t="s">
        <v>13</v>
      </c>
      <c r="D2" s="35" t="s">
        <v>494</v>
      </c>
      <c r="E2" s="35"/>
      <c r="F2" s="35" t="s">
        <v>495</v>
      </c>
      <c r="G2" s="35"/>
      <c r="H2" s="35" t="s">
        <v>496</v>
      </c>
      <c r="I2" s="35"/>
      <c r="J2" s="35" t="s">
        <v>497</v>
      </c>
      <c r="K2" s="35"/>
      <c r="L2" s="35" t="s">
        <v>498</v>
      </c>
      <c r="M2" s="35"/>
      <c r="N2" s="35" t="s">
        <v>499</v>
      </c>
      <c r="O2" s="35"/>
      <c r="P2" s="35" t="s">
        <v>500</v>
      </c>
      <c r="Q2" s="35"/>
      <c r="R2" s="35" t="s">
        <v>501</v>
      </c>
      <c r="S2" s="47"/>
    </row>
    <row r="3" spans="1:19" ht="12.75" customHeight="1">
      <c r="A3" s="115"/>
      <c r="B3" s="115"/>
      <c r="C3" s="117"/>
      <c r="D3" s="109" t="s">
        <v>28</v>
      </c>
      <c r="E3" s="109"/>
      <c r="F3" s="139"/>
      <c r="G3" s="139"/>
      <c r="H3" s="139"/>
      <c r="I3" s="139"/>
      <c r="J3" s="139"/>
      <c r="K3" s="139"/>
      <c r="L3" s="139"/>
      <c r="M3" s="53"/>
      <c r="N3" s="111" t="s">
        <v>502</v>
      </c>
      <c r="O3" s="111"/>
      <c r="P3" s="109" t="s">
        <v>154</v>
      </c>
      <c r="Q3" s="109"/>
      <c r="R3" s="140"/>
      <c r="S3" s="47"/>
    </row>
    <row r="4" spans="1:19" ht="12.75" customHeight="1">
      <c r="A4" s="115"/>
      <c r="B4" s="115"/>
      <c r="C4" s="117"/>
      <c r="D4" s="111" t="s">
        <v>503</v>
      </c>
      <c r="E4" s="111"/>
      <c r="F4" s="109" t="s">
        <v>28</v>
      </c>
      <c r="G4" s="109"/>
      <c r="H4" s="141"/>
      <c r="I4" s="141"/>
      <c r="J4" s="141"/>
      <c r="K4" s="141"/>
      <c r="L4" s="141"/>
      <c r="M4" s="35"/>
      <c r="N4" s="111"/>
      <c r="O4" s="111"/>
      <c r="P4" s="140"/>
      <c r="Q4" s="140"/>
      <c r="R4" s="140"/>
      <c r="S4" s="47"/>
    </row>
    <row r="5" spans="1:19" ht="73.5" customHeight="1">
      <c r="A5" s="116"/>
      <c r="B5" s="116"/>
      <c r="C5" s="118"/>
      <c r="D5" s="111"/>
      <c r="E5" s="111"/>
      <c r="F5" s="111" t="s">
        <v>504</v>
      </c>
      <c r="G5" s="111"/>
      <c r="H5" s="111" t="s">
        <v>505</v>
      </c>
      <c r="I5" s="111"/>
      <c r="J5" s="111" t="s">
        <v>506</v>
      </c>
      <c r="K5" s="111"/>
      <c r="L5" s="111" t="s">
        <v>507</v>
      </c>
      <c r="M5" s="111"/>
      <c r="N5" s="111"/>
      <c r="O5" s="111"/>
      <c r="P5" s="111" t="s">
        <v>508</v>
      </c>
      <c r="Q5" s="111"/>
      <c r="R5" s="111" t="s">
        <v>509</v>
      </c>
      <c r="S5" s="111"/>
    </row>
    <row r="6" spans="1:19" ht="0.75" customHeight="1" hidden="1" thickBot="1">
      <c r="A6" s="116"/>
      <c r="B6" s="116"/>
      <c r="C6" s="118"/>
      <c r="D6" s="46">
        <v>2006</v>
      </c>
      <c r="E6" s="46"/>
      <c r="F6" s="46">
        <v>2006</v>
      </c>
      <c r="G6" s="46"/>
      <c r="H6" s="46">
        <v>2006</v>
      </c>
      <c r="I6" s="46"/>
      <c r="J6" s="46">
        <v>2006</v>
      </c>
      <c r="K6" s="46"/>
      <c r="L6" s="46">
        <v>2006</v>
      </c>
      <c r="M6" s="46"/>
      <c r="N6" s="46">
        <v>2006</v>
      </c>
      <c r="O6" s="46"/>
      <c r="P6" s="46">
        <v>2006</v>
      </c>
      <c r="Q6" s="46"/>
      <c r="R6" s="46">
        <v>2006</v>
      </c>
      <c r="S6" s="47"/>
    </row>
    <row r="7" spans="1:19" ht="12.75">
      <c r="A7" s="49"/>
      <c r="B7" s="49"/>
      <c r="C7" s="50"/>
      <c r="D7" s="49" t="s">
        <v>491</v>
      </c>
      <c r="E7" s="49" t="s">
        <v>718</v>
      </c>
      <c r="F7" s="49" t="s">
        <v>491</v>
      </c>
      <c r="G7" s="49" t="s">
        <v>718</v>
      </c>
      <c r="H7" s="49" t="s">
        <v>491</v>
      </c>
      <c r="I7" s="49" t="s">
        <v>718</v>
      </c>
      <c r="J7" s="49" t="s">
        <v>491</v>
      </c>
      <c r="K7" s="49" t="s">
        <v>718</v>
      </c>
      <c r="L7" s="49" t="s">
        <v>491</v>
      </c>
      <c r="M7" s="49" t="s">
        <v>718</v>
      </c>
      <c r="N7" s="49" t="s">
        <v>491</v>
      </c>
      <c r="O7" s="49" t="s">
        <v>718</v>
      </c>
      <c r="P7" s="49" t="s">
        <v>491</v>
      </c>
      <c r="Q7" s="49" t="s">
        <v>718</v>
      </c>
      <c r="R7" s="49" t="s">
        <v>491</v>
      </c>
      <c r="S7" s="49" t="s">
        <v>718</v>
      </c>
    </row>
    <row r="8" spans="1:19" ht="12.75" hidden="1">
      <c r="A8" s="49"/>
      <c r="B8" s="49"/>
      <c r="C8" s="50"/>
      <c r="D8" s="49"/>
      <c r="E8" s="49">
        <v>0.702804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7"/>
    </row>
    <row r="9" spans="1:19" ht="12.75">
      <c r="A9" s="49">
        <v>1</v>
      </c>
      <c r="B9" s="49" t="s">
        <v>35</v>
      </c>
      <c r="C9" s="50" t="s">
        <v>36</v>
      </c>
      <c r="D9" s="49">
        <v>563663</v>
      </c>
      <c r="E9" s="49">
        <f>D9/$E$8</f>
        <v>802020.1933967365</v>
      </c>
      <c r="F9" s="49">
        <v>398691</v>
      </c>
      <c r="G9" s="49">
        <f>F9/$E$8</f>
        <v>567286.1850530162</v>
      </c>
      <c r="H9" s="49">
        <v>92896</v>
      </c>
      <c r="I9" s="49">
        <f aca="true" t="shared" si="0" ref="I9:I14">H9/$E$8</f>
        <v>132179.09972054797</v>
      </c>
      <c r="J9" s="49">
        <v>39399</v>
      </c>
      <c r="K9" s="49">
        <f aca="true" t="shared" si="1" ref="K9:K14">J9/$E$8</f>
        <v>56059.726467123124</v>
      </c>
      <c r="L9" s="49">
        <v>32677</v>
      </c>
      <c r="M9" s="49">
        <f aca="true" t="shared" si="2" ref="M9:M14">L9/$E$8</f>
        <v>46495.182156049195</v>
      </c>
      <c r="N9" s="49">
        <v>1550</v>
      </c>
      <c r="O9" s="49">
        <f aca="true" t="shared" si="3" ref="O9:O14">N9/$E$8</f>
        <v>2205.4513064808966</v>
      </c>
      <c r="P9" s="49">
        <v>1550</v>
      </c>
      <c r="Q9" s="49"/>
      <c r="R9" s="49">
        <v>0</v>
      </c>
      <c r="S9" s="49">
        <f aca="true" t="shared" si="4" ref="S9:S14">R9/$E$8</f>
        <v>0</v>
      </c>
    </row>
    <row r="10" spans="1:19" ht="12.75">
      <c r="A10" s="49">
        <v>2</v>
      </c>
      <c r="B10" s="49" t="s">
        <v>37</v>
      </c>
      <c r="C10" s="50" t="s">
        <v>38</v>
      </c>
      <c r="D10" s="49">
        <v>471982</v>
      </c>
      <c r="E10" s="49">
        <f aca="true" t="shared" si="5" ref="E10:G73">D10/$E$8</f>
        <v>671569.8829261074</v>
      </c>
      <c r="F10" s="49">
        <v>337230</v>
      </c>
      <c r="G10" s="49">
        <f t="shared" si="5"/>
        <v>479835.06069971144</v>
      </c>
      <c r="H10" s="49">
        <v>81385</v>
      </c>
      <c r="I10" s="49">
        <f t="shared" si="0"/>
        <v>115800.4223083534</v>
      </c>
      <c r="J10" s="49">
        <v>24680</v>
      </c>
      <c r="K10" s="49">
        <f t="shared" si="1"/>
        <v>35116.4762864184</v>
      </c>
      <c r="L10" s="49">
        <v>28687</v>
      </c>
      <c r="M10" s="49">
        <f t="shared" si="2"/>
        <v>40817.92363162418</v>
      </c>
      <c r="N10" s="49">
        <v>3866</v>
      </c>
      <c r="O10" s="49">
        <f t="shared" si="3"/>
        <v>5500.822419906546</v>
      </c>
      <c r="P10" s="49">
        <v>3866</v>
      </c>
      <c r="Q10" s="49"/>
      <c r="R10" s="49">
        <v>0</v>
      </c>
      <c r="S10" s="49">
        <f t="shared" si="4"/>
        <v>0</v>
      </c>
    </row>
    <row r="11" spans="1:19" ht="12.75">
      <c r="A11" s="49">
        <v>3</v>
      </c>
      <c r="B11" s="49" t="s">
        <v>37</v>
      </c>
      <c r="C11" s="50" t="s">
        <v>39</v>
      </c>
      <c r="D11" s="49">
        <v>663069</v>
      </c>
      <c r="E11" s="49">
        <f t="shared" si="5"/>
        <v>943462.1886045042</v>
      </c>
      <c r="F11" s="49">
        <v>481081</v>
      </c>
      <c r="G11" s="49">
        <f t="shared" si="5"/>
        <v>684516.5935310556</v>
      </c>
      <c r="H11" s="49">
        <v>109458</v>
      </c>
      <c r="I11" s="49">
        <f t="shared" si="0"/>
        <v>155744.70264824902</v>
      </c>
      <c r="J11" s="49">
        <v>50974</v>
      </c>
      <c r="K11" s="49">
        <f t="shared" si="1"/>
        <v>72529.4676751982</v>
      </c>
      <c r="L11" s="49">
        <v>21556</v>
      </c>
      <c r="M11" s="49">
        <f t="shared" si="2"/>
        <v>30671.424750001424</v>
      </c>
      <c r="N11" s="49">
        <v>22457</v>
      </c>
      <c r="O11" s="49">
        <f t="shared" si="3"/>
        <v>31953.432251381608</v>
      </c>
      <c r="P11" s="49">
        <v>22457</v>
      </c>
      <c r="Q11" s="49"/>
      <c r="R11" s="49">
        <v>0</v>
      </c>
      <c r="S11" s="49">
        <f t="shared" si="4"/>
        <v>0</v>
      </c>
    </row>
    <row r="12" spans="1:19" ht="12.75">
      <c r="A12" s="49">
        <v>4</v>
      </c>
      <c r="B12" s="49" t="s">
        <v>37</v>
      </c>
      <c r="C12" s="50" t="s">
        <v>40</v>
      </c>
      <c r="D12" s="49">
        <v>401014</v>
      </c>
      <c r="E12" s="49">
        <f t="shared" si="5"/>
        <v>570591.5162691163</v>
      </c>
      <c r="F12" s="49">
        <v>290870</v>
      </c>
      <c r="G12" s="49">
        <f t="shared" si="5"/>
        <v>413870.72355877317</v>
      </c>
      <c r="H12" s="49">
        <v>66589</v>
      </c>
      <c r="I12" s="49">
        <f t="shared" si="0"/>
        <v>94747.61099822995</v>
      </c>
      <c r="J12" s="49">
        <v>12779</v>
      </c>
      <c r="K12" s="49">
        <f t="shared" si="1"/>
        <v>18182.878868077016</v>
      </c>
      <c r="L12" s="49">
        <v>30776</v>
      </c>
      <c r="M12" s="49">
        <f t="shared" si="2"/>
        <v>43790.302844036174</v>
      </c>
      <c r="N12" s="49">
        <v>3571</v>
      </c>
      <c r="O12" s="49">
        <f t="shared" si="3"/>
        <v>5081.075235769859</v>
      </c>
      <c r="P12" s="49">
        <v>3571</v>
      </c>
      <c r="Q12" s="49"/>
      <c r="R12" s="49">
        <v>0</v>
      </c>
      <c r="S12" s="49">
        <f t="shared" si="4"/>
        <v>0</v>
      </c>
    </row>
    <row r="13" spans="1:19" ht="12.75">
      <c r="A13" s="49">
        <v>5</v>
      </c>
      <c r="B13" s="49" t="s">
        <v>41</v>
      </c>
      <c r="C13" s="50" t="s">
        <v>42</v>
      </c>
      <c r="D13" s="49">
        <v>779345</v>
      </c>
      <c r="E13" s="49">
        <f t="shared" si="5"/>
        <v>1108908.031257648</v>
      </c>
      <c r="F13" s="49">
        <v>572427</v>
      </c>
      <c r="G13" s="49">
        <f t="shared" si="5"/>
        <v>814490.2419451227</v>
      </c>
      <c r="H13" s="49">
        <v>129642</v>
      </c>
      <c r="I13" s="49">
        <f t="shared" si="0"/>
        <v>184463.9472740622</v>
      </c>
      <c r="J13" s="49">
        <v>44874</v>
      </c>
      <c r="K13" s="49">
        <f t="shared" si="1"/>
        <v>63849.949630337906</v>
      </c>
      <c r="L13" s="49">
        <v>32402</v>
      </c>
      <c r="M13" s="49">
        <f t="shared" si="2"/>
        <v>46103.89240812517</v>
      </c>
      <c r="N13" s="49">
        <v>122636</v>
      </c>
      <c r="O13" s="49">
        <f t="shared" si="3"/>
        <v>174495.30736876852</v>
      </c>
      <c r="P13" s="49">
        <v>122636</v>
      </c>
      <c r="Q13" s="49"/>
      <c r="R13" s="49">
        <v>0</v>
      </c>
      <c r="S13" s="49">
        <f t="shared" si="4"/>
        <v>0</v>
      </c>
    </row>
    <row r="14" spans="1:19" s="56" customFormat="1" ht="12.75">
      <c r="A14" s="51">
        <v>5</v>
      </c>
      <c r="B14" s="52"/>
      <c r="C14" s="54" t="s">
        <v>43</v>
      </c>
      <c r="D14" s="60">
        <f aca="true" t="shared" si="6" ref="D14:R14">(D9+D10+D11+D12+D13)</f>
        <v>2879073</v>
      </c>
      <c r="E14" s="49">
        <f t="shared" si="5"/>
        <v>4096551.8124541123</v>
      </c>
      <c r="F14" s="60">
        <f t="shared" si="6"/>
        <v>2080299</v>
      </c>
      <c r="G14" s="49">
        <f t="shared" si="5"/>
        <v>2959998.804787679</v>
      </c>
      <c r="H14" s="60">
        <f t="shared" si="6"/>
        <v>479970</v>
      </c>
      <c r="I14" s="49">
        <f t="shared" si="0"/>
        <v>682935.7829494425</v>
      </c>
      <c r="J14" s="60">
        <f t="shared" si="6"/>
        <v>172706</v>
      </c>
      <c r="K14" s="49">
        <f t="shared" si="1"/>
        <v>245738.49892715467</v>
      </c>
      <c r="L14" s="60">
        <f t="shared" si="6"/>
        <v>146098</v>
      </c>
      <c r="M14" s="49">
        <f t="shared" si="2"/>
        <v>207878.72578983614</v>
      </c>
      <c r="N14" s="60">
        <f t="shared" si="6"/>
        <v>154080</v>
      </c>
      <c r="O14" s="49">
        <f t="shared" si="3"/>
        <v>219236.08858230745</v>
      </c>
      <c r="P14" s="60">
        <f t="shared" si="6"/>
        <v>154080</v>
      </c>
      <c r="Q14" s="60"/>
      <c r="R14" s="60">
        <f t="shared" si="6"/>
        <v>0</v>
      </c>
      <c r="S14" s="49">
        <f t="shared" si="4"/>
        <v>0</v>
      </c>
    </row>
    <row r="15" spans="1:19" ht="6.75" customHeight="1">
      <c r="A15" s="61"/>
      <c r="B15" s="62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4"/>
    </row>
    <row r="16" spans="1:19" ht="12.75">
      <c r="A16" s="49">
        <v>1</v>
      </c>
      <c r="B16" s="49" t="s">
        <v>37</v>
      </c>
      <c r="C16" s="50" t="s">
        <v>44</v>
      </c>
      <c r="D16" s="49">
        <v>301570</v>
      </c>
      <c r="E16" s="49">
        <f t="shared" si="5"/>
        <v>429095.4519325445</v>
      </c>
      <c r="F16" s="49">
        <v>214004</v>
      </c>
      <c r="G16" s="49">
        <f t="shared" si="5"/>
        <v>304500.2589626695</v>
      </c>
      <c r="H16" s="49">
        <v>51554</v>
      </c>
      <c r="I16" s="49">
        <f>H16/$E$8</f>
        <v>73354.73332536525</v>
      </c>
      <c r="J16" s="49">
        <v>36012</v>
      </c>
      <c r="K16" s="49">
        <f>J16/$E$8</f>
        <v>51240.459644509705</v>
      </c>
      <c r="L16" s="49">
        <v>0</v>
      </c>
      <c r="M16" s="49">
        <f>L16/$E$8</f>
        <v>0</v>
      </c>
      <c r="N16" s="49">
        <v>1500</v>
      </c>
      <c r="O16" s="49">
        <f>N16/$E$8</f>
        <v>2134.3077159492545</v>
      </c>
      <c r="P16" s="49">
        <v>1500</v>
      </c>
      <c r="Q16" s="49"/>
      <c r="R16" s="49">
        <v>0</v>
      </c>
      <c r="S16" s="49">
        <f>R16/$E$8</f>
        <v>0</v>
      </c>
    </row>
    <row r="17" spans="1:19" ht="12.75">
      <c r="A17" s="49">
        <v>2</v>
      </c>
      <c r="B17" s="49" t="s">
        <v>45</v>
      </c>
      <c r="C17" s="50" t="s">
        <v>46</v>
      </c>
      <c r="D17" s="49">
        <v>659621</v>
      </c>
      <c r="E17" s="49">
        <f t="shared" si="5"/>
        <v>938556.1266014422</v>
      </c>
      <c r="F17" s="49">
        <v>483145</v>
      </c>
      <c r="G17" s="49">
        <f t="shared" si="5"/>
        <v>687453.4009482018</v>
      </c>
      <c r="H17" s="49">
        <v>111674</v>
      </c>
      <c r="I17" s="49">
        <f>H17/$E$8</f>
        <v>158897.78658061137</v>
      </c>
      <c r="J17" s="49">
        <v>32198</v>
      </c>
      <c r="K17" s="49">
        <f>J17/$E$8</f>
        <v>45813.62655875607</v>
      </c>
      <c r="L17" s="49">
        <v>32604</v>
      </c>
      <c r="M17" s="49">
        <f>L17/$E$8</f>
        <v>46391.312513873</v>
      </c>
      <c r="N17" s="49">
        <v>19677</v>
      </c>
      <c r="O17" s="49">
        <f>N17/$E$8</f>
        <v>27997.848617822325</v>
      </c>
      <c r="P17" s="49">
        <v>19677</v>
      </c>
      <c r="Q17" s="49"/>
      <c r="R17" s="49">
        <v>0</v>
      </c>
      <c r="S17" s="49">
        <f>R17/$E$8</f>
        <v>0</v>
      </c>
    </row>
    <row r="18" spans="1:19" ht="12.75">
      <c r="A18" s="49">
        <v>3</v>
      </c>
      <c r="B18" s="49" t="s">
        <v>47</v>
      </c>
      <c r="C18" s="50" t="s">
        <v>48</v>
      </c>
      <c r="D18" s="49">
        <v>172951</v>
      </c>
      <c r="E18" s="49">
        <f t="shared" si="5"/>
        <v>246087.1025207597</v>
      </c>
      <c r="F18" s="49">
        <v>115059</v>
      </c>
      <c r="G18" s="49">
        <f t="shared" si="5"/>
        <v>163714.20765960353</v>
      </c>
      <c r="H18" s="49">
        <v>26464</v>
      </c>
      <c r="I18" s="49">
        <f>H18/$E$8</f>
        <v>37654.87959658739</v>
      </c>
      <c r="J18" s="49">
        <v>11474</v>
      </c>
      <c r="K18" s="49">
        <f>J18/$E$8</f>
        <v>16326.031155201166</v>
      </c>
      <c r="L18" s="49">
        <v>19954</v>
      </c>
      <c r="M18" s="49">
        <f>L18/$E$8</f>
        <v>28391.98410936762</v>
      </c>
      <c r="N18" s="49">
        <v>6303</v>
      </c>
      <c r="O18" s="49">
        <f>N18/$E$8</f>
        <v>8968.361022418769</v>
      </c>
      <c r="P18" s="49">
        <v>6303</v>
      </c>
      <c r="Q18" s="49"/>
      <c r="R18" s="49">
        <v>0</v>
      </c>
      <c r="S18" s="49">
        <f>R18/$E$8</f>
        <v>0</v>
      </c>
    </row>
    <row r="19" spans="1:19" s="56" customFormat="1" ht="12.75">
      <c r="A19" s="51">
        <v>3</v>
      </c>
      <c r="B19" s="52"/>
      <c r="C19" s="54" t="s">
        <v>49</v>
      </c>
      <c r="D19" s="60">
        <f aca="true" t="shared" si="7" ref="D19:R19">(D16+D17+D18)</f>
        <v>1134142</v>
      </c>
      <c r="E19" s="49">
        <f t="shared" si="5"/>
        <v>1613738.6810547465</v>
      </c>
      <c r="F19" s="60">
        <f t="shared" si="7"/>
        <v>812208</v>
      </c>
      <c r="G19" s="49">
        <f t="shared" si="5"/>
        <v>1155667.867570475</v>
      </c>
      <c r="H19" s="60">
        <f t="shared" si="7"/>
        <v>189692</v>
      </c>
      <c r="I19" s="49">
        <f>H19/$E$8</f>
        <v>269907.39950256405</v>
      </c>
      <c r="J19" s="60">
        <f t="shared" si="7"/>
        <v>79684</v>
      </c>
      <c r="K19" s="49">
        <f>J19/$E$8</f>
        <v>113380.11735846695</v>
      </c>
      <c r="L19" s="60">
        <f t="shared" si="7"/>
        <v>52558</v>
      </c>
      <c r="M19" s="49">
        <f>L19/$E$8</f>
        <v>74783.29662324062</v>
      </c>
      <c r="N19" s="60">
        <f t="shared" si="7"/>
        <v>27480</v>
      </c>
      <c r="O19" s="49">
        <f>N19/$E$8</f>
        <v>39100.51735619035</v>
      </c>
      <c r="P19" s="60">
        <f t="shared" si="7"/>
        <v>27480</v>
      </c>
      <c r="Q19" s="60"/>
      <c r="R19" s="60">
        <f t="shared" si="7"/>
        <v>0</v>
      </c>
      <c r="S19" s="49">
        <f>R19/$E$8</f>
        <v>0</v>
      </c>
    </row>
    <row r="20" spans="1:19" ht="7.5" customHeight="1">
      <c r="A20" s="61"/>
      <c r="B20" s="62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4"/>
    </row>
    <row r="21" spans="1:19" ht="12.75">
      <c r="A21" s="49">
        <v>1</v>
      </c>
      <c r="B21" s="49" t="s">
        <v>50</v>
      </c>
      <c r="C21" s="50" t="s">
        <v>51</v>
      </c>
      <c r="D21" s="49">
        <v>165880</v>
      </c>
      <c r="E21" s="49">
        <f t="shared" si="5"/>
        <v>236025.97594777492</v>
      </c>
      <c r="F21" s="49">
        <v>103963</v>
      </c>
      <c r="G21" s="49">
        <f t="shared" si="5"/>
        <v>147926.0220488216</v>
      </c>
      <c r="H21" s="49">
        <v>24825</v>
      </c>
      <c r="I21" s="49">
        <f aca="true" t="shared" si="8" ref="I21:I65">H21/$E$8</f>
        <v>35322.79269896017</v>
      </c>
      <c r="J21" s="49">
        <v>30268</v>
      </c>
      <c r="K21" s="49">
        <f aca="true" t="shared" si="9" ref="K21:K65">J21/$E$8</f>
        <v>43067.48396423469</v>
      </c>
      <c r="L21" s="49">
        <v>6824</v>
      </c>
      <c r="M21" s="49">
        <f aca="true" t="shared" si="10" ref="M21:M65">L21/$E$8</f>
        <v>9709.677235758476</v>
      </c>
      <c r="N21" s="49">
        <v>1550</v>
      </c>
      <c r="O21" s="49">
        <f aca="true" t="shared" si="11" ref="O21:O65">N21/$E$8</f>
        <v>2205.4513064808966</v>
      </c>
      <c r="P21" s="49">
        <v>1550</v>
      </c>
      <c r="Q21" s="49"/>
      <c r="R21" s="49">
        <v>0</v>
      </c>
      <c r="S21" s="49">
        <f aca="true" t="shared" si="12" ref="S21:S65">R21/$E$8</f>
        <v>0</v>
      </c>
    </row>
    <row r="22" spans="1:19" ht="12.75">
      <c r="A22" s="49">
        <v>2</v>
      </c>
      <c r="B22" s="49" t="s">
        <v>50</v>
      </c>
      <c r="C22" s="50" t="s">
        <v>52</v>
      </c>
      <c r="D22" s="49">
        <v>128656</v>
      </c>
      <c r="E22" s="49">
        <f t="shared" si="5"/>
        <v>183060.99566877823</v>
      </c>
      <c r="F22" s="49">
        <v>81980</v>
      </c>
      <c r="G22" s="49">
        <f t="shared" si="5"/>
        <v>116647.03103567993</v>
      </c>
      <c r="H22" s="49">
        <v>20116</v>
      </c>
      <c r="I22" s="49">
        <f t="shared" si="8"/>
        <v>28622.48934269014</v>
      </c>
      <c r="J22" s="49">
        <v>8816</v>
      </c>
      <c r="K22" s="49">
        <f t="shared" si="9"/>
        <v>12544.037882539087</v>
      </c>
      <c r="L22" s="49">
        <v>17744</v>
      </c>
      <c r="M22" s="49">
        <f t="shared" si="10"/>
        <v>25247.437407869053</v>
      </c>
      <c r="N22" s="49">
        <v>9002</v>
      </c>
      <c r="O22" s="49">
        <f t="shared" si="11"/>
        <v>12808.692039316795</v>
      </c>
      <c r="P22" s="49">
        <v>9002</v>
      </c>
      <c r="Q22" s="49"/>
      <c r="R22" s="49">
        <v>0</v>
      </c>
      <c r="S22" s="49">
        <f t="shared" si="12"/>
        <v>0</v>
      </c>
    </row>
    <row r="23" spans="1:19" ht="12.75">
      <c r="A23" s="49">
        <v>3</v>
      </c>
      <c r="B23" s="49" t="s">
        <v>53</v>
      </c>
      <c r="C23" s="50" t="s">
        <v>54</v>
      </c>
      <c r="D23" s="49">
        <v>231914</v>
      </c>
      <c r="E23" s="49">
        <f t="shared" si="5"/>
        <v>329983.89309110364</v>
      </c>
      <c r="F23" s="49">
        <v>151472</v>
      </c>
      <c r="G23" s="49">
        <f t="shared" si="5"/>
        <v>215525.238900177</v>
      </c>
      <c r="H23" s="49">
        <v>36220</v>
      </c>
      <c r="I23" s="49">
        <f t="shared" si="8"/>
        <v>51536.416981121336</v>
      </c>
      <c r="J23" s="49">
        <v>23399</v>
      </c>
      <c r="K23" s="49">
        <f t="shared" si="9"/>
        <v>33293.77749699774</v>
      </c>
      <c r="L23" s="49">
        <v>20823</v>
      </c>
      <c r="M23" s="49">
        <f t="shared" si="10"/>
        <v>29628.459712807555</v>
      </c>
      <c r="N23" s="49">
        <v>1628</v>
      </c>
      <c r="O23" s="49">
        <f t="shared" si="11"/>
        <v>2316.435307710258</v>
      </c>
      <c r="P23" s="49">
        <v>1628</v>
      </c>
      <c r="Q23" s="49"/>
      <c r="R23" s="49">
        <v>0</v>
      </c>
      <c r="S23" s="49">
        <f t="shared" si="12"/>
        <v>0</v>
      </c>
    </row>
    <row r="24" spans="1:19" ht="12.75">
      <c r="A24" s="49">
        <v>4</v>
      </c>
      <c r="B24" s="49" t="s">
        <v>55</v>
      </c>
      <c r="C24" s="50" t="s">
        <v>56</v>
      </c>
      <c r="D24" s="49">
        <v>169784</v>
      </c>
      <c r="E24" s="49">
        <f t="shared" si="5"/>
        <v>241580.8674964855</v>
      </c>
      <c r="F24" s="49">
        <v>105713</v>
      </c>
      <c r="G24" s="49">
        <f t="shared" si="5"/>
        <v>150416.04771742906</v>
      </c>
      <c r="H24" s="49">
        <v>24889</v>
      </c>
      <c r="I24" s="49">
        <f t="shared" si="8"/>
        <v>35413.85649484067</v>
      </c>
      <c r="J24" s="49">
        <v>19268</v>
      </c>
      <c r="K24" s="49">
        <f t="shared" si="9"/>
        <v>27415.894047273494</v>
      </c>
      <c r="L24" s="49">
        <v>19914</v>
      </c>
      <c r="M24" s="49">
        <f t="shared" si="10"/>
        <v>28335.069236942305</v>
      </c>
      <c r="N24" s="49">
        <v>4082</v>
      </c>
      <c r="O24" s="49">
        <f t="shared" si="11"/>
        <v>5808.162731003238</v>
      </c>
      <c r="P24" s="49">
        <v>2041</v>
      </c>
      <c r="Q24" s="49"/>
      <c r="R24" s="49">
        <v>2041</v>
      </c>
      <c r="S24" s="49">
        <f t="shared" si="12"/>
        <v>2904.081365501619</v>
      </c>
    </row>
    <row r="25" spans="1:19" ht="12.75">
      <c r="A25" s="49">
        <v>5</v>
      </c>
      <c r="B25" s="49" t="s">
        <v>55</v>
      </c>
      <c r="C25" s="50" t="s">
        <v>474</v>
      </c>
      <c r="D25" s="49">
        <v>0</v>
      </c>
      <c r="E25" s="49">
        <f t="shared" si="5"/>
        <v>0</v>
      </c>
      <c r="F25" s="49">
        <v>0</v>
      </c>
      <c r="G25" s="49">
        <f t="shared" si="5"/>
        <v>0</v>
      </c>
      <c r="H25" s="49">
        <v>0</v>
      </c>
      <c r="I25" s="49">
        <f t="shared" si="8"/>
        <v>0</v>
      </c>
      <c r="J25" s="49">
        <v>0</v>
      </c>
      <c r="K25" s="49">
        <f t="shared" si="9"/>
        <v>0</v>
      </c>
      <c r="L25" s="49">
        <v>0</v>
      </c>
      <c r="M25" s="49">
        <f t="shared" si="10"/>
        <v>0</v>
      </c>
      <c r="N25" s="49">
        <v>0</v>
      </c>
      <c r="O25" s="49">
        <f t="shared" si="11"/>
        <v>0</v>
      </c>
      <c r="P25" s="49">
        <v>0</v>
      </c>
      <c r="Q25" s="49"/>
      <c r="R25" s="49">
        <v>0</v>
      </c>
      <c r="S25" s="49">
        <f t="shared" si="12"/>
        <v>0</v>
      </c>
    </row>
    <row r="26" spans="1:19" ht="12.75">
      <c r="A26" s="49">
        <v>6</v>
      </c>
      <c r="B26" s="49" t="s">
        <v>35</v>
      </c>
      <c r="C26" s="50" t="s">
        <v>58</v>
      </c>
      <c r="D26" s="49">
        <v>222037</v>
      </c>
      <c r="E26" s="49">
        <f t="shared" si="5"/>
        <v>315930.1882174831</v>
      </c>
      <c r="F26" s="49">
        <v>134251</v>
      </c>
      <c r="G26" s="49">
        <f t="shared" si="5"/>
        <v>191021.96344926892</v>
      </c>
      <c r="H26" s="49">
        <v>28922</v>
      </c>
      <c r="I26" s="49">
        <f t="shared" si="8"/>
        <v>41152.2985071229</v>
      </c>
      <c r="J26" s="49">
        <v>32037</v>
      </c>
      <c r="K26" s="49">
        <f t="shared" si="9"/>
        <v>45584.544197244184</v>
      </c>
      <c r="L26" s="49">
        <v>26827</v>
      </c>
      <c r="M26" s="49">
        <f t="shared" si="10"/>
        <v>38171.38206384711</v>
      </c>
      <c r="N26" s="49">
        <v>1598</v>
      </c>
      <c r="O26" s="49">
        <f t="shared" si="11"/>
        <v>2273.7491533912726</v>
      </c>
      <c r="P26" s="49">
        <v>1598</v>
      </c>
      <c r="Q26" s="49"/>
      <c r="R26" s="49">
        <v>0</v>
      </c>
      <c r="S26" s="49">
        <f t="shared" si="12"/>
        <v>0</v>
      </c>
    </row>
    <row r="27" spans="1:19" ht="12.75">
      <c r="A27" s="49">
        <v>7</v>
      </c>
      <c r="B27" s="49" t="s">
        <v>59</v>
      </c>
      <c r="C27" s="50" t="s">
        <v>60</v>
      </c>
      <c r="D27" s="49">
        <v>134364</v>
      </c>
      <c r="E27" s="49">
        <f t="shared" si="5"/>
        <v>191182.74796387044</v>
      </c>
      <c r="F27" s="49">
        <v>86377</v>
      </c>
      <c r="G27" s="49">
        <f t="shared" si="5"/>
        <v>122903.39838703252</v>
      </c>
      <c r="H27" s="49">
        <v>20108</v>
      </c>
      <c r="I27" s="49">
        <f t="shared" si="8"/>
        <v>28611.106368205077</v>
      </c>
      <c r="J27" s="49">
        <v>11602</v>
      </c>
      <c r="K27" s="49">
        <f t="shared" si="9"/>
        <v>16508.15874696217</v>
      </c>
      <c r="L27" s="49">
        <v>16277</v>
      </c>
      <c r="M27" s="49">
        <f t="shared" si="10"/>
        <v>23160.084461670678</v>
      </c>
      <c r="N27" s="49">
        <v>836</v>
      </c>
      <c r="O27" s="49">
        <f t="shared" si="11"/>
        <v>1189.5208336890514</v>
      </c>
      <c r="P27" s="49">
        <v>836</v>
      </c>
      <c r="Q27" s="49"/>
      <c r="R27" s="49">
        <v>0</v>
      </c>
      <c r="S27" s="49">
        <f t="shared" si="12"/>
        <v>0</v>
      </c>
    </row>
    <row r="28" spans="1:19" ht="12.75">
      <c r="A28" s="49">
        <v>8</v>
      </c>
      <c r="B28" s="49" t="s">
        <v>37</v>
      </c>
      <c r="C28" s="50" t="s">
        <v>61</v>
      </c>
      <c r="D28" s="49">
        <v>238314</v>
      </c>
      <c r="E28" s="49">
        <f t="shared" si="5"/>
        <v>339090.2726791538</v>
      </c>
      <c r="F28" s="49">
        <v>142805</v>
      </c>
      <c r="G28" s="49">
        <f t="shared" si="5"/>
        <v>203193.20891742222</v>
      </c>
      <c r="H28" s="49">
        <v>33402</v>
      </c>
      <c r="I28" s="49">
        <f t="shared" si="8"/>
        <v>47526.764218758006</v>
      </c>
      <c r="J28" s="49">
        <v>16214</v>
      </c>
      <c r="K28" s="49">
        <f t="shared" si="9"/>
        <v>23070.44353760081</v>
      </c>
      <c r="L28" s="49">
        <v>45893</v>
      </c>
      <c r="M28" s="49">
        <f t="shared" si="10"/>
        <v>65299.85600537276</v>
      </c>
      <c r="N28" s="49">
        <v>3863</v>
      </c>
      <c r="O28" s="49">
        <f t="shared" si="11"/>
        <v>5496.553804474647</v>
      </c>
      <c r="P28" s="49">
        <v>3863</v>
      </c>
      <c r="Q28" s="49"/>
      <c r="R28" s="49">
        <v>0</v>
      </c>
      <c r="S28" s="49">
        <f t="shared" si="12"/>
        <v>0</v>
      </c>
    </row>
    <row r="29" spans="1:19" ht="12.75">
      <c r="A29" s="49">
        <v>9</v>
      </c>
      <c r="B29" s="49" t="s">
        <v>37</v>
      </c>
      <c r="C29" s="50" t="s">
        <v>62</v>
      </c>
      <c r="D29" s="49">
        <v>161092</v>
      </c>
      <c r="E29" s="49">
        <f t="shared" si="5"/>
        <v>229213.26571846489</v>
      </c>
      <c r="F29" s="49">
        <v>109100</v>
      </c>
      <c r="G29" s="49">
        <f t="shared" si="5"/>
        <v>155235.31454004245</v>
      </c>
      <c r="H29" s="49">
        <v>25167</v>
      </c>
      <c r="I29" s="49">
        <f t="shared" si="8"/>
        <v>35809.41485819659</v>
      </c>
      <c r="J29" s="49">
        <v>10621</v>
      </c>
      <c r="K29" s="49">
        <f t="shared" si="9"/>
        <v>15112.321500731356</v>
      </c>
      <c r="L29" s="49">
        <v>16204</v>
      </c>
      <c r="M29" s="49">
        <f t="shared" si="10"/>
        <v>23056.214819494482</v>
      </c>
      <c r="N29" s="49">
        <v>2345</v>
      </c>
      <c r="O29" s="49">
        <f t="shared" si="11"/>
        <v>3336.6343959340015</v>
      </c>
      <c r="P29" s="49">
        <v>2345</v>
      </c>
      <c r="Q29" s="49"/>
      <c r="R29" s="49">
        <v>0</v>
      </c>
      <c r="S29" s="49">
        <f t="shared" si="12"/>
        <v>0</v>
      </c>
    </row>
    <row r="30" spans="1:19" ht="12.75">
      <c r="A30" s="49">
        <v>10</v>
      </c>
      <c r="B30" s="49" t="s">
        <v>37</v>
      </c>
      <c r="C30" s="50" t="s">
        <v>63</v>
      </c>
      <c r="D30" s="49">
        <v>35143</v>
      </c>
      <c r="E30" s="49">
        <f t="shared" si="5"/>
        <v>50003.98404106977</v>
      </c>
      <c r="F30" s="49">
        <v>28200</v>
      </c>
      <c r="G30" s="49">
        <f t="shared" si="5"/>
        <v>40124.98505984599</v>
      </c>
      <c r="H30" s="49">
        <v>6793</v>
      </c>
      <c r="I30" s="49">
        <f t="shared" si="8"/>
        <v>9665.568209628858</v>
      </c>
      <c r="J30" s="49">
        <v>0</v>
      </c>
      <c r="K30" s="49">
        <f t="shared" si="9"/>
        <v>0</v>
      </c>
      <c r="L30" s="49">
        <v>150</v>
      </c>
      <c r="M30" s="49">
        <f t="shared" si="10"/>
        <v>213.4307715949255</v>
      </c>
      <c r="N30" s="49">
        <v>0</v>
      </c>
      <c r="O30" s="49">
        <f t="shared" si="11"/>
        <v>0</v>
      </c>
      <c r="P30" s="49">
        <v>0</v>
      </c>
      <c r="Q30" s="49"/>
      <c r="R30" s="49">
        <v>0</v>
      </c>
      <c r="S30" s="49">
        <f t="shared" si="12"/>
        <v>0</v>
      </c>
    </row>
    <row r="31" spans="1:19" ht="12.75">
      <c r="A31" s="49">
        <v>11</v>
      </c>
      <c r="B31" s="49" t="s">
        <v>37</v>
      </c>
      <c r="C31" s="50" t="s">
        <v>64</v>
      </c>
      <c r="D31" s="49">
        <v>188995</v>
      </c>
      <c r="E31" s="49">
        <f t="shared" si="5"/>
        <v>268915.65785055293</v>
      </c>
      <c r="F31" s="49">
        <v>129478</v>
      </c>
      <c r="G31" s="49">
        <f t="shared" si="5"/>
        <v>184230.5962971184</v>
      </c>
      <c r="H31" s="49">
        <v>30374</v>
      </c>
      <c r="I31" s="49">
        <f t="shared" si="8"/>
        <v>43218.308376161775</v>
      </c>
      <c r="J31" s="49">
        <v>10850</v>
      </c>
      <c r="K31" s="49">
        <f t="shared" si="9"/>
        <v>15438.159145366277</v>
      </c>
      <c r="L31" s="49">
        <v>18293</v>
      </c>
      <c r="M31" s="49">
        <f t="shared" si="10"/>
        <v>26028.59403190648</v>
      </c>
      <c r="N31" s="49">
        <v>1954</v>
      </c>
      <c r="O31" s="49">
        <f t="shared" si="11"/>
        <v>2780.2915179765623</v>
      </c>
      <c r="P31" s="49">
        <v>1954</v>
      </c>
      <c r="Q31" s="49"/>
      <c r="R31" s="49">
        <v>0</v>
      </c>
      <c r="S31" s="49">
        <f t="shared" si="12"/>
        <v>0</v>
      </c>
    </row>
    <row r="32" spans="1:19" ht="12.75">
      <c r="A32" s="49">
        <v>12</v>
      </c>
      <c r="B32" s="49" t="s">
        <v>37</v>
      </c>
      <c r="C32" s="50" t="s">
        <v>65</v>
      </c>
      <c r="D32" s="49">
        <v>385341</v>
      </c>
      <c r="E32" s="49">
        <f t="shared" si="5"/>
        <v>548290.8463810679</v>
      </c>
      <c r="F32" s="49">
        <v>243108</v>
      </c>
      <c r="G32" s="49">
        <f t="shared" si="5"/>
        <v>345911.5201393276</v>
      </c>
      <c r="H32" s="49">
        <v>58644</v>
      </c>
      <c r="I32" s="49">
        <f t="shared" si="8"/>
        <v>83442.89446275207</v>
      </c>
      <c r="J32" s="49">
        <v>31051</v>
      </c>
      <c r="K32" s="49">
        <f t="shared" si="9"/>
        <v>44181.59259196021</v>
      </c>
      <c r="L32" s="49">
        <v>52538</v>
      </c>
      <c r="M32" s="49">
        <f t="shared" si="10"/>
        <v>74754.83918702796</v>
      </c>
      <c r="N32" s="49">
        <v>3399</v>
      </c>
      <c r="O32" s="49">
        <f t="shared" si="11"/>
        <v>4836.3412843410115</v>
      </c>
      <c r="P32" s="49">
        <v>3399</v>
      </c>
      <c r="Q32" s="49"/>
      <c r="R32" s="49">
        <v>0</v>
      </c>
      <c r="S32" s="49">
        <f t="shared" si="12"/>
        <v>0</v>
      </c>
    </row>
    <row r="33" spans="1:19" ht="12.75">
      <c r="A33" s="49">
        <v>13</v>
      </c>
      <c r="B33" s="49" t="s">
        <v>37</v>
      </c>
      <c r="C33" s="50" t="s">
        <v>66</v>
      </c>
      <c r="D33" s="49">
        <v>262417</v>
      </c>
      <c r="E33" s="49">
        <f t="shared" si="5"/>
        <v>373385.75193083705</v>
      </c>
      <c r="F33" s="49">
        <v>169921</v>
      </c>
      <c r="G33" s="49">
        <f t="shared" si="5"/>
        <v>241775.8009345422</v>
      </c>
      <c r="H33" s="49">
        <v>37435</v>
      </c>
      <c r="I33" s="49">
        <f t="shared" si="8"/>
        <v>53265.20623104023</v>
      </c>
      <c r="J33" s="49">
        <v>21455</v>
      </c>
      <c r="K33" s="49">
        <f t="shared" si="9"/>
        <v>30527.714697127507</v>
      </c>
      <c r="L33" s="49">
        <v>33606</v>
      </c>
      <c r="M33" s="49">
        <f t="shared" si="10"/>
        <v>47817.030068127104</v>
      </c>
      <c r="N33" s="49">
        <v>3584</v>
      </c>
      <c r="O33" s="49">
        <f t="shared" si="11"/>
        <v>5099.572569308086</v>
      </c>
      <c r="P33" s="49">
        <v>3584</v>
      </c>
      <c r="Q33" s="49"/>
      <c r="R33" s="49">
        <v>0</v>
      </c>
      <c r="S33" s="49">
        <f t="shared" si="12"/>
        <v>0</v>
      </c>
    </row>
    <row r="34" spans="1:19" ht="12.75">
      <c r="A34" s="49">
        <v>14</v>
      </c>
      <c r="B34" s="49" t="s">
        <v>37</v>
      </c>
      <c r="C34" s="50" t="s">
        <v>67</v>
      </c>
      <c r="D34" s="49">
        <v>171003</v>
      </c>
      <c r="E34" s="49">
        <f t="shared" si="5"/>
        <v>243315.34823364695</v>
      </c>
      <c r="F34" s="49">
        <v>110318</v>
      </c>
      <c r="G34" s="49">
        <f t="shared" si="5"/>
        <v>156968.37240539325</v>
      </c>
      <c r="H34" s="49">
        <v>26139</v>
      </c>
      <c r="I34" s="49">
        <f t="shared" si="8"/>
        <v>37192.44625813171</v>
      </c>
      <c r="J34" s="49">
        <v>10077</v>
      </c>
      <c r="K34" s="49">
        <f t="shared" si="9"/>
        <v>14338.279235747093</v>
      </c>
      <c r="L34" s="49">
        <v>24469</v>
      </c>
      <c r="M34" s="49">
        <f t="shared" si="10"/>
        <v>34816.250334374876</v>
      </c>
      <c r="N34" s="49">
        <v>3541</v>
      </c>
      <c r="O34" s="49">
        <f t="shared" si="11"/>
        <v>5038.389081450874</v>
      </c>
      <c r="P34" s="49">
        <v>3541</v>
      </c>
      <c r="Q34" s="49"/>
      <c r="R34" s="49">
        <v>0</v>
      </c>
      <c r="S34" s="49">
        <f t="shared" si="12"/>
        <v>0</v>
      </c>
    </row>
    <row r="35" spans="1:19" ht="12.75">
      <c r="A35" s="49">
        <v>15</v>
      </c>
      <c r="B35" s="49" t="s">
        <v>68</v>
      </c>
      <c r="C35" s="50" t="s">
        <v>69</v>
      </c>
      <c r="D35" s="49">
        <v>72214</v>
      </c>
      <c r="E35" s="49">
        <f t="shared" si="5"/>
        <v>102751.26493303965</v>
      </c>
      <c r="F35" s="49">
        <v>41595</v>
      </c>
      <c r="G35" s="49">
        <f t="shared" si="5"/>
        <v>59184.35296327283</v>
      </c>
      <c r="H35" s="49">
        <v>10020</v>
      </c>
      <c r="I35" s="49">
        <f t="shared" si="8"/>
        <v>14257.175542541021</v>
      </c>
      <c r="J35" s="49">
        <v>10553</v>
      </c>
      <c r="K35" s="49">
        <f t="shared" si="9"/>
        <v>15015.566217608324</v>
      </c>
      <c r="L35" s="49">
        <v>10046</v>
      </c>
      <c r="M35" s="49">
        <f t="shared" si="10"/>
        <v>14294.170209617476</v>
      </c>
      <c r="N35" s="49">
        <v>3035</v>
      </c>
      <c r="O35" s="49">
        <f t="shared" si="11"/>
        <v>4318.415945270659</v>
      </c>
      <c r="P35" s="49">
        <v>3035</v>
      </c>
      <c r="Q35" s="49"/>
      <c r="R35" s="49">
        <v>0</v>
      </c>
      <c r="S35" s="49">
        <f t="shared" si="12"/>
        <v>0</v>
      </c>
    </row>
    <row r="36" spans="1:19" ht="12.75">
      <c r="A36" s="49">
        <v>16</v>
      </c>
      <c r="B36" s="49" t="s">
        <v>70</v>
      </c>
      <c r="C36" s="50" t="s">
        <v>71</v>
      </c>
      <c r="D36" s="49">
        <v>133231</v>
      </c>
      <c r="E36" s="49">
        <f t="shared" si="5"/>
        <v>189570.63420242345</v>
      </c>
      <c r="F36" s="49">
        <v>79541</v>
      </c>
      <c r="G36" s="49">
        <f t="shared" si="5"/>
        <v>113176.64668954645</v>
      </c>
      <c r="H36" s="49">
        <v>18152</v>
      </c>
      <c r="I36" s="49">
        <f t="shared" si="8"/>
        <v>25827.96910660725</v>
      </c>
      <c r="J36" s="49">
        <v>14019</v>
      </c>
      <c r="K36" s="49">
        <f t="shared" si="9"/>
        <v>19947.239913261736</v>
      </c>
      <c r="L36" s="49">
        <v>21519</v>
      </c>
      <c r="M36" s="49">
        <f t="shared" si="10"/>
        <v>30618.77849300801</v>
      </c>
      <c r="N36" s="49">
        <v>4036</v>
      </c>
      <c r="O36" s="49">
        <f t="shared" si="11"/>
        <v>5742.710627714128</v>
      </c>
      <c r="P36" s="49">
        <v>4036</v>
      </c>
      <c r="Q36" s="49"/>
      <c r="R36" s="49">
        <v>0</v>
      </c>
      <c r="S36" s="49">
        <f t="shared" si="12"/>
        <v>0</v>
      </c>
    </row>
    <row r="37" spans="1:19" ht="12.75">
      <c r="A37" s="49">
        <v>17</v>
      </c>
      <c r="B37" s="49" t="s">
        <v>72</v>
      </c>
      <c r="C37" s="50" t="s">
        <v>73</v>
      </c>
      <c r="D37" s="49">
        <v>37644</v>
      </c>
      <c r="E37" s="49">
        <f t="shared" si="5"/>
        <v>53562.586439462495</v>
      </c>
      <c r="F37" s="49">
        <v>29037</v>
      </c>
      <c r="G37" s="49">
        <f t="shared" si="5"/>
        <v>41315.92876534567</v>
      </c>
      <c r="H37" s="49">
        <v>6926</v>
      </c>
      <c r="I37" s="49">
        <f t="shared" si="8"/>
        <v>9854.810160443025</v>
      </c>
      <c r="J37" s="49">
        <v>581</v>
      </c>
      <c r="K37" s="49">
        <f t="shared" si="9"/>
        <v>826.688521977678</v>
      </c>
      <c r="L37" s="49">
        <v>1100</v>
      </c>
      <c r="M37" s="49">
        <f t="shared" si="10"/>
        <v>1565.1589916961202</v>
      </c>
      <c r="N37" s="49">
        <v>0</v>
      </c>
      <c r="O37" s="49">
        <f t="shared" si="11"/>
        <v>0</v>
      </c>
      <c r="P37" s="49">
        <v>0</v>
      </c>
      <c r="Q37" s="49"/>
      <c r="R37" s="49">
        <v>0</v>
      </c>
      <c r="S37" s="49">
        <f t="shared" si="12"/>
        <v>0</v>
      </c>
    </row>
    <row r="38" spans="1:19" ht="12.75">
      <c r="A38" s="49">
        <v>18</v>
      </c>
      <c r="B38" s="49" t="s">
        <v>74</v>
      </c>
      <c r="C38" s="50" t="s">
        <v>75</v>
      </c>
      <c r="D38" s="49">
        <v>41762</v>
      </c>
      <c r="E38" s="49">
        <f t="shared" si="5"/>
        <v>59421.97255564852</v>
      </c>
      <c r="F38" s="49">
        <v>29273</v>
      </c>
      <c r="G38" s="49">
        <f t="shared" si="5"/>
        <v>41651.72651265502</v>
      </c>
      <c r="H38" s="49">
        <v>7052</v>
      </c>
      <c r="I38" s="49">
        <f t="shared" si="8"/>
        <v>10034.092008582764</v>
      </c>
      <c r="J38" s="49">
        <v>3652</v>
      </c>
      <c r="K38" s="49">
        <f t="shared" si="9"/>
        <v>5196.327852431119</v>
      </c>
      <c r="L38" s="49">
        <v>1785</v>
      </c>
      <c r="M38" s="49">
        <f t="shared" si="10"/>
        <v>2539.826181979613</v>
      </c>
      <c r="N38" s="49">
        <v>0</v>
      </c>
      <c r="O38" s="49">
        <f t="shared" si="11"/>
        <v>0</v>
      </c>
      <c r="P38" s="49">
        <v>0</v>
      </c>
      <c r="Q38" s="49"/>
      <c r="R38" s="49">
        <v>0</v>
      </c>
      <c r="S38" s="49">
        <f t="shared" si="12"/>
        <v>0</v>
      </c>
    </row>
    <row r="39" spans="1:19" ht="12.75">
      <c r="A39" s="49">
        <v>19</v>
      </c>
      <c r="B39" s="49" t="s">
        <v>76</v>
      </c>
      <c r="C39" s="50" t="s">
        <v>77</v>
      </c>
      <c r="D39" s="49">
        <v>107344</v>
      </c>
      <c r="E39" s="49">
        <f t="shared" si="5"/>
        <v>152736.7516405712</v>
      </c>
      <c r="F39" s="49">
        <v>65110</v>
      </c>
      <c r="G39" s="49">
        <f t="shared" si="5"/>
        <v>92643.18359030399</v>
      </c>
      <c r="H39" s="49">
        <v>15401</v>
      </c>
      <c r="I39" s="49">
        <f t="shared" si="8"/>
        <v>21913.648755556314</v>
      </c>
      <c r="J39" s="49">
        <v>9092</v>
      </c>
      <c r="K39" s="49">
        <f t="shared" si="9"/>
        <v>12936.75050227375</v>
      </c>
      <c r="L39" s="49">
        <v>17741</v>
      </c>
      <c r="M39" s="49">
        <f t="shared" si="10"/>
        <v>25243.16879243715</v>
      </c>
      <c r="N39" s="49">
        <v>4715</v>
      </c>
      <c r="O39" s="49">
        <f t="shared" si="11"/>
        <v>6708.840587133824</v>
      </c>
      <c r="P39" s="49">
        <v>4715</v>
      </c>
      <c r="Q39" s="49"/>
      <c r="R39" s="49">
        <v>0</v>
      </c>
      <c r="S39" s="49">
        <f t="shared" si="12"/>
        <v>0</v>
      </c>
    </row>
    <row r="40" spans="1:19" ht="12.75">
      <c r="A40" s="49">
        <v>20</v>
      </c>
      <c r="B40" s="49" t="s">
        <v>78</v>
      </c>
      <c r="C40" s="50" t="s">
        <v>510</v>
      </c>
      <c r="D40" s="49">
        <v>97615</v>
      </c>
      <c r="E40" s="49">
        <f t="shared" si="5"/>
        <v>138893.63179492432</v>
      </c>
      <c r="F40" s="49">
        <v>58069</v>
      </c>
      <c r="G40" s="49">
        <f t="shared" si="5"/>
        <v>82624.74317163818</v>
      </c>
      <c r="H40" s="49">
        <v>12993</v>
      </c>
      <c r="I40" s="49">
        <f t="shared" si="8"/>
        <v>18487.373435552443</v>
      </c>
      <c r="J40" s="49">
        <v>7286</v>
      </c>
      <c r="K40" s="49">
        <f t="shared" si="9"/>
        <v>10367.044012270846</v>
      </c>
      <c r="L40" s="49">
        <v>19267</v>
      </c>
      <c r="M40" s="49">
        <f t="shared" si="10"/>
        <v>27414.471175462862</v>
      </c>
      <c r="N40" s="49">
        <v>8519</v>
      </c>
      <c r="O40" s="49">
        <f t="shared" si="11"/>
        <v>12121.444954781135</v>
      </c>
      <c r="P40" s="49">
        <v>8519</v>
      </c>
      <c r="Q40" s="49"/>
      <c r="R40" s="49">
        <v>0</v>
      </c>
      <c r="S40" s="49">
        <f t="shared" si="12"/>
        <v>0</v>
      </c>
    </row>
    <row r="41" spans="1:19" ht="12.75">
      <c r="A41" s="49">
        <v>21</v>
      </c>
      <c r="B41" s="49" t="s">
        <v>41</v>
      </c>
      <c r="C41" s="50" t="s">
        <v>80</v>
      </c>
      <c r="D41" s="49">
        <v>136132</v>
      </c>
      <c r="E41" s="49">
        <f t="shared" si="5"/>
        <v>193698.3853250693</v>
      </c>
      <c r="F41" s="49">
        <v>89552</v>
      </c>
      <c r="G41" s="49">
        <f t="shared" si="5"/>
        <v>127421.01638579178</v>
      </c>
      <c r="H41" s="49">
        <v>19970</v>
      </c>
      <c r="I41" s="49">
        <f t="shared" si="8"/>
        <v>28414.750058337744</v>
      </c>
      <c r="J41" s="49">
        <v>14960</v>
      </c>
      <c r="K41" s="49">
        <f t="shared" si="9"/>
        <v>21286.162287067233</v>
      </c>
      <c r="L41" s="49">
        <v>11650</v>
      </c>
      <c r="M41" s="49">
        <f t="shared" si="10"/>
        <v>16576.456593872546</v>
      </c>
      <c r="N41" s="49">
        <v>14800</v>
      </c>
      <c r="O41" s="49">
        <f t="shared" si="11"/>
        <v>21058.50279736598</v>
      </c>
      <c r="P41" s="49">
        <v>14800</v>
      </c>
      <c r="Q41" s="49"/>
      <c r="R41" s="49">
        <v>0</v>
      </c>
      <c r="S41" s="49">
        <f t="shared" si="12"/>
        <v>0</v>
      </c>
    </row>
    <row r="42" spans="1:19" ht="12.75">
      <c r="A42" s="49">
        <v>22</v>
      </c>
      <c r="B42" s="49" t="s">
        <v>81</v>
      </c>
      <c r="C42" s="50" t="s">
        <v>82</v>
      </c>
      <c r="D42" s="49">
        <v>76766.27</v>
      </c>
      <c r="E42" s="49">
        <f t="shared" si="5"/>
        <v>109228.5615904292</v>
      </c>
      <c r="F42" s="49">
        <v>51788.08</v>
      </c>
      <c r="G42" s="49">
        <f t="shared" si="5"/>
        <v>73687.7991587982</v>
      </c>
      <c r="H42" s="49">
        <v>11691.84</v>
      </c>
      <c r="I42" s="49">
        <f t="shared" si="8"/>
        <v>16635.98955042942</v>
      </c>
      <c r="J42" s="49">
        <v>7561.35</v>
      </c>
      <c r="K42" s="49">
        <f t="shared" si="9"/>
        <v>10758.8317653286</v>
      </c>
      <c r="L42" s="49">
        <v>5725</v>
      </c>
      <c r="M42" s="49">
        <f t="shared" si="10"/>
        <v>8145.941115872989</v>
      </c>
      <c r="N42" s="49">
        <v>2193</v>
      </c>
      <c r="O42" s="49">
        <f t="shared" si="11"/>
        <v>3120.3578807178105</v>
      </c>
      <c r="P42" s="49">
        <v>2193</v>
      </c>
      <c r="Q42" s="49"/>
      <c r="R42" s="49">
        <v>0</v>
      </c>
      <c r="S42" s="49">
        <f t="shared" si="12"/>
        <v>0</v>
      </c>
    </row>
    <row r="43" spans="1:19" ht="12.75">
      <c r="A43" s="49">
        <v>23</v>
      </c>
      <c r="B43" s="49" t="s">
        <v>81</v>
      </c>
      <c r="C43" s="50" t="s">
        <v>83</v>
      </c>
      <c r="D43" s="49">
        <v>150794</v>
      </c>
      <c r="E43" s="49">
        <f t="shared" si="5"/>
        <v>214560.53181256793</v>
      </c>
      <c r="F43" s="49">
        <v>94385</v>
      </c>
      <c r="G43" s="49">
        <f t="shared" si="5"/>
        <v>134297.7558465803</v>
      </c>
      <c r="H43" s="49">
        <v>21777</v>
      </c>
      <c r="I43" s="49">
        <f t="shared" si="8"/>
        <v>30985.87942015128</v>
      </c>
      <c r="J43" s="49">
        <v>14588</v>
      </c>
      <c r="K43" s="49">
        <f t="shared" si="9"/>
        <v>20756.853973511817</v>
      </c>
      <c r="L43" s="49">
        <v>20044</v>
      </c>
      <c r="M43" s="49">
        <f t="shared" si="10"/>
        <v>28520.042572324575</v>
      </c>
      <c r="N43" s="49">
        <v>645</v>
      </c>
      <c r="O43" s="49">
        <f t="shared" si="11"/>
        <v>917.7523178581796</v>
      </c>
      <c r="P43" s="49">
        <v>645</v>
      </c>
      <c r="Q43" s="49"/>
      <c r="R43" s="49">
        <v>0</v>
      </c>
      <c r="S43" s="49">
        <f t="shared" si="12"/>
        <v>0</v>
      </c>
    </row>
    <row r="44" spans="1:19" ht="12.75">
      <c r="A44" s="49">
        <v>24</v>
      </c>
      <c r="B44" s="49" t="s">
        <v>84</v>
      </c>
      <c r="C44" s="50" t="s">
        <v>85</v>
      </c>
      <c r="D44" s="49">
        <v>166289</v>
      </c>
      <c r="E44" s="49">
        <f t="shared" si="5"/>
        <v>236607.93051832376</v>
      </c>
      <c r="F44" s="49">
        <v>99450</v>
      </c>
      <c r="G44" s="49">
        <f t="shared" si="5"/>
        <v>141504.6015674356</v>
      </c>
      <c r="H44" s="49">
        <v>22272</v>
      </c>
      <c r="I44" s="49">
        <f t="shared" si="8"/>
        <v>31690.200966414533</v>
      </c>
      <c r="J44" s="49">
        <v>27730</v>
      </c>
      <c r="K44" s="49">
        <f t="shared" si="9"/>
        <v>39456.235308848554</v>
      </c>
      <c r="L44" s="49">
        <v>16837</v>
      </c>
      <c r="M44" s="49">
        <f t="shared" si="10"/>
        <v>23956.89267562507</v>
      </c>
      <c r="N44" s="49">
        <v>56119</v>
      </c>
      <c r="O44" s="49">
        <f t="shared" si="11"/>
        <v>79850.14314090415</v>
      </c>
      <c r="P44" s="49">
        <v>16119</v>
      </c>
      <c r="Q44" s="49"/>
      <c r="R44" s="49">
        <v>40000</v>
      </c>
      <c r="S44" s="49">
        <f t="shared" si="12"/>
        <v>56914.87242531346</v>
      </c>
    </row>
    <row r="45" spans="1:19" ht="12.75">
      <c r="A45" s="49">
        <v>25</v>
      </c>
      <c r="B45" s="49" t="s">
        <v>84</v>
      </c>
      <c r="C45" s="50" t="s">
        <v>86</v>
      </c>
      <c r="D45" s="49">
        <v>53179</v>
      </c>
      <c r="E45" s="49">
        <f t="shared" si="5"/>
        <v>75666.90001764361</v>
      </c>
      <c r="F45" s="49">
        <v>35222</v>
      </c>
      <c r="G45" s="49">
        <f t="shared" si="5"/>
        <v>50116.39091410977</v>
      </c>
      <c r="H45" s="49">
        <v>8437</v>
      </c>
      <c r="I45" s="49">
        <f t="shared" si="8"/>
        <v>12004.76946630924</v>
      </c>
      <c r="J45" s="49">
        <v>4154</v>
      </c>
      <c r="K45" s="49">
        <f t="shared" si="9"/>
        <v>5910.609501368803</v>
      </c>
      <c r="L45" s="49">
        <v>5366</v>
      </c>
      <c r="M45" s="49">
        <f t="shared" si="10"/>
        <v>7635.1301358558</v>
      </c>
      <c r="N45" s="49">
        <v>739</v>
      </c>
      <c r="O45" s="49">
        <f t="shared" si="11"/>
        <v>1051.5022680576662</v>
      </c>
      <c r="P45" s="49">
        <v>739</v>
      </c>
      <c r="Q45" s="49"/>
      <c r="R45" s="49">
        <v>0</v>
      </c>
      <c r="S45" s="49">
        <f t="shared" si="12"/>
        <v>0</v>
      </c>
    </row>
    <row r="46" spans="1:19" ht="12.75">
      <c r="A46" s="49">
        <v>26</v>
      </c>
      <c r="B46" s="49" t="s">
        <v>87</v>
      </c>
      <c r="C46" s="50" t="s">
        <v>88</v>
      </c>
      <c r="D46" s="49">
        <v>194412</v>
      </c>
      <c r="E46" s="49">
        <f t="shared" si="5"/>
        <v>276623.354448751</v>
      </c>
      <c r="F46" s="49">
        <v>108858</v>
      </c>
      <c r="G46" s="49">
        <f t="shared" si="5"/>
        <v>154890.97956186932</v>
      </c>
      <c r="H46" s="49">
        <v>25481</v>
      </c>
      <c r="I46" s="49">
        <f t="shared" si="8"/>
        <v>36256.196606735306</v>
      </c>
      <c r="J46" s="49">
        <v>15238</v>
      </c>
      <c r="K46" s="49">
        <f t="shared" si="9"/>
        <v>21681.72065042316</v>
      </c>
      <c r="L46" s="49">
        <v>44835</v>
      </c>
      <c r="M46" s="49">
        <f t="shared" si="10"/>
        <v>63794.45762972323</v>
      </c>
      <c r="N46" s="49">
        <v>15155</v>
      </c>
      <c r="O46" s="49">
        <f t="shared" si="11"/>
        <v>21563.622290140636</v>
      </c>
      <c r="P46" s="49">
        <v>15155</v>
      </c>
      <c r="Q46" s="49"/>
      <c r="R46" s="49">
        <v>0</v>
      </c>
      <c r="S46" s="49">
        <f t="shared" si="12"/>
        <v>0</v>
      </c>
    </row>
    <row r="47" spans="1:19" ht="12.75">
      <c r="A47" s="49">
        <v>27</v>
      </c>
      <c r="B47" s="49" t="s">
        <v>89</v>
      </c>
      <c r="C47" s="50" t="s">
        <v>90</v>
      </c>
      <c r="D47" s="49">
        <v>108684</v>
      </c>
      <c r="E47" s="49">
        <f t="shared" si="5"/>
        <v>154643.3998668192</v>
      </c>
      <c r="F47" s="49">
        <v>71100</v>
      </c>
      <c r="G47" s="49">
        <f t="shared" si="5"/>
        <v>101166.18573599467</v>
      </c>
      <c r="H47" s="49">
        <v>16593</v>
      </c>
      <c r="I47" s="49">
        <f t="shared" si="8"/>
        <v>23609.711953830654</v>
      </c>
      <c r="J47" s="49">
        <v>8070</v>
      </c>
      <c r="K47" s="49">
        <f t="shared" si="9"/>
        <v>11482.57551180699</v>
      </c>
      <c r="L47" s="49">
        <v>12921</v>
      </c>
      <c r="M47" s="49">
        <f t="shared" si="10"/>
        <v>18384.926665186882</v>
      </c>
      <c r="N47" s="49">
        <v>1201</v>
      </c>
      <c r="O47" s="49">
        <f t="shared" si="11"/>
        <v>1708.8690445700365</v>
      </c>
      <c r="P47" s="49">
        <v>1201</v>
      </c>
      <c r="Q47" s="49"/>
      <c r="R47" s="49">
        <v>0</v>
      </c>
      <c r="S47" s="49">
        <f t="shared" si="12"/>
        <v>0</v>
      </c>
    </row>
    <row r="48" spans="1:19" ht="12.75">
      <c r="A48" s="49">
        <v>28</v>
      </c>
      <c r="B48" s="49" t="s">
        <v>91</v>
      </c>
      <c r="C48" s="50" t="s">
        <v>92</v>
      </c>
      <c r="D48" s="49">
        <v>65331</v>
      </c>
      <c r="E48" s="49">
        <f t="shared" si="5"/>
        <v>92957.63826045384</v>
      </c>
      <c r="F48" s="49">
        <v>40978</v>
      </c>
      <c r="G48" s="49">
        <f t="shared" si="5"/>
        <v>58306.44105611237</v>
      </c>
      <c r="H48" s="49">
        <v>9679</v>
      </c>
      <c r="I48" s="49">
        <f t="shared" si="8"/>
        <v>13771.976255115225</v>
      </c>
      <c r="J48" s="49">
        <v>8149</v>
      </c>
      <c r="K48" s="49">
        <f t="shared" si="9"/>
        <v>11594.982384846984</v>
      </c>
      <c r="L48" s="49">
        <v>6525</v>
      </c>
      <c r="M48" s="49">
        <f t="shared" si="10"/>
        <v>9284.238564379259</v>
      </c>
      <c r="N48" s="49">
        <v>334</v>
      </c>
      <c r="O48" s="49">
        <f t="shared" si="11"/>
        <v>475.2391847513674</v>
      </c>
      <c r="P48" s="49">
        <v>334</v>
      </c>
      <c r="Q48" s="49"/>
      <c r="R48" s="49">
        <v>0</v>
      </c>
      <c r="S48" s="49">
        <f t="shared" si="12"/>
        <v>0</v>
      </c>
    </row>
    <row r="49" spans="1:19" ht="12.75">
      <c r="A49" s="49">
        <v>29</v>
      </c>
      <c r="B49" s="49" t="s">
        <v>93</v>
      </c>
      <c r="C49" s="50" t="s">
        <v>94</v>
      </c>
      <c r="D49" s="49">
        <v>42905</v>
      </c>
      <c r="E49" s="49">
        <f t="shared" si="5"/>
        <v>61048.31503520185</v>
      </c>
      <c r="F49" s="49">
        <v>22458</v>
      </c>
      <c r="G49" s="49">
        <f t="shared" si="5"/>
        <v>31954.855123192243</v>
      </c>
      <c r="H49" s="49">
        <v>5178</v>
      </c>
      <c r="I49" s="49">
        <f t="shared" si="8"/>
        <v>7367.630235456827</v>
      </c>
      <c r="J49" s="49">
        <v>5109</v>
      </c>
      <c r="K49" s="49">
        <f t="shared" si="9"/>
        <v>7269.452080523161</v>
      </c>
      <c r="L49" s="49">
        <v>10160</v>
      </c>
      <c r="M49" s="49">
        <f t="shared" si="10"/>
        <v>14456.377596029619</v>
      </c>
      <c r="N49" s="49">
        <v>0</v>
      </c>
      <c r="O49" s="49">
        <f t="shared" si="11"/>
        <v>0</v>
      </c>
      <c r="P49" s="49">
        <v>0</v>
      </c>
      <c r="Q49" s="49"/>
      <c r="R49" s="49">
        <v>0</v>
      </c>
      <c r="S49" s="49">
        <f t="shared" si="12"/>
        <v>0</v>
      </c>
    </row>
    <row r="50" spans="1:19" ht="12.75">
      <c r="A50" s="49">
        <v>30</v>
      </c>
      <c r="B50" s="49" t="s">
        <v>93</v>
      </c>
      <c r="C50" s="50" t="s">
        <v>95</v>
      </c>
      <c r="D50" s="49">
        <v>73596</v>
      </c>
      <c r="E50" s="49">
        <f t="shared" si="5"/>
        <v>104717.67377533423</v>
      </c>
      <c r="F50" s="49">
        <v>46127</v>
      </c>
      <c r="G50" s="49">
        <f t="shared" si="5"/>
        <v>65632.80800906086</v>
      </c>
      <c r="H50" s="49">
        <v>10822</v>
      </c>
      <c r="I50" s="49">
        <f t="shared" si="8"/>
        <v>15398.318734668557</v>
      </c>
      <c r="J50" s="49">
        <v>6466</v>
      </c>
      <c r="K50" s="49">
        <f t="shared" si="9"/>
        <v>9200.289127551921</v>
      </c>
      <c r="L50" s="49">
        <v>10181</v>
      </c>
      <c r="M50" s="49">
        <f t="shared" si="10"/>
        <v>14486.257904052909</v>
      </c>
      <c r="N50" s="49">
        <v>270</v>
      </c>
      <c r="O50" s="49">
        <f t="shared" si="11"/>
        <v>384.17538887086585</v>
      </c>
      <c r="P50" s="49">
        <v>270</v>
      </c>
      <c r="Q50" s="49"/>
      <c r="R50" s="49">
        <v>0</v>
      </c>
      <c r="S50" s="49">
        <f t="shared" si="12"/>
        <v>0</v>
      </c>
    </row>
    <row r="51" spans="1:19" ht="12.75">
      <c r="A51" s="49">
        <v>31</v>
      </c>
      <c r="B51" s="49" t="s">
        <v>96</v>
      </c>
      <c r="C51" s="50" t="s">
        <v>97</v>
      </c>
      <c r="D51" s="49">
        <v>77138</v>
      </c>
      <c r="E51" s="49">
        <f t="shared" si="5"/>
        <v>109757.48572859574</v>
      </c>
      <c r="F51" s="49">
        <v>52931</v>
      </c>
      <c r="G51" s="49">
        <f t="shared" si="5"/>
        <v>75314.02780860667</v>
      </c>
      <c r="H51" s="49">
        <v>12228</v>
      </c>
      <c r="I51" s="49">
        <f t="shared" si="8"/>
        <v>17398.876500418326</v>
      </c>
      <c r="J51" s="49">
        <v>2129</v>
      </c>
      <c r="K51" s="49">
        <f t="shared" si="9"/>
        <v>3029.294084837309</v>
      </c>
      <c r="L51" s="49">
        <v>9850</v>
      </c>
      <c r="M51" s="49">
        <f t="shared" si="10"/>
        <v>14015.287334733439</v>
      </c>
      <c r="N51" s="49">
        <v>8475</v>
      </c>
      <c r="O51" s="49">
        <f t="shared" si="11"/>
        <v>12058.83859511329</v>
      </c>
      <c r="P51" s="49">
        <v>8475</v>
      </c>
      <c r="Q51" s="49"/>
      <c r="R51" s="49">
        <v>0</v>
      </c>
      <c r="S51" s="49">
        <f t="shared" si="12"/>
        <v>0</v>
      </c>
    </row>
    <row r="52" spans="1:19" ht="12.75">
      <c r="A52" s="49">
        <v>32</v>
      </c>
      <c r="B52" s="49" t="s">
        <v>98</v>
      </c>
      <c r="C52" s="50" t="s">
        <v>99</v>
      </c>
      <c r="D52" s="49">
        <v>82928</v>
      </c>
      <c r="E52" s="49">
        <f t="shared" si="5"/>
        <v>117995.91351215987</v>
      </c>
      <c r="F52" s="49">
        <v>49974</v>
      </c>
      <c r="G52" s="49">
        <f t="shared" si="5"/>
        <v>71106.59586456537</v>
      </c>
      <c r="H52" s="49">
        <v>11616</v>
      </c>
      <c r="I52" s="49">
        <f t="shared" si="8"/>
        <v>16528.07895231103</v>
      </c>
      <c r="J52" s="49">
        <v>6958</v>
      </c>
      <c r="K52" s="49">
        <f t="shared" si="9"/>
        <v>9900.342058383276</v>
      </c>
      <c r="L52" s="49">
        <v>14380</v>
      </c>
      <c r="M52" s="49">
        <f t="shared" si="10"/>
        <v>20460.89663690019</v>
      </c>
      <c r="N52" s="49">
        <v>31130</v>
      </c>
      <c r="O52" s="49">
        <f t="shared" si="11"/>
        <v>44293.9994650002</v>
      </c>
      <c r="P52" s="49">
        <v>31130</v>
      </c>
      <c r="Q52" s="49"/>
      <c r="R52" s="49">
        <v>0</v>
      </c>
      <c r="S52" s="49">
        <f t="shared" si="12"/>
        <v>0</v>
      </c>
    </row>
    <row r="53" spans="1:19" ht="12.75">
      <c r="A53" s="49">
        <v>33</v>
      </c>
      <c r="B53" s="49" t="s">
        <v>100</v>
      </c>
      <c r="C53" s="50" t="s">
        <v>101</v>
      </c>
      <c r="D53" s="49">
        <v>145348</v>
      </c>
      <c r="E53" s="49">
        <f t="shared" si="5"/>
        <v>206811.57193186152</v>
      </c>
      <c r="F53" s="49">
        <v>75692</v>
      </c>
      <c r="G53" s="49">
        <f t="shared" si="5"/>
        <v>107700.01309042066</v>
      </c>
      <c r="H53" s="49">
        <v>17360</v>
      </c>
      <c r="I53" s="49">
        <f t="shared" si="8"/>
        <v>24701.05463258604</v>
      </c>
      <c r="J53" s="49">
        <v>18286</v>
      </c>
      <c r="K53" s="49">
        <f t="shared" si="9"/>
        <v>26018.633929232048</v>
      </c>
      <c r="L53" s="49">
        <v>34010</v>
      </c>
      <c r="M53" s="49">
        <f t="shared" si="10"/>
        <v>48391.870279622766</v>
      </c>
      <c r="N53" s="49">
        <v>18868</v>
      </c>
      <c r="O53" s="49">
        <f t="shared" si="11"/>
        <v>26846.745323020357</v>
      </c>
      <c r="P53" s="49">
        <v>18868</v>
      </c>
      <c r="Q53" s="49"/>
      <c r="R53" s="49">
        <v>0</v>
      </c>
      <c r="S53" s="49">
        <f t="shared" si="12"/>
        <v>0</v>
      </c>
    </row>
    <row r="54" spans="1:19" ht="12.75">
      <c r="A54" s="49">
        <v>34</v>
      </c>
      <c r="B54" s="49" t="s">
        <v>102</v>
      </c>
      <c r="C54" s="50" t="s">
        <v>103</v>
      </c>
      <c r="D54" s="49">
        <v>95335</v>
      </c>
      <c r="E54" s="49">
        <f t="shared" si="5"/>
        <v>135649.48406668147</v>
      </c>
      <c r="F54" s="49">
        <v>59550</v>
      </c>
      <c r="G54" s="49">
        <f t="shared" si="5"/>
        <v>84732.01632318541</v>
      </c>
      <c r="H54" s="49">
        <v>13845</v>
      </c>
      <c r="I54" s="49">
        <f t="shared" si="8"/>
        <v>19699.660218211622</v>
      </c>
      <c r="J54" s="49">
        <v>16310</v>
      </c>
      <c r="K54" s="49">
        <f t="shared" si="9"/>
        <v>23207.039231421564</v>
      </c>
      <c r="L54" s="49">
        <v>5630</v>
      </c>
      <c r="M54" s="49">
        <f t="shared" si="10"/>
        <v>8010.7682938628695</v>
      </c>
      <c r="N54" s="49">
        <v>1343</v>
      </c>
      <c r="O54" s="49">
        <f t="shared" si="11"/>
        <v>1910.9168416798993</v>
      </c>
      <c r="P54" s="49">
        <v>1343</v>
      </c>
      <c r="Q54" s="49"/>
      <c r="R54" s="49">
        <v>0</v>
      </c>
      <c r="S54" s="49">
        <f t="shared" si="12"/>
        <v>0</v>
      </c>
    </row>
    <row r="55" spans="1:19" ht="12.75">
      <c r="A55" s="49">
        <v>35</v>
      </c>
      <c r="B55" s="49" t="s">
        <v>45</v>
      </c>
      <c r="C55" s="50" t="s">
        <v>104</v>
      </c>
      <c r="D55" s="49">
        <v>81708</v>
      </c>
      <c r="E55" s="49">
        <f t="shared" si="5"/>
        <v>116260.0099031878</v>
      </c>
      <c r="F55" s="49">
        <v>55684</v>
      </c>
      <c r="G55" s="49">
        <f t="shared" si="5"/>
        <v>79231.19390327887</v>
      </c>
      <c r="H55" s="49">
        <v>12229</v>
      </c>
      <c r="I55" s="49">
        <f t="shared" si="8"/>
        <v>17400.299372228958</v>
      </c>
      <c r="J55" s="49">
        <v>4566</v>
      </c>
      <c r="K55" s="49">
        <f t="shared" si="9"/>
        <v>6496.832687349532</v>
      </c>
      <c r="L55" s="49">
        <v>9229</v>
      </c>
      <c r="M55" s="49">
        <f t="shared" si="10"/>
        <v>13131.683940330448</v>
      </c>
      <c r="N55" s="49">
        <v>4374</v>
      </c>
      <c r="O55" s="49">
        <f t="shared" si="11"/>
        <v>6223.641299708027</v>
      </c>
      <c r="P55" s="49">
        <v>4374</v>
      </c>
      <c r="Q55" s="49"/>
      <c r="R55" s="49">
        <v>0</v>
      </c>
      <c r="S55" s="49">
        <f t="shared" si="12"/>
        <v>0</v>
      </c>
    </row>
    <row r="56" spans="1:19" ht="12.75">
      <c r="A56" s="49">
        <v>36</v>
      </c>
      <c r="B56" s="49" t="s">
        <v>45</v>
      </c>
      <c r="C56" s="50" t="s">
        <v>105</v>
      </c>
      <c r="D56" s="49">
        <v>137714.9</v>
      </c>
      <c r="E56" s="49">
        <f t="shared" si="5"/>
        <v>195950.64911412</v>
      </c>
      <c r="F56" s="49">
        <v>99581</v>
      </c>
      <c r="G56" s="49">
        <f t="shared" si="5"/>
        <v>141690.9977746285</v>
      </c>
      <c r="H56" s="49">
        <v>23621.9</v>
      </c>
      <c r="I56" s="49">
        <f t="shared" si="8"/>
        <v>33610.9356235878</v>
      </c>
      <c r="J56" s="49">
        <v>12350</v>
      </c>
      <c r="K56" s="49">
        <f t="shared" si="9"/>
        <v>17572.46686131553</v>
      </c>
      <c r="L56" s="49">
        <v>2162</v>
      </c>
      <c r="M56" s="49">
        <f t="shared" si="10"/>
        <v>3076.2488545881924</v>
      </c>
      <c r="N56" s="49">
        <v>0</v>
      </c>
      <c r="O56" s="49">
        <f t="shared" si="11"/>
        <v>0</v>
      </c>
      <c r="P56" s="49">
        <v>0</v>
      </c>
      <c r="Q56" s="49"/>
      <c r="R56" s="49">
        <v>0</v>
      </c>
      <c r="S56" s="49">
        <f t="shared" si="12"/>
        <v>0</v>
      </c>
    </row>
    <row r="57" spans="1:19" ht="12.75">
      <c r="A57" s="49">
        <v>37</v>
      </c>
      <c r="B57" s="49" t="s">
        <v>45</v>
      </c>
      <c r="C57" s="50" t="s">
        <v>181</v>
      </c>
      <c r="D57" s="49">
        <v>123734</v>
      </c>
      <c r="E57" s="49">
        <f t="shared" si="5"/>
        <v>176057.6206168434</v>
      </c>
      <c r="F57" s="49">
        <v>67343</v>
      </c>
      <c r="G57" s="49">
        <f t="shared" si="5"/>
        <v>95820.4563434471</v>
      </c>
      <c r="H57" s="49">
        <v>15230</v>
      </c>
      <c r="I57" s="49">
        <f t="shared" si="8"/>
        <v>21670.3376759381</v>
      </c>
      <c r="J57" s="49">
        <v>15557</v>
      </c>
      <c r="K57" s="49">
        <f t="shared" si="9"/>
        <v>22135.616758015036</v>
      </c>
      <c r="L57" s="49">
        <v>25604</v>
      </c>
      <c r="M57" s="49">
        <f t="shared" si="10"/>
        <v>36431.209839443145</v>
      </c>
      <c r="N57" s="49">
        <v>648</v>
      </c>
      <c r="O57" s="49">
        <f t="shared" si="11"/>
        <v>922.020933290078</v>
      </c>
      <c r="P57" s="49">
        <v>648</v>
      </c>
      <c r="Q57" s="49"/>
      <c r="R57" s="49">
        <v>0</v>
      </c>
      <c r="S57" s="49">
        <f t="shared" si="12"/>
        <v>0</v>
      </c>
    </row>
    <row r="58" spans="1:19" ht="12.75">
      <c r="A58" s="49">
        <v>38</v>
      </c>
      <c r="B58" s="49" t="s">
        <v>107</v>
      </c>
      <c r="C58" s="50" t="s">
        <v>108</v>
      </c>
      <c r="D58" s="49">
        <v>82715</v>
      </c>
      <c r="E58" s="49">
        <f t="shared" si="5"/>
        <v>117692.84181649507</v>
      </c>
      <c r="F58" s="49">
        <v>51048</v>
      </c>
      <c r="G58" s="49">
        <f t="shared" si="5"/>
        <v>72634.76018918504</v>
      </c>
      <c r="H58" s="49">
        <v>11822</v>
      </c>
      <c r="I58" s="49">
        <f t="shared" si="8"/>
        <v>16821.190545301393</v>
      </c>
      <c r="J58" s="49">
        <v>9352</v>
      </c>
      <c r="K58" s="49">
        <f t="shared" si="9"/>
        <v>13306.697173038287</v>
      </c>
      <c r="L58" s="49">
        <v>10493</v>
      </c>
      <c r="M58" s="49">
        <f t="shared" si="10"/>
        <v>14930.193908970354</v>
      </c>
      <c r="N58" s="49">
        <v>13269</v>
      </c>
      <c r="O58" s="49">
        <f t="shared" si="11"/>
        <v>18880.08605528711</v>
      </c>
      <c r="P58" s="49">
        <v>13269</v>
      </c>
      <c r="Q58" s="49"/>
      <c r="R58" s="49">
        <v>0</v>
      </c>
      <c r="S58" s="49">
        <f t="shared" si="12"/>
        <v>0</v>
      </c>
    </row>
    <row r="59" spans="1:19" ht="12.75">
      <c r="A59" s="49">
        <v>39</v>
      </c>
      <c r="B59" s="49" t="s">
        <v>47</v>
      </c>
      <c r="C59" s="50" t="s">
        <v>109</v>
      </c>
      <c r="D59" s="49">
        <v>84460</v>
      </c>
      <c r="E59" s="49">
        <f t="shared" si="5"/>
        <v>120175.75312604937</v>
      </c>
      <c r="F59" s="49">
        <v>47626</v>
      </c>
      <c r="G59" s="49">
        <f t="shared" si="5"/>
        <v>67765.69285319948</v>
      </c>
      <c r="H59" s="49">
        <v>11249</v>
      </c>
      <c r="I59" s="49">
        <f t="shared" si="8"/>
        <v>16005.884997808778</v>
      </c>
      <c r="J59" s="49">
        <v>6165</v>
      </c>
      <c r="K59" s="49">
        <f t="shared" si="9"/>
        <v>8772.004712551437</v>
      </c>
      <c r="L59" s="49">
        <v>19420</v>
      </c>
      <c r="M59" s="49">
        <f t="shared" si="10"/>
        <v>27632.170562489686</v>
      </c>
      <c r="N59" s="49">
        <v>0</v>
      </c>
      <c r="O59" s="49">
        <f t="shared" si="11"/>
        <v>0</v>
      </c>
      <c r="P59" s="49">
        <v>0</v>
      </c>
      <c r="Q59" s="49"/>
      <c r="R59" s="49">
        <v>0</v>
      </c>
      <c r="S59" s="49">
        <f t="shared" si="12"/>
        <v>0</v>
      </c>
    </row>
    <row r="60" spans="1:19" ht="12.75">
      <c r="A60" s="49">
        <v>40</v>
      </c>
      <c r="B60" s="49" t="s">
        <v>110</v>
      </c>
      <c r="C60" s="50" t="s">
        <v>111</v>
      </c>
      <c r="D60" s="49">
        <v>173300</v>
      </c>
      <c r="E60" s="49">
        <f t="shared" si="5"/>
        <v>246583.68478267058</v>
      </c>
      <c r="F60" s="49">
        <v>95803</v>
      </c>
      <c r="G60" s="49">
        <f t="shared" si="5"/>
        <v>136315.38807405764</v>
      </c>
      <c r="H60" s="49">
        <v>22233</v>
      </c>
      <c r="I60" s="49">
        <f t="shared" si="8"/>
        <v>31634.708965799855</v>
      </c>
      <c r="J60" s="49">
        <v>28468</v>
      </c>
      <c r="K60" s="49">
        <f t="shared" si="9"/>
        <v>40506.31470509559</v>
      </c>
      <c r="L60" s="49">
        <v>26796</v>
      </c>
      <c r="M60" s="49">
        <f t="shared" si="10"/>
        <v>38127.27303771749</v>
      </c>
      <c r="N60" s="49">
        <v>36270</v>
      </c>
      <c r="O60" s="49">
        <f t="shared" si="11"/>
        <v>51607.56057165298</v>
      </c>
      <c r="P60" s="49">
        <v>36270</v>
      </c>
      <c r="Q60" s="49"/>
      <c r="R60" s="49">
        <v>0</v>
      </c>
      <c r="S60" s="49">
        <f t="shared" si="12"/>
        <v>0</v>
      </c>
    </row>
    <row r="61" spans="1:19" ht="12.75">
      <c r="A61" s="49">
        <v>41</v>
      </c>
      <c r="B61" s="49" t="s">
        <v>112</v>
      </c>
      <c r="C61" s="50" t="s">
        <v>113</v>
      </c>
      <c r="D61" s="49">
        <v>72200</v>
      </c>
      <c r="E61" s="49">
        <f t="shared" si="5"/>
        <v>102731.3447276908</v>
      </c>
      <c r="F61" s="49">
        <v>43210</v>
      </c>
      <c r="G61" s="49">
        <f t="shared" si="5"/>
        <v>61482.290937444865</v>
      </c>
      <c r="H61" s="49">
        <v>10062</v>
      </c>
      <c r="I61" s="49">
        <f t="shared" si="8"/>
        <v>14316.936158587601</v>
      </c>
      <c r="J61" s="49">
        <v>1193</v>
      </c>
      <c r="K61" s="49">
        <f t="shared" si="9"/>
        <v>1697.486070084974</v>
      </c>
      <c r="L61" s="49">
        <v>17735</v>
      </c>
      <c r="M61" s="49">
        <f t="shared" si="10"/>
        <v>25234.631561573355</v>
      </c>
      <c r="N61" s="49">
        <v>612</v>
      </c>
      <c r="O61" s="49">
        <f t="shared" si="11"/>
        <v>870.7975481072959</v>
      </c>
      <c r="P61" s="49">
        <v>612</v>
      </c>
      <c r="Q61" s="49"/>
      <c r="R61" s="49">
        <v>0</v>
      </c>
      <c r="S61" s="49">
        <f t="shared" si="12"/>
        <v>0</v>
      </c>
    </row>
    <row r="62" spans="1:19" ht="12.75">
      <c r="A62" s="49">
        <v>42</v>
      </c>
      <c r="B62" s="49" t="s">
        <v>114</v>
      </c>
      <c r="C62" s="50" t="s">
        <v>115</v>
      </c>
      <c r="D62" s="49">
        <v>151194</v>
      </c>
      <c r="E62" s="49">
        <f t="shared" si="5"/>
        <v>215129.68053682108</v>
      </c>
      <c r="F62" s="49">
        <v>88100</v>
      </c>
      <c r="G62" s="49">
        <f t="shared" si="5"/>
        <v>125355.0065167529</v>
      </c>
      <c r="H62" s="49">
        <v>20916</v>
      </c>
      <c r="I62" s="49">
        <f t="shared" si="8"/>
        <v>29760.78679119641</v>
      </c>
      <c r="J62" s="49">
        <v>10322</v>
      </c>
      <c r="K62" s="49">
        <f t="shared" si="9"/>
        <v>14686.882829352138</v>
      </c>
      <c r="L62" s="49">
        <v>31856</v>
      </c>
      <c r="M62" s="49">
        <f t="shared" si="10"/>
        <v>45327.00439951964</v>
      </c>
      <c r="N62" s="49">
        <v>7127</v>
      </c>
      <c r="O62" s="49">
        <f t="shared" si="11"/>
        <v>10140.807394380226</v>
      </c>
      <c r="P62" s="49">
        <v>7127</v>
      </c>
      <c r="Q62" s="49"/>
      <c r="R62" s="49">
        <v>0</v>
      </c>
      <c r="S62" s="49">
        <f t="shared" si="12"/>
        <v>0</v>
      </c>
    </row>
    <row r="63" spans="1:19" ht="12.75">
      <c r="A63" s="49">
        <v>43</v>
      </c>
      <c r="B63" s="49" t="s">
        <v>114</v>
      </c>
      <c r="C63" s="50" t="s">
        <v>116</v>
      </c>
      <c r="D63" s="49">
        <v>77121</v>
      </c>
      <c r="E63" s="49">
        <f t="shared" si="5"/>
        <v>109733.29690781499</v>
      </c>
      <c r="F63" s="49">
        <v>50707</v>
      </c>
      <c r="G63" s="49">
        <f t="shared" si="5"/>
        <v>72149.56090175924</v>
      </c>
      <c r="H63" s="49">
        <v>12088</v>
      </c>
      <c r="I63" s="49">
        <f t="shared" si="8"/>
        <v>17199.674446929726</v>
      </c>
      <c r="J63" s="49">
        <v>5668</v>
      </c>
      <c r="K63" s="49">
        <f t="shared" si="9"/>
        <v>8064.8374226669175</v>
      </c>
      <c r="L63" s="49">
        <v>8658</v>
      </c>
      <c r="M63" s="49">
        <f t="shared" si="10"/>
        <v>12319.2241364591</v>
      </c>
      <c r="N63" s="49">
        <v>483</v>
      </c>
      <c r="O63" s="49">
        <f t="shared" si="11"/>
        <v>687.2470845356601</v>
      </c>
      <c r="P63" s="49">
        <v>483</v>
      </c>
      <c r="Q63" s="49"/>
      <c r="R63" s="49">
        <v>0</v>
      </c>
      <c r="S63" s="49">
        <f t="shared" si="12"/>
        <v>0</v>
      </c>
    </row>
    <row r="64" spans="1:19" ht="12.75">
      <c r="A64" s="49">
        <v>44</v>
      </c>
      <c r="B64" s="49" t="s">
        <v>117</v>
      </c>
      <c r="C64" s="50" t="s">
        <v>118</v>
      </c>
      <c r="D64" s="49">
        <v>67821</v>
      </c>
      <c r="E64" s="49">
        <f t="shared" si="5"/>
        <v>96500.5890689296</v>
      </c>
      <c r="F64" s="49">
        <v>35375</v>
      </c>
      <c r="G64" s="49">
        <f t="shared" si="5"/>
        <v>50334.09030113659</v>
      </c>
      <c r="H64" s="49">
        <v>8976</v>
      </c>
      <c r="I64" s="49">
        <f t="shared" si="8"/>
        <v>12771.69737224034</v>
      </c>
      <c r="J64" s="49">
        <v>8422</v>
      </c>
      <c r="K64" s="49">
        <f t="shared" si="9"/>
        <v>11983.426389149749</v>
      </c>
      <c r="L64" s="49">
        <v>15048</v>
      </c>
      <c r="M64" s="49">
        <f t="shared" si="10"/>
        <v>21411.375006402923</v>
      </c>
      <c r="N64" s="49">
        <v>1638</v>
      </c>
      <c r="O64" s="49">
        <f t="shared" si="11"/>
        <v>2330.664025816586</v>
      </c>
      <c r="P64" s="49">
        <v>1638</v>
      </c>
      <c r="Q64" s="49"/>
      <c r="R64" s="49">
        <v>0</v>
      </c>
      <c r="S64" s="49">
        <f t="shared" si="12"/>
        <v>0</v>
      </c>
    </row>
    <row r="65" spans="1:19" s="56" customFormat="1" ht="12.75">
      <c r="A65" s="51">
        <v>44</v>
      </c>
      <c r="B65" s="52"/>
      <c r="C65" s="54" t="s">
        <v>119</v>
      </c>
      <c r="D65" s="55">
        <f>SUM((D21):(D64))</f>
        <v>5505555.17</v>
      </c>
      <c r="E65" s="49">
        <f t="shared" si="5"/>
        <v>7833699.253276874</v>
      </c>
      <c r="F65" s="55">
        <f>SUM((F21):(F64))</f>
        <v>3431853.08</v>
      </c>
      <c r="G65" s="49">
        <f t="shared" si="5"/>
        <v>4883087.005765477</v>
      </c>
      <c r="H65" s="55">
        <f>SUM((H21):(H64))</f>
        <v>798954.7400000001</v>
      </c>
      <c r="I65" s="49">
        <f t="shared" si="8"/>
        <v>1136810.1775174872</v>
      </c>
      <c r="J65" s="55">
        <f>SUM((J21):(J64))</f>
        <v>528612.35</v>
      </c>
      <c r="K65" s="49">
        <f t="shared" si="9"/>
        <v>752147.6115673786</v>
      </c>
      <c r="L65" s="55">
        <f>SUM((L21):(L64))</f>
        <v>746135</v>
      </c>
      <c r="M65" s="49">
        <f t="shared" si="10"/>
        <v>1061654.4584265314</v>
      </c>
      <c r="N65" s="55">
        <f>SUM((N21):(N64))</f>
        <v>273380</v>
      </c>
      <c r="O65" s="49">
        <f t="shared" si="11"/>
        <v>388984.69559080485</v>
      </c>
      <c r="P65" s="55">
        <f>SUM((P21):(P64))</f>
        <v>231339</v>
      </c>
      <c r="Q65" s="55"/>
      <c r="R65" s="55">
        <f>SUM((R21):(R64))</f>
        <v>42041</v>
      </c>
      <c r="S65" s="49">
        <f t="shared" si="12"/>
        <v>59818.95379081508</v>
      </c>
    </row>
    <row r="66" spans="1:19" ht="6" customHeight="1">
      <c r="A66" s="61"/>
      <c r="B66" s="6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3"/>
    </row>
    <row r="67" spans="1:19" ht="12.75">
      <c r="A67" s="49">
        <v>1</v>
      </c>
      <c r="B67" s="49" t="s">
        <v>50</v>
      </c>
      <c r="C67" s="50" t="s">
        <v>120</v>
      </c>
      <c r="D67" s="49">
        <v>4647</v>
      </c>
      <c r="E67" s="49">
        <f t="shared" si="5"/>
        <v>6612.085304010791</v>
      </c>
      <c r="F67" s="49">
        <v>2035</v>
      </c>
      <c r="G67" s="49">
        <f t="shared" si="5"/>
        <v>2895.5441346378225</v>
      </c>
      <c r="H67" s="49">
        <v>469</v>
      </c>
      <c r="I67" s="49">
        <f aca="true" t="shared" si="13" ref="I67:I74">H67/$E$8</f>
        <v>667.3268791868003</v>
      </c>
      <c r="J67" s="49">
        <v>413</v>
      </c>
      <c r="K67" s="49">
        <f aca="true" t="shared" si="14" ref="K67:K74">J67/$E$8</f>
        <v>587.6460577913615</v>
      </c>
      <c r="L67" s="49">
        <v>1730</v>
      </c>
      <c r="M67" s="49">
        <f aca="true" t="shared" si="15" ref="M67:M74">L67/$E$8</f>
        <v>2461.568232394807</v>
      </c>
      <c r="N67" s="49">
        <v>0</v>
      </c>
      <c r="O67" s="49">
        <f aca="true" t="shared" si="16" ref="O67:O74">N67/$E$8</f>
        <v>0</v>
      </c>
      <c r="P67" s="49">
        <v>0</v>
      </c>
      <c r="Q67" s="49"/>
      <c r="R67" s="49">
        <v>0</v>
      </c>
      <c r="S67" s="49">
        <f aca="true" t="shared" si="17" ref="S67:S74">R67/$E$8</f>
        <v>0</v>
      </c>
    </row>
    <row r="68" spans="1:19" ht="12.75">
      <c r="A68" s="49">
        <v>2</v>
      </c>
      <c r="B68" s="49" t="s">
        <v>55</v>
      </c>
      <c r="C68" s="50" t="s">
        <v>121</v>
      </c>
      <c r="D68" s="49">
        <v>10262</v>
      </c>
      <c r="E68" s="49">
        <f t="shared" si="5"/>
        <v>14601.510520714168</v>
      </c>
      <c r="F68" s="49">
        <v>3240</v>
      </c>
      <c r="G68" s="49">
        <f t="shared" si="5"/>
        <v>4610.10466645039</v>
      </c>
      <c r="H68" s="49">
        <v>781</v>
      </c>
      <c r="I68" s="49">
        <f t="shared" si="13"/>
        <v>1111.2628841042454</v>
      </c>
      <c r="J68" s="49">
        <v>2542</v>
      </c>
      <c r="K68" s="49">
        <f t="shared" si="14"/>
        <v>3616.9401426286704</v>
      </c>
      <c r="L68" s="49">
        <v>3699</v>
      </c>
      <c r="M68" s="49">
        <f t="shared" si="15"/>
        <v>5263.202827530862</v>
      </c>
      <c r="N68" s="49">
        <v>0</v>
      </c>
      <c r="O68" s="49">
        <f t="shared" si="16"/>
        <v>0</v>
      </c>
      <c r="P68" s="49">
        <v>0</v>
      </c>
      <c r="Q68" s="49"/>
      <c r="R68" s="49">
        <v>0</v>
      </c>
      <c r="S68" s="49">
        <f t="shared" si="17"/>
        <v>0</v>
      </c>
    </row>
    <row r="69" spans="1:19" ht="12.75">
      <c r="A69" s="49">
        <v>3</v>
      </c>
      <c r="B69" s="49" t="s">
        <v>78</v>
      </c>
      <c r="C69" s="50" t="s">
        <v>182</v>
      </c>
      <c r="D69" s="49">
        <v>0</v>
      </c>
      <c r="E69" s="49">
        <f t="shared" si="5"/>
        <v>0</v>
      </c>
      <c r="F69" s="49">
        <v>0</v>
      </c>
      <c r="G69" s="49">
        <f t="shared" si="5"/>
        <v>0</v>
      </c>
      <c r="H69" s="49">
        <v>0</v>
      </c>
      <c r="I69" s="49">
        <f t="shared" si="13"/>
        <v>0</v>
      </c>
      <c r="J69" s="49">
        <v>0</v>
      </c>
      <c r="K69" s="49">
        <f t="shared" si="14"/>
        <v>0</v>
      </c>
      <c r="L69" s="49">
        <v>0</v>
      </c>
      <c r="M69" s="49">
        <f t="shared" si="15"/>
        <v>0</v>
      </c>
      <c r="N69" s="49">
        <v>0</v>
      </c>
      <c r="O69" s="49">
        <f t="shared" si="16"/>
        <v>0</v>
      </c>
      <c r="P69" s="49">
        <v>0</v>
      </c>
      <c r="Q69" s="49"/>
      <c r="R69" s="49">
        <v>0</v>
      </c>
      <c r="S69" s="49">
        <f t="shared" si="17"/>
        <v>0</v>
      </c>
    </row>
    <row r="70" spans="1:20" ht="12.75">
      <c r="A70" s="49">
        <v>4</v>
      </c>
      <c r="B70" s="49" t="s">
        <v>123</v>
      </c>
      <c r="C70" s="50" t="s">
        <v>183</v>
      </c>
      <c r="D70" s="49">
        <v>0</v>
      </c>
      <c r="E70" s="49">
        <f t="shared" si="5"/>
        <v>0</v>
      </c>
      <c r="F70" s="49">
        <v>0</v>
      </c>
      <c r="G70" s="49">
        <f t="shared" si="5"/>
        <v>0</v>
      </c>
      <c r="H70" s="49">
        <v>0</v>
      </c>
      <c r="I70" s="49">
        <f t="shared" si="13"/>
        <v>0</v>
      </c>
      <c r="J70" s="49">
        <v>0</v>
      </c>
      <c r="K70" s="49">
        <f t="shared" si="14"/>
        <v>0</v>
      </c>
      <c r="L70" s="49">
        <v>0</v>
      </c>
      <c r="M70" s="49">
        <f t="shared" si="15"/>
        <v>0</v>
      </c>
      <c r="N70" s="49">
        <v>0</v>
      </c>
      <c r="O70" s="49">
        <f t="shared" si="16"/>
        <v>0</v>
      </c>
      <c r="P70" s="49">
        <v>0</v>
      </c>
      <c r="Q70" s="49"/>
      <c r="R70" s="49">
        <v>0</v>
      </c>
      <c r="S70" s="49">
        <f t="shared" si="17"/>
        <v>0</v>
      </c>
      <c r="T70" s="63"/>
    </row>
    <row r="71" spans="1:19" ht="12.75">
      <c r="A71" s="49">
        <v>5</v>
      </c>
      <c r="B71" s="49" t="s">
        <v>93</v>
      </c>
      <c r="C71" s="50" t="s">
        <v>125</v>
      </c>
      <c r="D71" s="49">
        <v>4184</v>
      </c>
      <c r="E71" s="49">
        <f t="shared" si="5"/>
        <v>5953.295655687788</v>
      </c>
      <c r="F71" s="49">
        <v>142.47</v>
      </c>
      <c r="G71" s="49">
        <f t="shared" si="5"/>
        <v>202.7165468608602</v>
      </c>
      <c r="H71" s="49">
        <v>127.53</v>
      </c>
      <c r="I71" s="49">
        <f t="shared" si="13"/>
        <v>181.45884201000564</v>
      </c>
      <c r="J71" s="49">
        <v>1948</v>
      </c>
      <c r="K71" s="49">
        <f t="shared" si="14"/>
        <v>2771.7542871127657</v>
      </c>
      <c r="L71" s="49">
        <v>1966</v>
      </c>
      <c r="M71" s="49">
        <f t="shared" si="15"/>
        <v>2797.3659797041564</v>
      </c>
      <c r="N71" s="49">
        <v>0</v>
      </c>
      <c r="O71" s="49">
        <f t="shared" si="16"/>
        <v>0</v>
      </c>
      <c r="P71" s="49">
        <v>0</v>
      </c>
      <c r="Q71" s="49"/>
      <c r="R71" s="49">
        <v>0</v>
      </c>
      <c r="S71" s="49">
        <f t="shared" si="17"/>
        <v>0</v>
      </c>
    </row>
    <row r="72" spans="1:19" ht="12.75">
      <c r="A72" s="49">
        <v>6</v>
      </c>
      <c r="B72" s="49" t="s">
        <v>98</v>
      </c>
      <c r="C72" s="50" t="s">
        <v>126</v>
      </c>
      <c r="D72" s="49">
        <v>10150</v>
      </c>
      <c r="E72" s="49">
        <f t="shared" si="5"/>
        <v>14442.148877923291</v>
      </c>
      <c r="F72" s="49">
        <v>2160</v>
      </c>
      <c r="G72" s="49">
        <f t="shared" si="5"/>
        <v>3073.4031109669268</v>
      </c>
      <c r="H72" s="49">
        <v>520</v>
      </c>
      <c r="I72" s="49">
        <f t="shared" si="13"/>
        <v>739.893341529075</v>
      </c>
      <c r="J72" s="49">
        <v>1690</v>
      </c>
      <c r="K72" s="49">
        <f t="shared" si="14"/>
        <v>2404.6533599694935</v>
      </c>
      <c r="L72" s="49">
        <v>5780</v>
      </c>
      <c r="M72" s="49">
        <f t="shared" si="15"/>
        <v>8224.199065457795</v>
      </c>
      <c r="N72" s="49">
        <v>0</v>
      </c>
      <c r="O72" s="49">
        <f t="shared" si="16"/>
        <v>0</v>
      </c>
      <c r="P72" s="49">
        <v>0</v>
      </c>
      <c r="Q72" s="49"/>
      <c r="R72" s="49">
        <v>0</v>
      </c>
      <c r="S72" s="49">
        <f t="shared" si="17"/>
        <v>0</v>
      </c>
    </row>
    <row r="73" spans="1:19" ht="12.75">
      <c r="A73" s="49">
        <v>7</v>
      </c>
      <c r="B73" s="49" t="s">
        <v>45</v>
      </c>
      <c r="C73" s="50" t="s">
        <v>127</v>
      </c>
      <c r="D73" s="49">
        <v>5345</v>
      </c>
      <c r="E73" s="49">
        <f t="shared" si="5"/>
        <v>7605.249827832511</v>
      </c>
      <c r="F73" s="49">
        <v>1080</v>
      </c>
      <c r="G73" s="49">
        <f t="shared" si="5"/>
        <v>1536.7015554834634</v>
      </c>
      <c r="H73" s="49">
        <v>357</v>
      </c>
      <c r="I73" s="49">
        <f t="shared" si="13"/>
        <v>507.9652363959226</v>
      </c>
      <c r="J73" s="49">
        <v>3001</v>
      </c>
      <c r="K73" s="49">
        <f t="shared" si="14"/>
        <v>4270.038303709142</v>
      </c>
      <c r="L73" s="49">
        <v>907</v>
      </c>
      <c r="M73" s="49">
        <f t="shared" si="15"/>
        <v>1290.5447322439827</v>
      </c>
      <c r="N73" s="49">
        <v>0</v>
      </c>
      <c r="O73" s="49">
        <f t="shared" si="16"/>
        <v>0</v>
      </c>
      <c r="P73" s="49">
        <v>0</v>
      </c>
      <c r="Q73" s="49"/>
      <c r="R73" s="49">
        <v>0</v>
      </c>
      <c r="S73" s="49">
        <f t="shared" si="17"/>
        <v>0</v>
      </c>
    </row>
    <row r="74" spans="1:19" s="56" customFormat="1" ht="12.75">
      <c r="A74" s="51">
        <v>7</v>
      </c>
      <c r="B74" s="52"/>
      <c r="C74" s="54" t="s">
        <v>128</v>
      </c>
      <c r="D74" s="55">
        <f aca="true" t="shared" si="18" ref="D74:R74">(D67+D68+D69+D70+D71+D72+D73)</f>
        <v>34588</v>
      </c>
      <c r="E74" s="49">
        <f aca="true" t="shared" si="19" ref="E74:G85">D74/$E$8</f>
        <v>49214.290186168546</v>
      </c>
      <c r="F74" s="55">
        <f t="shared" si="18"/>
        <v>8657.470000000001</v>
      </c>
      <c r="G74" s="49">
        <f t="shared" si="19"/>
        <v>12318.470014399465</v>
      </c>
      <c r="H74" s="55">
        <f t="shared" si="18"/>
        <v>2254.5299999999997</v>
      </c>
      <c r="I74" s="49">
        <f t="shared" si="13"/>
        <v>3207.9071832260483</v>
      </c>
      <c r="J74" s="55">
        <f t="shared" si="18"/>
        <v>9594</v>
      </c>
      <c r="K74" s="49">
        <f t="shared" si="14"/>
        <v>13651.032151211433</v>
      </c>
      <c r="L74" s="55">
        <f t="shared" si="18"/>
        <v>14082</v>
      </c>
      <c r="M74" s="49">
        <f t="shared" si="15"/>
        <v>20036.880837331602</v>
      </c>
      <c r="N74" s="55">
        <f t="shared" si="18"/>
        <v>0</v>
      </c>
      <c r="O74" s="49">
        <f t="shared" si="16"/>
        <v>0</v>
      </c>
      <c r="P74" s="55">
        <f t="shared" si="18"/>
        <v>0</v>
      </c>
      <c r="Q74" s="55"/>
      <c r="R74" s="55">
        <f t="shared" si="18"/>
        <v>0</v>
      </c>
      <c r="S74" s="49">
        <f t="shared" si="17"/>
        <v>0</v>
      </c>
    </row>
    <row r="75" spans="1:19" ht="7.5" customHeight="1">
      <c r="A75" s="61"/>
      <c r="B75" s="62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4"/>
    </row>
    <row r="76" spans="1:19" ht="12.75">
      <c r="A76" s="49">
        <v>1</v>
      </c>
      <c r="B76" s="49" t="s">
        <v>53</v>
      </c>
      <c r="C76" s="50" t="s">
        <v>129</v>
      </c>
      <c r="D76" s="49">
        <v>90628</v>
      </c>
      <c r="E76" s="49">
        <f t="shared" si="19"/>
        <v>128952.0264540327</v>
      </c>
      <c r="F76" s="49">
        <v>51432</v>
      </c>
      <c r="G76" s="49">
        <f t="shared" si="19"/>
        <v>73181.14296446805</v>
      </c>
      <c r="H76" s="49">
        <v>12319</v>
      </c>
      <c r="I76" s="49">
        <f aca="true" t="shared" si="20" ref="I76:I83">H76/$E$8</f>
        <v>17528.357835185914</v>
      </c>
      <c r="J76" s="49">
        <v>5727</v>
      </c>
      <c r="K76" s="49">
        <f aca="true" t="shared" si="21" ref="K76:K83">J76/$E$8</f>
        <v>8148.786859494255</v>
      </c>
      <c r="L76" s="49">
        <v>21150</v>
      </c>
      <c r="M76" s="49">
        <f aca="true" t="shared" si="22" ref="M76:M83">L76/$E$8</f>
        <v>30093.73879488449</v>
      </c>
      <c r="N76" s="49">
        <v>0</v>
      </c>
      <c r="O76" s="49">
        <f aca="true" t="shared" si="23" ref="O76:O83">N76/$E$8</f>
        <v>0</v>
      </c>
      <c r="P76" s="49">
        <v>0</v>
      </c>
      <c r="Q76" s="49"/>
      <c r="R76" s="49">
        <v>0</v>
      </c>
      <c r="S76" s="49">
        <f aca="true" t="shared" si="24" ref="S76:S83">R76/$E$8</f>
        <v>0</v>
      </c>
    </row>
    <row r="77" spans="1:19" ht="12.75">
      <c r="A77" s="49">
        <v>2</v>
      </c>
      <c r="B77" s="49" t="s">
        <v>37</v>
      </c>
      <c r="C77" s="50" t="s">
        <v>162</v>
      </c>
      <c r="D77" s="49">
        <v>96031</v>
      </c>
      <c r="E77" s="49">
        <f t="shared" si="19"/>
        <v>136639.8028468819</v>
      </c>
      <c r="F77" s="49">
        <v>53927</v>
      </c>
      <c r="G77" s="49">
        <f t="shared" si="19"/>
        <v>76731.20813199697</v>
      </c>
      <c r="H77" s="49">
        <v>12853</v>
      </c>
      <c r="I77" s="49">
        <f t="shared" si="20"/>
        <v>18288.171382063847</v>
      </c>
      <c r="J77" s="49">
        <v>7930</v>
      </c>
      <c r="K77" s="49">
        <f t="shared" si="21"/>
        <v>11283.373458318394</v>
      </c>
      <c r="L77" s="49">
        <v>21321</v>
      </c>
      <c r="M77" s="49">
        <f t="shared" si="22"/>
        <v>30337.049874502707</v>
      </c>
      <c r="N77" s="49">
        <v>2205</v>
      </c>
      <c r="O77" s="49">
        <f t="shared" si="23"/>
        <v>3137.4323424454046</v>
      </c>
      <c r="P77" s="49">
        <v>2205</v>
      </c>
      <c r="Q77" s="49"/>
      <c r="R77" s="49">
        <v>0</v>
      </c>
      <c r="S77" s="49">
        <f t="shared" si="24"/>
        <v>0</v>
      </c>
    </row>
    <row r="78" spans="1:19" ht="12.75">
      <c r="A78" s="49">
        <v>3</v>
      </c>
      <c r="B78" s="49" t="s">
        <v>37</v>
      </c>
      <c r="C78" s="50" t="s">
        <v>131</v>
      </c>
      <c r="D78" s="49">
        <v>51895</v>
      </c>
      <c r="E78" s="49">
        <f t="shared" si="19"/>
        <v>73839.93261279105</v>
      </c>
      <c r="F78" s="49">
        <v>34886</v>
      </c>
      <c r="G78" s="49">
        <f t="shared" si="19"/>
        <v>49638.30598573713</v>
      </c>
      <c r="H78" s="49">
        <v>8404</v>
      </c>
      <c r="I78" s="49">
        <f t="shared" si="20"/>
        <v>11957.814696558358</v>
      </c>
      <c r="J78" s="49">
        <v>1752</v>
      </c>
      <c r="K78" s="49">
        <f t="shared" si="21"/>
        <v>2492.8714122287297</v>
      </c>
      <c r="L78" s="49">
        <v>6853</v>
      </c>
      <c r="M78" s="49">
        <f t="shared" si="22"/>
        <v>9750.940518266829</v>
      </c>
      <c r="N78" s="49">
        <v>0</v>
      </c>
      <c r="O78" s="49">
        <f t="shared" si="23"/>
        <v>0</v>
      </c>
      <c r="P78" s="49">
        <v>0</v>
      </c>
      <c r="Q78" s="49"/>
      <c r="R78" s="49">
        <v>0</v>
      </c>
      <c r="S78" s="49">
        <f t="shared" si="24"/>
        <v>0</v>
      </c>
    </row>
    <row r="79" spans="1:19" ht="12.75">
      <c r="A79" s="49">
        <v>4</v>
      </c>
      <c r="B79" s="49" t="s">
        <v>76</v>
      </c>
      <c r="C79" s="50" t="s">
        <v>132</v>
      </c>
      <c r="D79" s="49">
        <v>240980</v>
      </c>
      <c r="E79" s="49">
        <f t="shared" si="19"/>
        <v>342883.6489263009</v>
      </c>
      <c r="F79" s="49">
        <v>136771</v>
      </c>
      <c r="G79" s="49">
        <f t="shared" si="19"/>
        <v>194607.60041206368</v>
      </c>
      <c r="H79" s="49">
        <v>32948</v>
      </c>
      <c r="I79" s="49">
        <f t="shared" si="20"/>
        <v>46880.7804167307</v>
      </c>
      <c r="J79" s="49">
        <v>18565</v>
      </c>
      <c r="K79" s="49">
        <f t="shared" si="21"/>
        <v>26415.61516439861</v>
      </c>
      <c r="L79" s="49">
        <v>52696</v>
      </c>
      <c r="M79" s="49">
        <f t="shared" si="22"/>
        <v>74979.65293310795</v>
      </c>
      <c r="N79" s="49">
        <v>9889</v>
      </c>
      <c r="O79" s="49">
        <f t="shared" si="23"/>
        <v>14070.77933534812</v>
      </c>
      <c r="P79" s="49">
        <v>0</v>
      </c>
      <c r="Q79" s="49"/>
      <c r="R79" s="49">
        <v>9889</v>
      </c>
      <c r="S79" s="49">
        <f t="shared" si="24"/>
        <v>14070.77933534812</v>
      </c>
    </row>
    <row r="80" spans="1:19" ht="12.75">
      <c r="A80" s="49">
        <v>5</v>
      </c>
      <c r="B80" s="49" t="s">
        <v>78</v>
      </c>
      <c r="C80" s="50" t="s">
        <v>133</v>
      </c>
      <c r="D80" s="49">
        <v>30713</v>
      </c>
      <c r="E80" s="49">
        <f t="shared" si="19"/>
        <v>43700.66191996631</v>
      </c>
      <c r="F80" s="49">
        <v>21791</v>
      </c>
      <c r="G80" s="49">
        <f t="shared" si="19"/>
        <v>31005.79962550014</v>
      </c>
      <c r="H80" s="49">
        <v>5157</v>
      </c>
      <c r="I80" s="49">
        <f t="shared" si="20"/>
        <v>7337.749927433538</v>
      </c>
      <c r="J80" s="49">
        <v>1097</v>
      </c>
      <c r="K80" s="49">
        <f t="shared" si="21"/>
        <v>1560.8903762642217</v>
      </c>
      <c r="L80" s="49">
        <v>2668</v>
      </c>
      <c r="M80" s="49">
        <f t="shared" si="22"/>
        <v>3796.221990768408</v>
      </c>
      <c r="N80" s="49">
        <v>309</v>
      </c>
      <c r="O80" s="49">
        <f t="shared" si="23"/>
        <v>439.6673894855465</v>
      </c>
      <c r="P80" s="49">
        <v>309</v>
      </c>
      <c r="Q80" s="49"/>
      <c r="R80" s="49">
        <v>0</v>
      </c>
      <c r="S80" s="49">
        <f t="shared" si="24"/>
        <v>0</v>
      </c>
    </row>
    <row r="81" spans="1:19" ht="12.75">
      <c r="A81" s="49">
        <v>6</v>
      </c>
      <c r="B81" s="49" t="s">
        <v>96</v>
      </c>
      <c r="C81" s="50" t="s">
        <v>134</v>
      </c>
      <c r="D81" s="49">
        <v>125721</v>
      </c>
      <c r="E81" s="49">
        <f t="shared" si="19"/>
        <v>178884.86690457084</v>
      </c>
      <c r="F81" s="49">
        <v>69678</v>
      </c>
      <c r="G81" s="49">
        <f t="shared" si="19"/>
        <v>99142.86202127478</v>
      </c>
      <c r="H81" s="49">
        <v>16304</v>
      </c>
      <c r="I81" s="49">
        <f t="shared" si="20"/>
        <v>23198.502000557768</v>
      </c>
      <c r="J81" s="49">
        <v>12967</v>
      </c>
      <c r="K81" s="49">
        <f t="shared" si="21"/>
        <v>18450.378768475992</v>
      </c>
      <c r="L81" s="49">
        <v>26772</v>
      </c>
      <c r="M81" s="49">
        <f t="shared" si="22"/>
        <v>38093.1241142623</v>
      </c>
      <c r="N81" s="49">
        <v>10411</v>
      </c>
      <c r="O81" s="49">
        <f t="shared" si="23"/>
        <v>14813.518420498462</v>
      </c>
      <c r="P81" s="49">
        <v>10411</v>
      </c>
      <c r="Q81" s="49"/>
      <c r="R81" s="49">
        <v>0</v>
      </c>
      <c r="S81" s="49">
        <f t="shared" si="24"/>
        <v>0</v>
      </c>
    </row>
    <row r="82" spans="1:19" ht="12.75">
      <c r="A82" s="49">
        <v>7</v>
      </c>
      <c r="B82" s="49" t="s">
        <v>98</v>
      </c>
      <c r="C82" s="50" t="s">
        <v>135</v>
      </c>
      <c r="D82" s="49">
        <v>98864</v>
      </c>
      <c r="E82" s="49">
        <f t="shared" si="19"/>
        <v>140670.79868640474</v>
      </c>
      <c r="F82" s="49">
        <v>47435</v>
      </c>
      <c r="G82" s="49">
        <f t="shared" si="19"/>
        <v>67493.9243373686</v>
      </c>
      <c r="H82" s="49">
        <v>11450</v>
      </c>
      <c r="I82" s="49">
        <f t="shared" si="20"/>
        <v>16291.882231745978</v>
      </c>
      <c r="J82" s="49">
        <v>6117</v>
      </c>
      <c r="K82" s="49">
        <f t="shared" si="21"/>
        <v>8703.706865641061</v>
      </c>
      <c r="L82" s="49">
        <v>33862</v>
      </c>
      <c r="M82" s="49">
        <f t="shared" si="22"/>
        <v>48181.28525164911</v>
      </c>
      <c r="N82" s="49">
        <v>19520</v>
      </c>
      <c r="O82" s="49">
        <f t="shared" si="23"/>
        <v>27774.457743552968</v>
      </c>
      <c r="P82" s="49">
        <v>19520</v>
      </c>
      <c r="Q82" s="49"/>
      <c r="R82" s="49">
        <v>0</v>
      </c>
      <c r="S82" s="49">
        <f t="shared" si="24"/>
        <v>0</v>
      </c>
    </row>
    <row r="83" spans="1:19" s="56" customFormat="1" ht="12.75">
      <c r="A83" s="51">
        <v>7</v>
      </c>
      <c r="B83" s="52"/>
      <c r="C83" s="54" t="s">
        <v>136</v>
      </c>
      <c r="D83" s="55">
        <f aca="true" t="shared" si="25" ref="D83:R83">(D76+D77+D78+D79+D80+D81+D82)</f>
        <v>734832</v>
      </c>
      <c r="E83" s="49">
        <f t="shared" si="19"/>
        <v>1045571.7383509486</v>
      </c>
      <c r="F83" s="55">
        <f t="shared" si="25"/>
        <v>415920</v>
      </c>
      <c r="G83" s="49">
        <f t="shared" si="19"/>
        <v>591800.8434784093</v>
      </c>
      <c r="H83" s="55">
        <f t="shared" si="25"/>
        <v>99435</v>
      </c>
      <c r="I83" s="49">
        <f t="shared" si="20"/>
        <v>141483.2584902761</v>
      </c>
      <c r="J83" s="55">
        <f t="shared" si="25"/>
        <v>54155</v>
      </c>
      <c r="K83" s="49">
        <f t="shared" si="21"/>
        <v>77055.62290482126</v>
      </c>
      <c r="L83" s="55">
        <f t="shared" si="25"/>
        <v>165322</v>
      </c>
      <c r="M83" s="49">
        <f t="shared" si="22"/>
        <v>235232.0134774418</v>
      </c>
      <c r="N83" s="55">
        <f t="shared" si="25"/>
        <v>42334</v>
      </c>
      <c r="O83" s="49">
        <f t="shared" si="23"/>
        <v>60235.8552313305</v>
      </c>
      <c r="P83" s="55">
        <f t="shared" si="25"/>
        <v>32445</v>
      </c>
      <c r="Q83" s="55"/>
      <c r="R83" s="55">
        <f t="shared" si="25"/>
        <v>9889</v>
      </c>
      <c r="S83" s="49">
        <f t="shared" si="24"/>
        <v>14070.77933534812</v>
      </c>
    </row>
    <row r="84" spans="1:19" ht="6.75" customHeight="1">
      <c r="A84" s="61"/>
      <c r="B84" s="62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4"/>
    </row>
    <row r="85" spans="1:19" s="56" customFormat="1" ht="12.75">
      <c r="A85" s="57">
        <v>66</v>
      </c>
      <c r="B85" s="52"/>
      <c r="C85" s="58" t="s">
        <v>137</v>
      </c>
      <c r="D85" s="64">
        <f aca="true" t="shared" si="26" ref="D85:R85">(D14+D19+D65+D74+D83)</f>
        <v>10288190.17</v>
      </c>
      <c r="E85" s="49">
        <f t="shared" si="19"/>
        <v>14638775.775322849</v>
      </c>
      <c r="F85" s="64">
        <f t="shared" si="26"/>
        <v>6748937.55</v>
      </c>
      <c r="G85" s="49">
        <f t="shared" si="19"/>
        <v>9602872.99161644</v>
      </c>
      <c r="H85" s="64">
        <f t="shared" si="26"/>
        <v>1570306.2700000003</v>
      </c>
      <c r="I85" s="49">
        <f>H85/$E$8</f>
        <v>2234344.525642996</v>
      </c>
      <c r="J85" s="64">
        <f t="shared" si="26"/>
        <v>844751.35</v>
      </c>
      <c r="K85" s="49">
        <f>J85/$E$8</f>
        <v>1201972.882909033</v>
      </c>
      <c r="L85" s="64">
        <f t="shared" si="26"/>
        <v>1124195</v>
      </c>
      <c r="M85" s="49">
        <f>L85/$E$8</f>
        <v>1599585.3751543816</v>
      </c>
      <c r="N85" s="64">
        <f t="shared" si="26"/>
        <v>497274</v>
      </c>
      <c r="O85" s="49">
        <f>N85/$E$8</f>
        <v>707557.1567606331</v>
      </c>
      <c r="P85" s="64">
        <f t="shared" si="26"/>
        <v>445344</v>
      </c>
      <c r="Q85" s="64"/>
      <c r="R85" s="64">
        <f t="shared" si="26"/>
        <v>51930</v>
      </c>
      <c r="S85" s="49">
        <f>R85/$E$8</f>
        <v>73889.7331261632</v>
      </c>
    </row>
    <row r="88" spans="2:11" ht="45" customHeight="1">
      <c r="B88" s="108" t="s">
        <v>511</v>
      </c>
      <c r="C88" s="125"/>
      <c r="D88" s="125"/>
      <c r="E88" s="125"/>
      <c r="F88" s="125"/>
      <c r="G88" s="125"/>
      <c r="H88" s="125"/>
      <c r="I88" s="125"/>
      <c r="J88" s="125"/>
      <c r="K88" s="8"/>
    </row>
  </sheetData>
  <sheetProtection password="CE88" sheet="1" objects="1" scenarios="1"/>
  <mergeCells count="20">
    <mergeCell ref="C20:S20"/>
    <mergeCell ref="C66:S66"/>
    <mergeCell ref="C75:S75"/>
    <mergeCell ref="C84:S84"/>
    <mergeCell ref="F5:G5"/>
    <mergeCell ref="D4:E5"/>
    <mergeCell ref="R5:S5"/>
    <mergeCell ref="P5:Q5"/>
    <mergeCell ref="N3:O5"/>
    <mergeCell ref="L5:M5"/>
    <mergeCell ref="A2:A6"/>
    <mergeCell ref="B2:B6"/>
    <mergeCell ref="C15:S15"/>
    <mergeCell ref="B88:J88"/>
    <mergeCell ref="D3:L3"/>
    <mergeCell ref="P3:R4"/>
    <mergeCell ref="F4:L4"/>
    <mergeCell ref="C2:C6"/>
    <mergeCell ref="J5:K5"/>
    <mergeCell ref="H5:I5"/>
  </mergeCells>
  <printOptions/>
  <pageMargins left="0.75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&amp;R&amp;P+60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Q84"/>
  <sheetViews>
    <sheetView workbookViewId="0" topLeftCell="A53">
      <selection activeCell="A7" sqref="A7:IV7"/>
    </sheetView>
  </sheetViews>
  <sheetFormatPr defaultColWidth="9.140625" defaultRowHeight="12.75"/>
  <cols>
    <col min="1" max="1" width="4.421875" style="48" bestFit="1" customWidth="1"/>
    <col min="2" max="2" width="16.421875" style="48" bestFit="1" customWidth="1"/>
    <col min="3" max="3" width="50.57421875" style="48" customWidth="1"/>
    <col min="4" max="5" width="9.57421875" style="48" customWidth="1"/>
    <col min="6" max="7" width="8.28125" style="48" customWidth="1"/>
    <col min="8" max="11" width="8.140625" style="48" customWidth="1"/>
    <col min="12" max="13" width="8.7109375" style="48" customWidth="1"/>
    <col min="14" max="15" width="8.28125" style="48" customWidth="1"/>
    <col min="16" max="16" width="8.8515625" style="48" customWidth="1"/>
    <col min="17" max="16384" width="9.140625" style="48" customWidth="1"/>
  </cols>
  <sheetData>
    <row r="1" s="45" customFormat="1" ht="15">
      <c r="A1" s="44" t="s">
        <v>512</v>
      </c>
    </row>
    <row r="2" spans="1:17" ht="20.25" customHeight="1">
      <c r="A2" s="115" t="s">
        <v>11</v>
      </c>
      <c r="B2" s="115" t="s">
        <v>12</v>
      </c>
      <c r="C2" s="115" t="s">
        <v>13</v>
      </c>
      <c r="D2" s="53" t="s">
        <v>513</v>
      </c>
      <c r="E2" s="53"/>
      <c r="F2" s="53" t="s">
        <v>514</v>
      </c>
      <c r="G2" s="53"/>
      <c r="H2" s="53" t="s">
        <v>515</v>
      </c>
      <c r="I2" s="53"/>
      <c r="J2" s="53" t="s">
        <v>516</v>
      </c>
      <c r="K2" s="53"/>
      <c r="L2" s="53" t="s">
        <v>517</v>
      </c>
      <c r="M2" s="53"/>
      <c r="N2" s="53" t="s">
        <v>518</v>
      </c>
      <c r="O2" s="53"/>
      <c r="P2" s="53" t="s">
        <v>519</v>
      </c>
      <c r="Q2" s="47"/>
    </row>
    <row r="3" spans="1:17" ht="11.25" customHeight="1">
      <c r="A3" s="115"/>
      <c r="B3" s="115"/>
      <c r="C3" s="115"/>
      <c r="D3" s="111" t="s">
        <v>520</v>
      </c>
      <c r="E3" s="111"/>
      <c r="F3" s="139" t="s">
        <v>154</v>
      </c>
      <c r="G3" s="139"/>
      <c r="H3" s="128"/>
      <c r="I3" s="128"/>
      <c r="J3" s="128"/>
      <c r="K3" s="128"/>
      <c r="L3" s="128"/>
      <c r="M3" s="128"/>
      <c r="N3" s="128"/>
      <c r="O3" s="128"/>
      <c r="P3" s="128"/>
      <c r="Q3" s="47"/>
    </row>
    <row r="4" spans="1:17" ht="82.5" customHeight="1">
      <c r="A4" s="116"/>
      <c r="B4" s="116"/>
      <c r="C4" s="116"/>
      <c r="D4" s="111"/>
      <c r="E4" s="111"/>
      <c r="F4" s="111" t="s">
        <v>521</v>
      </c>
      <c r="G4" s="111"/>
      <c r="H4" s="111" t="s">
        <v>522</v>
      </c>
      <c r="I4" s="111"/>
      <c r="J4" s="111" t="s">
        <v>523</v>
      </c>
      <c r="K4" s="111"/>
      <c r="L4" s="111" t="s">
        <v>524</v>
      </c>
      <c r="M4" s="111"/>
      <c r="N4" s="111" t="s">
        <v>525</v>
      </c>
      <c r="O4" s="111"/>
      <c r="P4" s="111" t="s">
        <v>526</v>
      </c>
      <c r="Q4" s="111"/>
    </row>
    <row r="5" spans="1:17" ht="3" customHeight="1" hidden="1" thickBot="1">
      <c r="A5" s="116"/>
      <c r="B5" s="116"/>
      <c r="C5" s="116"/>
      <c r="D5" s="46">
        <v>2006</v>
      </c>
      <c r="E5" s="46"/>
      <c r="F5" s="46">
        <v>2006</v>
      </c>
      <c r="G5" s="46"/>
      <c r="H5" s="46">
        <v>2006</v>
      </c>
      <c r="I5" s="46"/>
      <c r="J5" s="46">
        <v>2006</v>
      </c>
      <c r="K5" s="46"/>
      <c r="L5" s="46">
        <v>2006</v>
      </c>
      <c r="M5" s="46"/>
      <c r="N5" s="46">
        <v>2006</v>
      </c>
      <c r="O5" s="46"/>
      <c r="P5" s="46">
        <v>2006</v>
      </c>
      <c r="Q5" s="47"/>
    </row>
    <row r="6" spans="1:17" ht="12.75">
      <c r="A6" s="49"/>
      <c r="B6" s="49"/>
      <c r="C6" s="49"/>
      <c r="D6" s="47" t="s">
        <v>491</v>
      </c>
      <c r="E6" s="47" t="s">
        <v>718</v>
      </c>
      <c r="F6" s="47" t="s">
        <v>491</v>
      </c>
      <c r="G6" s="47" t="s">
        <v>718</v>
      </c>
      <c r="H6" s="47" t="s">
        <v>491</v>
      </c>
      <c r="I6" s="47" t="s">
        <v>718</v>
      </c>
      <c r="J6" s="47" t="s">
        <v>491</v>
      </c>
      <c r="K6" s="47" t="s">
        <v>718</v>
      </c>
      <c r="L6" s="47" t="s">
        <v>491</v>
      </c>
      <c r="M6" s="47" t="s">
        <v>718</v>
      </c>
      <c r="N6" s="47" t="s">
        <v>491</v>
      </c>
      <c r="O6" s="47" t="s">
        <v>718</v>
      </c>
      <c r="P6" s="47" t="s">
        <v>491</v>
      </c>
      <c r="Q6" s="47" t="s">
        <v>718</v>
      </c>
    </row>
    <row r="7" spans="1:17" ht="12.75" hidden="1">
      <c r="A7" s="49"/>
      <c r="B7" s="49"/>
      <c r="C7" s="49"/>
      <c r="D7" s="47"/>
      <c r="E7" s="47">
        <v>0.702804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7" ht="12.75">
      <c r="A8" s="49">
        <v>1</v>
      </c>
      <c r="B8" s="49" t="s">
        <v>35</v>
      </c>
      <c r="C8" s="49" t="s">
        <v>36</v>
      </c>
      <c r="D8" s="47">
        <v>2900</v>
      </c>
      <c r="E8" s="47">
        <f>D8/$E$7</f>
        <v>4126.328250835226</v>
      </c>
      <c r="F8" s="47">
        <v>0</v>
      </c>
      <c r="G8" s="47">
        <f>F8/$E$7</f>
        <v>0</v>
      </c>
      <c r="H8" s="47">
        <v>199</v>
      </c>
      <c r="I8" s="47">
        <f aca="true" t="shared" si="0" ref="I8:I13">H8/$E$7</f>
        <v>283.15149031593444</v>
      </c>
      <c r="J8" s="47">
        <v>1218</v>
      </c>
      <c r="K8" s="47">
        <f aca="true" t="shared" si="1" ref="K8:K13">J8/$E$7</f>
        <v>1733.0578653507948</v>
      </c>
      <c r="L8" s="47">
        <v>350</v>
      </c>
      <c r="M8" s="47">
        <f aca="true" t="shared" si="2" ref="M8:M13">L8/$E$7</f>
        <v>498.00513372149277</v>
      </c>
      <c r="N8" s="47">
        <v>0</v>
      </c>
      <c r="O8" s="47">
        <f aca="true" t="shared" si="3" ref="O8:O13">N8/$E$7</f>
        <v>0</v>
      </c>
      <c r="P8" s="47">
        <v>1133</v>
      </c>
      <c r="Q8" s="47">
        <f aca="true" t="shared" si="4" ref="Q8:Q13">P8/$E$7</f>
        <v>1612.1137614470038</v>
      </c>
    </row>
    <row r="9" spans="1:17" ht="12.75">
      <c r="A9" s="49">
        <v>2</v>
      </c>
      <c r="B9" s="49" t="s">
        <v>37</v>
      </c>
      <c r="C9" s="49" t="s">
        <v>38</v>
      </c>
      <c r="D9" s="47">
        <v>5877</v>
      </c>
      <c r="E9" s="47">
        <f aca="true" t="shared" si="5" ref="E9:G72">D9/$E$7</f>
        <v>8362.217631089181</v>
      </c>
      <c r="F9" s="47">
        <v>1040</v>
      </c>
      <c r="G9" s="47">
        <f t="shared" si="5"/>
        <v>1479.78668305815</v>
      </c>
      <c r="H9" s="47">
        <v>1744</v>
      </c>
      <c r="I9" s="47">
        <f t="shared" si="0"/>
        <v>2481.488437743667</v>
      </c>
      <c r="J9" s="47">
        <v>0</v>
      </c>
      <c r="K9" s="47">
        <f t="shared" si="1"/>
        <v>0</v>
      </c>
      <c r="L9" s="47">
        <v>0</v>
      </c>
      <c r="M9" s="47">
        <f t="shared" si="2"/>
        <v>0</v>
      </c>
      <c r="N9" s="47">
        <v>0</v>
      </c>
      <c r="O9" s="47">
        <f t="shared" si="3"/>
        <v>0</v>
      </c>
      <c r="P9" s="47">
        <v>3093</v>
      </c>
      <c r="Q9" s="47">
        <f t="shared" si="4"/>
        <v>4400.942510287363</v>
      </c>
    </row>
    <row r="10" spans="1:17" ht="12.75">
      <c r="A10" s="49">
        <v>3</v>
      </c>
      <c r="B10" s="49" t="s">
        <v>37</v>
      </c>
      <c r="C10" s="49" t="s">
        <v>39</v>
      </c>
      <c r="D10" s="47">
        <v>8724</v>
      </c>
      <c r="E10" s="47">
        <f t="shared" si="5"/>
        <v>12413.133675960866</v>
      </c>
      <c r="F10" s="47">
        <v>2</v>
      </c>
      <c r="G10" s="47">
        <f t="shared" si="5"/>
        <v>2.845743621265673</v>
      </c>
      <c r="H10" s="47">
        <v>2369</v>
      </c>
      <c r="I10" s="47">
        <f t="shared" si="0"/>
        <v>3370.7833193891897</v>
      </c>
      <c r="J10" s="47">
        <v>121</v>
      </c>
      <c r="K10" s="47">
        <f t="shared" si="1"/>
        <v>172.16748908657323</v>
      </c>
      <c r="L10" s="47">
        <v>81</v>
      </c>
      <c r="M10" s="47">
        <f t="shared" si="2"/>
        <v>115.25261666125975</v>
      </c>
      <c r="N10" s="47">
        <v>0</v>
      </c>
      <c r="O10" s="47">
        <f t="shared" si="3"/>
        <v>0</v>
      </c>
      <c r="P10" s="47">
        <v>6151</v>
      </c>
      <c r="Q10" s="47">
        <f t="shared" si="4"/>
        <v>8752.084507202577</v>
      </c>
    </row>
    <row r="11" spans="1:17" ht="12.75">
      <c r="A11" s="49">
        <v>4</v>
      </c>
      <c r="B11" s="49" t="s">
        <v>37</v>
      </c>
      <c r="C11" s="49" t="s">
        <v>40</v>
      </c>
      <c r="D11" s="47">
        <v>19067</v>
      </c>
      <c r="E11" s="47">
        <f t="shared" si="5"/>
        <v>27129.896813336294</v>
      </c>
      <c r="F11" s="47">
        <v>3687</v>
      </c>
      <c r="G11" s="47">
        <f t="shared" si="5"/>
        <v>5246.128365803268</v>
      </c>
      <c r="H11" s="47">
        <v>1705</v>
      </c>
      <c r="I11" s="47">
        <f t="shared" si="0"/>
        <v>2425.996437128986</v>
      </c>
      <c r="J11" s="47">
        <v>2079</v>
      </c>
      <c r="K11" s="47">
        <f t="shared" si="1"/>
        <v>2958.150494305667</v>
      </c>
      <c r="L11" s="47">
        <v>260</v>
      </c>
      <c r="M11" s="47">
        <f t="shared" si="2"/>
        <v>369.9466707645375</v>
      </c>
      <c r="N11" s="47">
        <v>0</v>
      </c>
      <c r="O11" s="47">
        <f t="shared" si="3"/>
        <v>0</v>
      </c>
      <c r="P11" s="47">
        <v>11336</v>
      </c>
      <c r="Q11" s="47">
        <f t="shared" si="4"/>
        <v>16129.674845333835</v>
      </c>
    </row>
    <row r="12" spans="1:17" ht="12.75">
      <c r="A12" s="49">
        <v>5</v>
      </c>
      <c r="B12" s="49" t="s">
        <v>41</v>
      </c>
      <c r="C12" s="49" t="s">
        <v>42</v>
      </c>
      <c r="D12" s="47">
        <v>13796</v>
      </c>
      <c r="E12" s="47">
        <f t="shared" si="5"/>
        <v>19629.93949949061</v>
      </c>
      <c r="F12" s="47">
        <v>0</v>
      </c>
      <c r="G12" s="47">
        <f t="shared" si="5"/>
        <v>0</v>
      </c>
      <c r="H12" s="47">
        <v>438</v>
      </c>
      <c r="I12" s="47">
        <f t="shared" si="0"/>
        <v>623.2178530571824</v>
      </c>
      <c r="J12" s="47">
        <v>946</v>
      </c>
      <c r="K12" s="47">
        <f t="shared" si="1"/>
        <v>1346.0367328586633</v>
      </c>
      <c r="L12" s="47">
        <v>0</v>
      </c>
      <c r="M12" s="47">
        <f t="shared" si="2"/>
        <v>0</v>
      </c>
      <c r="N12" s="47">
        <v>0</v>
      </c>
      <c r="O12" s="47">
        <f t="shared" si="3"/>
        <v>0</v>
      </c>
      <c r="P12" s="47">
        <v>12412</v>
      </c>
      <c r="Q12" s="47">
        <f t="shared" si="4"/>
        <v>17660.684913574765</v>
      </c>
    </row>
    <row r="13" spans="1:17" s="56" customFormat="1" ht="12.75">
      <c r="A13" s="51">
        <v>5</v>
      </c>
      <c r="B13" s="52"/>
      <c r="C13" s="51" t="s">
        <v>43</v>
      </c>
      <c r="D13" s="51">
        <f aca="true" t="shared" si="6" ref="D13:P13">(D8+D9+D10+D11+D12)</f>
        <v>50364</v>
      </c>
      <c r="E13" s="47">
        <f t="shared" si="5"/>
        <v>71661.51587071217</v>
      </c>
      <c r="F13" s="51">
        <f t="shared" si="6"/>
        <v>4729</v>
      </c>
      <c r="G13" s="47">
        <f t="shared" si="5"/>
        <v>6728.760792482683</v>
      </c>
      <c r="H13" s="51">
        <f t="shared" si="6"/>
        <v>6455</v>
      </c>
      <c r="I13" s="47">
        <f t="shared" si="0"/>
        <v>9184.637537634959</v>
      </c>
      <c r="J13" s="51">
        <f t="shared" si="6"/>
        <v>4364</v>
      </c>
      <c r="K13" s="47">
        <f t="shared" si="1"/>
        <v>6209.412581601699</v>
      </c>
      <c r="L13" s="51">
        <f t="shared" si="6"/>
        <v>691</v>
      </c>
      <c r="M13" s="47">
        <f t="shared" si="2"/>
        <v>983.2044211472901</v>
      </c>
      <c r="N13" s="51">
        <f t="shared" si="6"/>
        <v>0</v>
      </c>
      <c r="O13" s="47">
        <f t="shared" si="3"/>
        <v>0</v>
      </c>
      <c r="P13" s="51">
        <f t="shared" si="6"/>
        <v>34125</v>
      </c>
      <c r="Q13" s="47">
        <f t="shared" si="4"/>
        <v>48555.500537845546</v>
      </c>
    </row>
    <row r="14" spans="1:17" ht="8.25" customHeight="1">
      <c r="A14" s="144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3"/>
    </row>
    <row r="15" spans="1:17" ht="12.75">
      <c r="A15" s="49">
        <v>1</v>
      </c>
      <c r="B15" s="49" t="s">
        <v>37</v>
      </c>
      <c r="C15" s="49" t="s">
        <v>44</v>
      </c>
      <c r="D15" s="47">
        <v>0</v>
      </c>
      <c r="E15" s="47">
        <f t="shared" si="5"/>
        <v>0</v>
      </c>
      <c r="F15" s="47">
        <v>0</v>
      </c>
      <c r="G15" s="47">
        <f t="shared" si="5"/>
        <v>0</v>
      </c>
      <c r="H15" s="47">
        <v>0</v>
      </c>
      <c r="I15" s="47">
        <f>H15/$E$7</f>
        <v>0</v>
      </c>
      <c r="J15" s="47">
        <v>0</v>
      </c>
      <c r="K15" s="47">
        <f>J15/$E$7</f>
        <v>0</v>
      </c>
      <c r="L15" s="47">
        <v>0</v>
      </c>
      <c r="M15" s="47">
        <f>L15/$E$7</f>
        <v>0</v>
      </c>
      <c r="N15" s="47">
        <v>0</v>
      </c>
      <c r="O15" s="47">
        <f>N15/$E$7</f>
        <v>0</v>
      </c>
      <c r="P15" s="47">
        <v>0</v>
      </c>
      <c r="Q15" s="47">
        <f>P15/$E$7</f>
        <v>0</v>
      </c>
    </row>
    <row r="16" spans="1:17" ht="12.75">
      <c r="A16" s="49">
        <v>2</v>
      </c>
      <c r="B16" s="49" t="s">
        <v>45</v>
      </c>
      <c r="C16" s="49" t="s">
        <v>159</v>
      </c>
      <c r="D16" s="47">
        <v>10864</v>
      </c>
      <c r="E16" s="47">
        <f t="shared" si="5"/>
        <v>15458.079350715136</v>
      </c>
      <c r="F16" s="47">
        <v>0</v>
      </c>
      <c r="G16" s="47">
        <f t="shared" si="5"/>
        <v>0</v>
      </c>
      <c r="H16" s="47">
        <v>350</v>
      </c>
      <c r="I16" s="47">
        <f>H16/$E$7</f>
        <v>498.00513372149277</v>
      </c>
      <c r="J16" s="47">
        <v>3955</v>
      </c>
      <c r="K16" s="47">
        <f>J16/$E$7</f>
        <v>5627.458011052869</v>
      </c>
      <c r="L16" s="47">
        <v>0</v>
      </c>
      <c r="M16" s="47">
        <f>L16/$E$7</f>
        <v>0</v>
      </c>
      <c r="N16" s="47">
        <v>0</v>
      </c>
      <c r="O16" s="47">
        <f>N16/$E$7</f>
        <v>0</v>
      </c>
      <c r="P16" s="47">
        <v>6559</v>
      </c>
      <c r="Q16" s="47">
        <f>P16/$E$7</f>
        <v>9332.616205940774</v>
      </c>
    </row>
    <row r="17" spans="1:17" ht="12.75">
      <c r="A17" s="49">
        <v>3</v>
      </c>
      <c r="B17" s="49" t="s">
        <v>47</v>
      </c>
      <c r="C17" s="49" t="s">
        <v>160</v>
      </c>
      <c r="D17" s="47">
        <v>0</v>
      </c>
      <c r="E17" s="47">
        <f t="shared" si="5"/>
        <v>0</v>
      </c>
      <c r="F17" s="47">
        <v>0</v>
      </c>
      <c r="G17" s="47">
        <f t="shared" si="5"/>
        <v>0</v>
      </c>
      <c r="H17" s="47">
        <v>0</v>
      </c>
      <c r="I17" s="47">
        <f>H17/$E$7</f>
        <v>0</v>
      </c>
      <c r="J17" s="47">
        <v>0</v>
      </c>
      <c r="K17" s="47">
        <f>J17/$E$7</f>
        <v>0</v>
      </c>
      <c r="L17" s="47">
        <v>0</v>
      </c>
      <c r="M17" s="47">
        <f>L17/$E$7</f>
        <v>0</v>
      </c>
      <c r="N17" s="47">
        <v>0</v>
      </c>
      <c r="O17" s="47">
        <f>N17/$E$7</f>
        <v>0</v>
      </c>
      <c r="P17" s="47">
        <v>0</v>
      </c>
      <c r="Q17" s="47">
        <f>P17/$E$7</f>
        <v>0</v>
      </c>
    </row>
    <row r="18" spans="1:17" s="56" customFormat="1" ht="12.75">
      <c r="A18" s="51">
        <v>3</v>
      </c>
      <c r="B18" s="52"/>
      <c r="C18" s="51" t="s">
        <v>49</v>
      </c>
      <c r="D18" s="51">
        <f aca="true" t="shared" si="7" ref="D18:P18">(D15+D16+D17)</f>
        <v>10864</v>
      </c>
      <c r="E18" s="47">
        <f t="shared" si="5"/>
        <v>15458.079350715136</v>
      </c>
      <c r="F18" s="51">
        <f t="shared" si="7"/>
        <v>0</v>
      </c>
      <c r="G18" s="47">
        <f t="shared" si="5"/>
        <v>0</v>
      </c>
      <c r="H18" s="51">
        <f t="shared" si="7"/>
        <v>350</v>
      </c>
      <c r="I18" s="47">
        <f>H18/$E$7</f>
        <v>498.00513372149277</v>
      </c>
      <c r="J18" s="51">
        <f t="shared" si="7"/>
        <v>3955</v>
      </c>
      <c r="K18" s="47">
        <f>J18/$E$7</f>
        <v>5627.458011052869</v>
      </c>
      <c r="L18" s="51">
        <f t="shared" si="7"/>
        <v>0</v>
      </c>
      <c r="M18" s="47">
        <f>L18/$E$7</f>
        <v>0</v>
      </c>
      <c r="N18" s="51">
        <f t="shared" si="7"/>
        <v>0</v>
      </c>
      <c r="O18" s="47">
        <f>N18/$E$7</f>
        <v>0</v>
      </c>
      <c r="P18" s="51">
        <f t="shared" si="7"/>
        <v>6559</v>
      </c>
      <c r="Q18" s="47">
        <f>P18/$E$7</f>
        <v>9332.616205940774</v>
      </c>
    </row>
    <row r="19" spans="1:17" ht="6" customHeight="1">
      <c r="A19" s="144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3"/>
    </row>
    <row r="20" spans="1:17" ht="12.75">
      <c r="A20" s="49">
        <v>1</v>
      </c>
      <c r="B20" s="49" t="s">
        <v>50</v>
      </c>
      <c r="C20" s="49" t="s">
        <v>51</v>
      </c>
      <c r="D20" s="47">
        <v>966</v>
      </c>
      <c r="E20" s="47">
        <f t="shared" si="5"/>
        <v>1374.4941690713201</v>
      </c>
      <c r="F20" s="47">
        <v>0</v>
      </c>
      <c r="G20" s="47">
        <f t="shared" si="5"/>
        <v>0</v>
      </c>
      <c r="H20" s="47">
        <v>375</v>
      </c>
      <c r="I20" s="47">
        <f aca="true" t="shared" si="8" ref="I20:I64">H20/$E$7</f>
        <v>533.5769289873136</v>
      </c>
      <c r="J20" s="47">
        <v>528</v>
      </c>
      <c r="K20" s="47">
        <f aca="true" t="shared" si="9" ref="K20:K64">J20/$E$7</f>
        <v>751.2763160141377</v>
      </c>
      <c r="L20" s="47">
        <v>0</v>
      </c>
      <c r="M20" s="47">
        <f aca="true" t="shared" si="10" ref="M20:M64">L20/$E$7</f>
        <v>0</v>
      </c>
      <c r="N20" s="47">
        <v>0</v>
      </c>
      <c r="O20" s="47">
        <f aca="true" t="shared" si="11" ref="O20:O64">N20/$E$7</f>
        <v>0</v>
      </c>
      <c r="P20" s="47">
        <v>63</v>
      </c>
      <c r="Q20" s="47">
        <f aca="true" t="shared" si="12" ref="Q20:Q64">P20/$E$7</f>
        <v>89.6409240698687</v>
      </c>
    </row>
    <row r="21" spans="1:17" ht="12.75">
      <c r="A21" s="49">
        <v>2</v>
      </c>
      <c r="B21" s="49" t="s">
        <v>50</v>
      </c>
      <c r="C21" s="49" t="s">
        <v>52</v>
      </c>
      <c r="D21" s="47">
        <v>12035</v>
      </c>
      <c r="E21" s="47">
        <f t="shared" si="5"/>
        <v>17124.26224096619</v>
      </c>
      <c r="F21" s="47">
        <v>0</v>
      </c>
      <c r="G21" s="47">
        <f t="shared" si="5"/>
        <v>0</v>
      </c>
      <c r="H21" s="47">
        <v>129</v>
      </c>
      <c r="I21" s="47">
        <f t="shared" si="8"/>
        <v>183.5504635716359</v>
      </c>
      <c r="J21" s="47">
        <v>1300</v>
      </c>
      <c r="K21" s="47">
        <f t="shared" si="9"/>
        <v>1849.7333538226874</v>
      </c>
      <c r="L21" s="47">
        <v>112</v>
      </c>
      <c r="M21" s="47">
        <f t="shared" si="10"/>
        <v>159.36164279087768</v>
      </c>
      <c r="N21" s="47">
        <v>500</v>
      </c>
      <c r="O21" s="47">
        <f t="shared" si="11"/>
        <v>711.4359053164183</v>
      </c>
      <c r="P21" s="47">
        <v>9994</v>
      </c>
      <c r="Q21" s="47">
        <f t="shared" si="12"/>
        <v>14220.180875464568</v>
      </c>
    </row>
    <row r="22" spans="1:17" ht="12.75">
      <c r="A22" s="49">
        <v>3</v>
      </c>
      <c r="B22" s="49" t="s">
        <v>53</v>
      </c>
      <c r="C22" s="49" t="s">
        <v>54</v>
      </c>
      <c r="D22" s="47">
        <v>6926</v>
      </c>
      <c r="E22" s="47">
        <f t="shared" si="5"/>
        <v>9854.810160443025</v>
      </c>
      <c r="F22" s="47">
        <v>92</v>
      </c>
      <c r="G22" s="47">
        <f t="shared" si="5"/>
        <v>130.90420657822096</v>
      </c>
      <c r="H22" s="47">
        <v>24</v>
      </c>
      <c r="I22" s="47">
        <f t="shared" si="8"/>
        <v>34.148923455188076</v>
      </c>
      <c r="J22" s="47">
        <v>992</v>
      </c>
      <c r="K22" s="47">
        <f t="shared" si="9"/>
        <v>1411.4888361477738</v>
      </c>
      <c r="L22" s="47">
        <v>0</v>
      </c>
      <c r="M22" s="47">
        <f t="shared" si="10"/>
        <v>0</v>
      </c>
      <c r="N22" s="47">
        <v>0</v>
      </c>
      <c r="O22" s="47">
        <f t="shared" si="11"/>
        <v>0</v>
      </c>
      <c r="P22" s="47">
        <v>5818</v>
      </c>
      <c r="Q22" s="47">
        <f t="shared" si="12"/>
        <v>8278.268194261842</v>
      </c>
    </row>
    <row r="23" spans="1:17" ht="12.75">
      <c r="A23" s="49">
        <v>4</v>
      </c>
      <c r="B23" s="49" t="s">
        <v>55</v>
      </c>
      <c r="C23" s="49" t="s">
        <v>56</v>
      </c>
      <c r="D23" s="47">
        <v>0</v>
      </c>
      <c r="E23" s="47">
        <f t="shared" si="5"/>
        <v>0</v>
      </c>
      <c r="F23" s="47">
        <v>0</v>
      </c>
      <c r="G23" s="47">
        <f t="shared" si="5"/>
        <v>0</v>
      </c>
      <c r="H23" s="47">
        <v>0</v>
      </c>
      <c r="I23" s="47">
        <f t="shared" si="8"/>
        <v>0</v>
      </c>
      <c r="J23" s="47">
        <v>0</v>
      </c>
      <c r="K23" s="47">
        <f t="shared" si="9"/>
        <v>0</v>
      </c>
      <c r="L23" s="47">
        <v>0</v>
      </c>
      <c r="M23" s="47">
        <f t="shared" si="10"/>
        <v>0</v>
      </c>
      <c r="N23" s="47">
        <v>0</v>
      </c>
      <c r="O23" s="47">
        <f t="shared" si="11"/>
        <v>0</v>
      </c>
      <c r="P23" s="47">
        <v>0</v>
      </c>
      <c r="Q23" s="47">
        <f t="shared" si="12"/>
        <v>0</v>
      </c>
    </row>
    <row r="24" spans="1:17" ht="12.75">
      <c r="A24" s="49">
        <v>5</v>
      </c>
      <c r="B24" s="49" t="s">
        <v>55</v>
      </c>
      <c r="C24" s="49" t="s">
        <v>57</v>
      </c>
      <c r="D24" s="47">
        <v>0</v>
      </c>
      <c r="E24" s="47">
        <f t="shared" si="5"/>
        <v>0</v>
      </c>
      <c r="F24" s="47">
        <v>0</v>
      </c>
      <c r="G24" s="47">
        <f t="shared" si="5"/>
        <v>0</v>
      </c>
      <c r="H24" s="47">
        <v>0</v>
      </c>
      <c r="I24" s="47">
        <f t="shared" si="8"/>
        <v>0</v>
      </c>
      <c r="J24" s="47">
        <v>0</v>
      </c>
      <c r="K24" s="47">
        <f t="shared" si="9"/>
        <v>0</v>
      </c>
      <c r="L24" s="47">
        <v>0</v>
      </c>
      <c r="M24" s="47">
        <f t="shared" si="10"/>
        <v>0</v>
      </c>
      <c r="N24" s="47">
        <v>0</v>
      </c>
      <c r="O24" s="47">
        <f t="shared" si="11"/>
        <v>0</v>
      </c>
      <c r="P24" s="47">
        <v>0</v>
      </c>
      <c r="Q24" s="47">
        <f t="shared" si="12"/>
        <v>0</v>
      </c>
    </row>
    <row r="25" spans="1:17" ht="12.75">
      <c r="A25" s="49">
        <v>6</v>
      </c>
      <c r="B25" s="49" t="s">
        <v>35</v>
      </c>
      <c r="C25" s="49" t="s">
        <v>58</v>
      </c>
      <c r="D25" s="47">
        <v>4247</v>
      </c>
      <c r="E25" s="47">
        <f t="shared" si="5"/>
        <v>6042.936579757657</v>
      </c>
      <c r="F25" s="47">
        <v>0</v>
      </c>
      <c r="G25" s="47">
        <f t="shared" si="5"/>
        <v>0</v>
      </c>
      <c r="H25" s="47">
        <v>14</v>
      </c>
      <c r="I25" s="47">
        <f t="shared" si="8"/>
        <v>19.92020534885971</v>
      </c>
      <c r="J25" s="47">
        <v>113</v>
      </c>
      <c r="K25" s="47">
        <f t="shared" si="9"/>
        <v>160.78451460151052</v>
      </c>
      <c r="L25" s="47">
        <v>103</v>
      </c>
      <c r="M25" s="47">
        <f t="shared" si="10"/>
        <v>146.55579649518216</v>
      </c>
      <c r="N25" s="47">
        <v>0</v>
      </c>
      <c r="O25" s="47">
        <f t="shared" si="11"/>
        <v>0</v>
      </c>
      <c r="P25" s="47">
        <v>4017</v>
      </c>
      <c r="Q25" s="47">
        <f t="shared" si="12"/>
        <v>5715.676063312104</v>
      </c>
    </row>
    <row r="26" spans="1:17" ht="12.75">
      <c r="A26" s="49">
        <v>7</v>
      </c>
      <c r="B26" s="49" t="s">
        <v>59</v>
      </c>
      <c r="C26" s="49" t="s">
        <v>60</v>
      </c>
      <c r="D26" s="47">
        <v>282</v>
      </c>
      <c r="E26" s="47">
        <f t="shared" si="5"/>
        <v>401.2498505984599</v>
      </c>
      <c r="F26" s="47">
        <v>0</v>
      </c>
      <c r="G26" s="47">
        <f t="shared" si="5"/>
        <v>0</v>
      </c>
      <c r="H26" s="47">
        <v>0</v>
      </c>
      <c r="I26" s="47">
        <f t="shared" si="8"/>
        <v>0</v>
      </c>
      <c r="J26" s="47">
        <v>0</v>
      </c>
      <c r="K26" s="47">
        <f t="shared" si="9"/>
        <v>0</v>
      </c>
      <c r="L26" s="47">
        <v>0</v>
      </c>
      <c r="M26" s="47">
        <f t="shared" si="10"/>
        <v>0</v>
      </c>
      <c r="N26" s="47">
        <v>0</v>
      </c>
      <c r="O26" s="47">
        <f t="shared" si="11"/>
        <v>0</v>
      </c>
      <c r="P26" s="47">
        <v>282</v>
      </c>
      <c r="Q26" s="47">
        <f t="shared" si="12"/>
        <v>401.2498505984599</v>
      </c>
    </row>
    <row r="27" spans="1:17" ht="12.75">
      <c r="A27" s="49">
        <v>8</v>
      </c>
      <c r="B27" s="49" t="s">
        <v>37</v>
      </c>
      <c r="C27" s="49" t="s">
        <v>61</v>
      </c>
      <c r="D27" s="47">
        <v>1597</v>
      </c>
      <c r="E27" s="47">
        <f t="shared" si="5"/>
        <v>2272.3262815806397</v>
      </c>
      <c r="F27" s="47">
        <v>10</v>
      </c>
      <c r="G27" s="47">
        <f t="shared" si="5"/>
        <v>14.228718106328365</v>
      </c>
      <c r="H27" s="47">
        <v>285</v>
      </c>
      <c r="I27" s="47">
        <f t="shared" si="8"/>
        <v>405.5184660303584</v>
      </c>
      <c r="J27" s="47">
        <v>1256</v>
      </c>
      <c r="K27" s="47">
        <f t="shared" si="9"/>
        <v>1787.1269941548426</v>
      </c>
      <c r="L27" s="47">
        <v>42</v>
      </c>
      <c r="M27" s="47">
        <f t="shared" si="10"/>
        <v>59.76061604657913</v>
      </c>
      <c r="N27" s="47">
        <v>0</v>
      </c>
      <c r="O27" s="47">
        <f t="shared" si="11"/>
        <v>0</v>
      </c>
      <c r="P27" s="47">
        <v>4</v>
      </c>
      <c r="Q27" s="47">
        <f t="shared" si="12"/>
        <v>5.691487242531346</v>
      </c>
    </row>
    <row r="28" spans="1:17" ht="12.75">
      <c r="A28" s="49">
        <v>9</v>
      </c>
      <c r="B28" s="49" t="s">
        <v>37</v>
      </c>
      <c r="C28" s="49" t="s">
        <v>62</v>
      </c>
      <c r="D28" s="47">
        <v>2396</v>
      </c>
      <c r="E28" s="47">
        <f t="shared" si="5"/>
        <v>3409.2008582762764</v>
      </c>
      <c r="F28" s="47">
        <v>40</v>
      </c>
      <c r="G28" s="47">
        <f t="shared" si="5"/>
        <v>56.91487242531346</v>
      </c>
      <c r="H28" s="47">
        <v>1410</v>
      </c>
      <c r="I28" s="47">
        <f t="shared" si="8"/>
        <v>2006.2492529922995</v>
      </c>
      <c r="J28" s="47">
        <v>315</v>
      </c>
      <c r="K28" s="47">
        <f t="shared" si="9"/>
        <v>448.2046203493435</v>
      </c>
      <c r="L28" s="47">
        <v>0</v>
      </c>
      <c r="M28" s="47">
        <f t="shared" si="10"/>
        <v>0</v>
      </c>
      <c r="N28" s="47">
        <v>0</v>
      </c>
      <c r="O28" s="47">
        <f t="shared" si="11"/>
        <v>0</v>
      </c>
      <c r="P28" s="47">
        <v>631</v>
      </c>
      <c r="Q28" s="47">
        <f t="shared" si="12"/>
        <v>897.8321125093198</v>
      </c>
    </row>
    <row r="29" spans="1:17" ht="12.75">
      <c r="A29" s="49">
        <v>10</v>
      </c>
      <c r="B29" s="49" t="s">
        <v>37</v>
      </c>
      <c r="C29" s="49" t="s">
        <v>63</v>
      </c>
      <c r="D29" s="47">
        <v>0</v>
      </c>
      <c r="E29" s="47">
        <f t="shared" si="5"/>
        <v>0</v>
      </c>
      <c r="F29" s="47">
        <v>0</v>
      </c>
      <c r="G29" s="47">
        <f t="shared" si="5"/>
        <v>0</v>
      </c>
      <c r="H29" s="47">
        <v>0</v>
      </c>
      <c r="I29" s="47">
        <f t="shared" si="8"/>
        <v>0</v>
      </c>
      <c r="J29" s="47">
        <v>0</v>
      </c>
      <c r="K29" s="47">
        <f t="shared" si="9"/>
        <v>0</v>
      </c>
      <c r="L29" s="47">
        <v>0</v>
      </c>
      <c r="M29" s="47">
        <f t="shared" si="10"/>
        <v>0</v>
      </c>
      <c r="N29" s="47">
        <v>0</v>
      </c>
      <c r="O29" s="47">
        <f t="shared" si="11"/>
        <v>0</v>
      </c>
      <c r="P29" s="47">
        <v>0</v>
      </c>
      <c r="Q29" s="47">
        <f t="shared" si="12"/>
        <v>0</v>
      </c>
    </row>
    <row r="30" spans="1:17" ht="12.75">
      <c r="A30" s="49">
        <v>11</v>
      </c>
      <c r="B30" s="49" t="s">
        <v>37</v>
      </c>
      <c r="C30" s="49" t="s">
        <v>64</v>
      </c>
      <c r="D30" s="47">
        <v>1610</v>
      </c>
      <c r="E30" s="47">
        <f t="shared" si="5"/>
        <v>2290.8236151188667</v>
      </c>
      <c r="F30" s="47">
        <v>0</v>
      </c>
      <c r="G30" s="47">
        <f t="shared" si="5"/>
        <v>0</v>
      </c>
      <c r="H30" s="47">
        <v>243</v>
      </c>
      <c r="I30" s="47">
        <f t="shared" si="8"/>
        <v>345.7578499837793</v>
      </c>
      <c r="J30" s="47">
        <v>333</v>
      </c>
      <c r="K30" s="47">
        <f t="shared" si="9"/>
        <v>473.8163129407346</v>
      </c>
      <c r="L30" s="47">
        <v>0</v>
      </c>
      <c r="M30" s="47">
        <f t="shared" si="10"/>
        <v>0</v>
      </c>
      <c r="N30" s="47">
        <v>321</v>
      </c>
      <c r="O30" s="47">
        <f t="shared" si="11"/>
        <v>456.74185121314054</v>
      </c>
      <c r="P30" s="47">
        <v>713</v>
      </c>
      <c r="Q30" s="47">
        <f t="shared" si="12"/>
        <v>1014.5076009812125</v>
      </c>
    </row>
    <row r="31" spans="1:17" ht="12.75">
      <c r="A31" s="49">
        <v>12</v>
      </c>
      <c r="B31" s="49" t="s">
        <v>37</v>
      </c>
      <c r="C31" s="49" t="s">
        <v>65</v>
      </c>
      <c r="D31" s="47">
        <v>5870</v>
      </c>
      <c r="E31" s="47">
        <f t="shared" si="5"/>
        <v>8352.25752841475</v>
      </c>
      <c r="F31" s="47">
        <v>0</v>
      </c>
      <c r="G31" s="47">
        <f t="shared" si="5"/>
        <v>0</v>
      </c>
      <c r="H31" s="47">
        <v>2161</v>
      </c>
      <c r="I31" s="47">
        <f t="shared" si="8"/>
        <v>3074.8259827775596</v>
      </c>
      <c r="J31" s="47">
        <v>201</v>
      </c>
      <c r="K31" s="47">
        <f t="shared" si="9"/>
        <v>285.9972339372001</v>
      </c>
      <c r="L31" s="47">
        <v>0</v>
      </c>
      <c r="M31" s="47">
        <f t="shared" si="10"/>
        <v>0</v>
      </c>
      <c r="N31" s="47">
        <v>302</v>
      </c>
      <c r="O31" s="47">
        <f t="shared" si="11"/>
        <v>429.7072868111166</v>
      </c>
      <c r="P31" s="47">
        <v>3206</v>
      </c>
      <c r="Q31" s="47">
        <f t="shared" si="12"/>
        <v>4561.7270248888735</v>
      </c>
    </row>
    <row r="32" spans="1:17" ht="12.75">
      <c r="A32" s="49">
        <v>13</v>
      </c>
      <c r="B32" s="49" t="s">
        <v>37</v>
      </c>
      <c r="C32" s="49" t="s">
        <v>66</v>
      </c>
      <c r="D32" s="47">
        <v>15016</v>
      </c>
      <c r="E32" s="47">
        <f t="shared" si="5"/>
        <v>21365.84310846267</v>
      </c>
      <c r="F32" s="47">
        <v>15</v>
      </c>
      <c r="G32" s="47">
        <f t="shared" si="5"/>
        <v>21.343077159492548</v>
      </c>
      <c r="H32" s="47">
        <v>7252</v>
      </c>
      <c r="I32" s="47">
        <f t="shared" si="8"/>
        <v>10318.66637070933</v>
      </c>
      <c r="J32" s="47">
        <v>172</v>
      </c>
      <c r="K32" s="47">
        <f t="shared" si="9"/>
        <v>244.7339514288479</v>
      </c>
      <c r="L32" s="47">
        <v>0</v>
      </c>
      <c r="M32" s="47">
        <f t="shared" si="10"/>
        <v>0</v>
      </c>
      <c r="N32" s="47">
        <v>474</v>
      </c>
      <c r="O32" s="47">
        <f t="shared" si="11"/>
        <v>674.4412382399645</v>
      </c>
      <c r="P32" s="47">
        <v>7103</v>
      </c>
      <c r="Q32" s="47">
        <f t="shared" si="12"/>
        <v>10106.658470925038</v>
      </c>
    </row>
    <row r="33" spans="1:17" ht="12.75">
      <c r="A33" s="49">
        <v>14</v>
      </c>
      <c r="B33" s="49" t="s">
        <v>37</v>
      </c>
      <c r="C33" s="49" t="s">
        <v>67</v>
      </c>
      <c r="D33" s="47">
        <v>4965</v>
      </c>
      <c r="E33" s="47">
        <f t="shared" si="5"/>
        <v>7064.558539792033</v>
      </c>
      <c r="F33" s="47">
        <v>0</v>
      </c>
      <c r="G33" s="47">
        <f t="shared" si="5"/>
        <v>0</v>
      </c>
      <c r="H33" s="47">
        <v>1486</v>
      </c>
      <c r="I33" s="47">
        <f t="shared" si="8"/>
        <v>2114.387510600395</v>
      </c>
      <c r="J33" s="47">
        <v>425</v>
      </c>
      <c r="K33" s="47">
        <f t="shared" si="9"/>
        <v>604.7205195189555</v>
      </c>
      <c r="L33" s="47">
        <v>0</v>
      </c>
      <c r="M33" s="47">
        <f t="shared" si="10"/>
        <v>0</v>
      </c>
      <c r="N33" s="47">
        <v>340</v>
      </c>
      <c r="O33" s="47">
        <f t="shared" si="11"/>
        <v>483.7764156151644</v>
      </c>
      <c r="P33" s="47">
        <v>2714</v>
      </c>
      <c r="Q33" s="47">
        <f t="shared" si="12"/>
        <v>3861.6740940575182</v>
      </c>
    </row>
    <row r="34" spans="1:17" ht="12.75">
      <c r="A34" s="49">
        <v>15</v>
      </c>
      <c r="B34" s="49" t="s">
        <v>68</v>
      </c>
      <c r="C34" s="49" t="s">
        <v>69</v>
      </c>
      <c r="D34" s="47">
        <v>7036</v>
      </c>
      <c r="E34" s="47">
        <f t="shared" si="5"/>
        <v>10011.326059612638</v>
      </c>
      <c r="F34" s="47">
        <v>0</v>
      </c>
      <c r="G34" s="47">
        <f t="shared" si="5"/>
        <v>0</v>
      </c>
      <c r="H34" s="47">
        <v>1406</v>
      </c>
      <c r="I34" s="47">
        <f t="shared" si="8"/>
        <v>2000.5577657497681</v>
      </c>
      <c r="J34" s="47">
        <v>0</v>
      </c>
      <c r="K34" s="47">
        <f t="shared" si="9"/>
        <v>0</v>
      </c>
      <c r="L34" s="47">
        <v>0</v>
      </c>
      <c r="M34" s="47">
        <f t="shared" si="10"/>
        <v>0</v>
      </c>
      <c r="N34" s="47">
        <v>0</v>
      </c>
      <c r="O34" s="47">
        <f t="shared" si="11"/>
        <v>0</v>
      </c>
      <c r="P34" s="47">
        <v>5630</v>
      </c>
      <c r="Q34" s="47">
        <f t="shared" si="12"/>
        <v>8010.7682938628695</v>
      </c>
    </row>
    <row r="35" spans="1:17" ht="12.75">
      <c r="A35" s="49">
        <v>16</v>
      </c>
      <c r="B35" s="49" t="s">
        <v>70</v>
      </c>
      <c r="C35" s="49" t="s">
        <v>71</v>
      </c>
      <c r="D35" s="47">
        <v>5777</v>
      </c>
      <c r="E35" s="47">
        <f t="shared" si="5"/>
        <v>8219.930450025897</v>
      </c>
      <c r="F35" s="47">
        <v>0</v>
      </c>
      <c r="G35" s="47">
        <f t="shared" si="5"/>
        <v>0</v>
      </c>
      <c r="H35" s="47">
        <v>0</v>
      </c>
      <c r="I35" s="47">
        <f t="shared" si="8"/>
        <v>0</v>
      </c>
      <c r="J35" s="47">
        <v>471</v>
      </c>
      <c r="K35" s="47">
        <f t="shared" si="9"/>
        <v>670.172622808066</v>
      </c>
      <c r="L35" s="47">
        <v>0</v>
      </c>
      <c r="M35" s="47">
        <f t="shared" si="10"/>
        <v>0</v>
      </c>
      <c r="N35" s="47">
        <v>0</v>
      </c>
      <c r="O35" s="47">
        <f t="shared" si="11"/>
        <v>0</v>
      </c>
      <c r="P35" s="47">
        <v>5306</v>
      </c>
      <c r="Q35" s="47">
        <f t="shared" si="12"/>
        <v>7549.757827217831</v>
      </c>
    </row>
    <row r="36" spans="1:17" ht="12.75">
      <c r="A36" s="49">
        <v>17</v>
      </c>
      <c r="B36" s="49" t="s">
        <v>72</v>
      </c>
      <c r="C36" s="49" t="s">
        <v>73</v>
      </c>
      <c r="D36" s="47">
        <v>0</v>
      </c>
      <c r="E36" s="47">
        <f t="shared" si="5"/>
        <v>0</v>
      </c>
      <c r="F36" s="47">
        <v>0</v>
      </c>
      <c r="G36" s="47">
        <f t="shared" si="5"/>
        <v>0</v>
      </c>
      <c r="H36" s="47">
        <v>0</v>
      </c>
      <c r="I36" s="47">
        <f t="shared" si="8"/>
        <v>0</v>
      </c>
      <c r="J36" s="47">
        <v>0</v>
      </c>
      <c r="K36" s="47">
        <f t="shared" si="9"/>
        <v>0</v>
      </c>
      <c r="L36" s="47">
        <v>0</v>
      </c>
      <c r="M36" s="47">
        <f t="shared" si="10"/>
        <v>0</v>
      </c>
      <c r="N36" s="47">
        <v>0</v>
      </c>
      <c r="O36" s="47">
        <f t="shared" si="11"/>
        <v>0</v>
      </c>
      <c r="P36" s="47">
        <v>0</v>
      </c>
      <c r="Q36" s="47">
        <f t="shared" si="12"/>
        <v>0</v>
      </c>
    </row>
    <row r="37" spans="1:17" ht="12.75">
      <c r="A37" s="49">
        <v>18</v>
      </c>
      <c r="B37" s="49" t="s">
        <v>74</v>
      </c>
      <c r="C37" s="49" t="s">
        <v>75</v>
      </c>
      <c r="D37" s="47">
        <v>0</v>
      </c>
      <c r="E37" s="47">
        <f t="shared" si="5"/>
        <v>0</v>
      </c>
      <c r="F37" s="47">
        <v>0</v>
      </c>
      <c r="G37" s="47">
        <f t="shared" si="5"/>
        <v>0</v>
      </c>
      <c r="H37" s="47">
        <v>0</v>
      </c>
      <c r="I37" s="47">
        <f t="shared" si="8"/>
        <v>0</v>
      </c>
      <c r="J37" s="47">
        <v>0</v>
      </c>
      <c r="K37" s="47">
        <f t="shared" si="9"/>
        <v>0</v>
      </c>
      <c r="L37" s="47">
        <v>0</v>
      </c>
      <c r="M37" s="47">
        <f t="shared" si="10"/>
        <v>0</v>
      </c>
      <c r="N37" s="47">
        <v>0</v>
      </c>
      <c r="O37" s="47">
        <f t="shared" si="11"/>
        <v>0</v>
      </c>
      <c r="P37" s="47">
        <v>0</v>
      </c>
      <c r="Q37" s="47">
        <f t="shared" si="12"/>
        <v>0</v>
      </c>
    </row>
    <row r="38" spans="1:17" ht="12.75">
      <c r="A38" s="49">
        <v>19</v>
      </c>
      <c r="B38" s="49" t="s">
        <v>76</v>
      </c>
      <c r="C38" s="49" t="s">
        <v>77</v>
      </c>
      <c r="D38" s="47">
        <v>483</v>
      </c>
      <c r="E38" s="47">
        <f t="shared" si="5"/>
        <v>687.2470845356601</v>
      </c>
      <c r="F38" s="47">
        <v>0</v>
      </c>
      <c r="G38" s="47">
        <f t="shared" si="5"/>
        <v>0</v>
      </c>
      <c r="H38" s="47">
        <v>0</v>
      </c>
      <c r="I38" s="47">
        <f t="shared" si="8"/>
        <v>0</v>
      </c>
      <c r="J38" s="47">
        <v>0</v>
      </c>
      <c r="K38" s="47">
        <f t="shared" si="9"/>
        <v>0</v>
      </c>
      <c r="L38" s="47">
        <v>0</v>
      </c>
      <c r="M38" s="47">
        <f t="shared" si="10"/>
        <v>0</v>
      </c>
      <c r="N38" s="47">
        <v>0</v>
      </c>
      <c r="O38" s="47">
        <f t="shared" si="11"/>
        <v>0</v>
      </c>
      <c r="P38" s="47">
        <v>483</v>
      </c>
      <c r="Q38" s="47">
        <f t="shared" si="12"/>
        <v>687.2470845356601</v>
      </c>
    </row>
    <row r="39" spans="1:17" ht="12.75">
      <c r="A39" s="49">
        <v>20</v>
      </c>
      <c r="B39" s="49" t="s">
        <v>78</v>
      </c>
      <c r="C39" s="49" t="s">
        <v>215</v>
      </c>
      <c r="D39" s="47">
        <v>10297</v>
      </c>
      <c r="E39" s="47">
        <f t="shared" si="5"/>
        <v>14651.311034086317</v>
      </c>
      <c r="F39" s="47">
        <v>0</v>
      </c>
      <c r="G39" s="47">
        <f t="shared" si="5"/>
        <v>0</v>
      </c>
      <c r="H39" s="47">
        <v>191</v>
      </c>
      <c r="I39" s="47">
        <f t="shared" si="8"/>
        <v>271.76851583087176</v>
      </c>
      <c r="J39" s="47">
        <v>678</v>
      </c>
      <c r="K39" s="47">
        <f t="shared" si="9"/>
        <v>964.7070876090631</v>
      </c>
      <c r="L39" s="47">
        <v>0</v>
      </c>
      <c r="M39" s="47">
        <f t="shared" si="10"/>
        <v>0</v>
      </c>
      <c r="N39" s="47">
        <v>10</v>
      </c>
      <c r="O39" s="47">
        <f t="shared" si="11"/>
        <v>14.228718106328365</v>
      </c>
      <c r="P39" s="47">
        <v>9418</v>
      </c>
      <c r="Q39" s="47">
        <f t="shared" si="12"/>
        <v>13400.606712540055</v>
      </c>
    </row>
    <row r="40" spans="1:17" ht="12.75">
      <c r="A40" s="49">
        <v>21</v>
      </c>
      <c r="B40" s="49" t="s">
        <v>41</v>
      </c>
      <c r="C40" s="49" t="s">
        <v>80</v>
      </c>
      <c r="D40" s="47">
        <v>5265</v>
      </c>
      <c r="E40" s="47">
        <f t="shared" si="5"/>
        <v>7491.420082981884</v>
      </c>
      <c r="F40" s="47">
        <v>0</v>
      </c>
      <c r="G40" s="47">
        <f t="shared" si="5"/>
        <v>0</v>
      </c>
      <c r="H40" s="47">
        <v>104</v>
      </c>
      <c r="I40" s="47">
        <f t="shared" si="8"/>
        <v>147.978668305815</v>
      </c>
      <c r="J40" s="47">
        <v>1723</v>
      </c>
      <c r="K40" s="47">
        <f t="shared" si="9"/>
        <v>2451.6081297203773</v>
      </c>
      <c r="L40" s="47">
        <v>0</v>
      </c>
      <c r="M40" s="47">
        <f t="shared" si="10"/>
        <v>0</v>
      </c>
      <c r="N40" s="47">
        <v>884</v>
      </c>
      <c r="O40" s="47">
        <f t="shared" si="11"/>
        <v>1257.8186805994274</v>
      </c>
      <c r="P40" s="47">
        <v>2554</v>
      </c>
      <c r="Q40" s="47">
        <f t="shared" si="12"/>
        <v>3634.0146043562645</v>
      </c>
    </row>
    <row r="41" spans="1:17" ht="12.75">
      <c r="A41" s="49">
        <v>22</v>
      </c>
      <c r="B41" s="49" t="s">
        <v>81</v>
      </c>
      <c r="C41" s="49" t="s">
        <v>82</v>
      </c>
      <c r="D41" s="47">
        <v>8398.84</v>
      </c>
      <c r="E41" s="47">
        <f t="shared" si="5"/>
        <v>11950.472678015492</v>
      </c>
      <c r="F41" s="47">
        <v>0</v>
      </c>
      <c r="G41" s="47">
        <f t="shared" si="5"/>
        <v>0</v>
      </c>
      <c r="H41" s="47">
        <v>239.77</v>
      </c>
      <c r="I41" s="47">
        <f t="shared" si="8"/>
        <v>341.1619740354352</v>
      </c>
      <c r="J41" s="47">
        <v>561.29</v>
      </c>
      <c r="K41" s="47">
        <f t="shared" si="9"/>
        <v>798.6437185901048</v>
      </c>
      <c r="L41" s="47">
        <v>0</v>
      </c>
      <c r="M41" s="47">
        <f t="shared" si="10"/>
        <v>0</v>
      </c>
      <c r="N41" s="47">
        <v>36</v>
      </c>
      <c r="O41" s="47">
        <f t="shared" si="11"/>
        <v>51.22338518278212</v>
      </c>
      <c r="P41" s="47">
        <v>7561.78</v>
      </c>
      <c r="Q41" s="47">
        <f t="shared" si="12"/>
        <v>10759.44360020717</v>
      </c>
    </row>
    <row r="42" spans="1:17" ht="12.75">
      <c r="A42" s="49">
        <v>23</v>
      </c>
      <c r="B42" s="49" t="s">
        <v>81</v>
      </c>
      <c r="C42" s="49" t="s">
        <v>83</v>
      </c>
      <c r="D42" s="47">
        <v>12819</v>
      </c>
      <c r="E42" s="47">
        <f t="shared" si="5"/>
        <v>18239.79374050233</v>
      </c>
      <c r="F42" s="47">
        <v>0</v>
      </c>
      <c r="G42" s="47">
        <f t="shared" si="5"/>
        <v>0</v>
      </c>
      <c r="H42" s="47">
        <v>48</v>
      </c>
      <c r="I42" s="47">
        <f t="shared" si="8"/>
        <v>68.29784691037615</v>
      </c>
      <c r="J42" s="47">
        <v>4386</v>
      </c>
      <c r="K42" s="47">
        <f t="shared" si="9"/>
        <v>6240.715761435621</v>
      </c>
      <c r="L42" s="47">
        <v>0</v>
      </c>
      <c r="M42" s="47">
        <f t="shared" si="10"/>
        <v>0</v>
      </c>
      <c r="N42" s="47">
        <v>137</v>
      </c>
      <c r="O42" s="47">
        <f t="shared" si="11"/>
        <v>194.9334380566986</v>
      </c>
      <c r="P42" s="47">
        <v>8248</v>
      </c>
      <c r="Q42" s="47">
        <f t="shared" si="12"/>
        <v>11735.846694099635</v>
      </c>
    </row>
    <row r="43" spans="1:17" ht="12.75">
      <c r="A43" s="49">
        <v>24</v>
      </c>
      <c r="B43" s="49" t="s">
        <v>84</v>
      </c>
      <c r="C43" s="49" t="s">
        <v>85</v>
      </c>
      <c r="D43" s="47">
        <v>7265</v>
      </c>
      <c r="E43" s="47">
        <f t="shared" si="5"/>
        <v>10337.163704247558</v>
      </c>
      <c r="F43" s="47">
        <v>0</v>
      </c>
      <c r="G43" s="47">
        <f t="shared" si="5"/>
        <v>0</v>
      </c>
      <c r="H43" s="47">
        <v>95</v>
      </c>
      <c r="I43" s="47">
        <f t="shared" si="8"/>
        <v>135.17282201011946</v>
      </c>
      <c r="J43" s="47">
        <v>0</v>
      </c>
      <c r="K43" s="47">
        <f t="shared" si="9"/>
        <v>0</v>
      </c>
      <c r="L43" s="47">
        <v>0</v>
      </c>
      <c r="M43" s="47">
        <f t="shared" si="10"/>
        <v>0</v>
      </c>
      <c r="N43" s="47">
        <v>0</v>
      </c>
      <c r="O43" s="47">
        <f t="shared" si="11"/>
        <v>0</v>
      </c>
      <c r="P43" s="47">
        <v>7170</v>
      </c>
      <c r="Q43" s="47">
        <f t="shared" si="12"/>
        <v>10201.990882237438</v>
      </c>
    </row>
    <row r="44" spans="1:17" ht="12.75">
      <c r="A44" s="49">
        <v>25</v>
      </c>
      <c r="B44" s="49" t="s">
        <v>84</v>
      </c>
      <c r="C44" s="49" t="s">
        <v>86</v>
      </c>
      <c r="D44" s="47">
        <v>0</v>
      </c>
      <c r="E44" s="47">
        <f t="shared" si="5"/>
        <v>0</v>
      </c>
      <c r="F44" s="47">
        <v>0</v>
      </c>
      <c r="G44" s="47">
        <f t="shared" si="5"/>
        <v>0</v>
      </c>
      <c r="H44" s="47">
        <v>0</v>
      </c>
      <c r="I44" s="47">
        <f t="shared" si="8"/>
        <v>0</v>
      </c>
      <c r="J44" s="47">
        <v>0</v>
      </c>
      <c r="K44" s="47">
        <f t="shared" si="9"/>
        <v>0</v>
      </c>
      <c r="L44" s="47">
        <v>0</v>
      </c>
      <c r="M44" s="47">
        <f t="shared" si="10"/>
        <v>0</v>
      </c>
      <c r="N44" s="47">
        <v>0</v>
      </c>
      <c r="O44" s="47">
        <f t="shared" si="11"/>
        <v>0</v>
      </c>
      <c r="P44" s="47">
        <v>0</v>
      </c>
      <c r="Q44" s="47">
        <f t="shared" si="12"/>
        <v>0</v>
      </c>
    </row>
    <row r="45" spans="1:17" ht="12.75">
      <c r="A45" s="49">
        <v>26</v>
      </c>
      <c r="B45" s="49" t="s">
        <v>87</v>
      </c>
      <c r="C45" s="49" t="s">
        <v>88</v>
      </c>
      <c r="D45" s="47">
        <v>829</v>
      </c>
      <c r="E45" s="47">
        <f t="shared" si="5"/>
        <v>1179.5607310146215</v>
      </c>
      <c r="F45" s="47">
        <v>0</v>
      </c>
      <c r="G45" s="47">
        <f t="shared" si="5"/>
        <v>0</v>
      </c>
      <c r="H45" s="47">
        <v>829</v>
      </c>
      <c r="I45" s="47">
        <f t="shared" si="8"/>
        <v>1179.5607310146215</v>
      </c>
      <c r="J45" s="47">
        <v>0</v>
      </c>
      <c r="K45" s="47">
        <f t="shared" si="9"/>
        <v>0</v>
      </c>
      <c r="L45" s="47">
        <v>0</v>
      </c>
      <c r="M45" s="47">
        <f t="shared" si="10"/>
        <v>0</v>
      </c>
      <c r="N45" s="47">
        <v>0</v>
      </c>
      <c r="O45" s="47">
        <f t="shared" si="11"/>
        <v>0</v>
      </c>
      <c r="P45" s="47">
        <v>0</v>
      </c>
      <c r="Q45" s="47">
        <f t="shared" si="12"/>
        <v>0</v>
      </c>
    </row>
    <row r="46" spans="1:17" ht="12.75">
      <c r="A46" s="49">
        <v>27</v>
      </c>
      <c r="B46" s="49" t="s">
        <v>89</v>
      </c>
      <c r="C46" s="49" t="s">
        <v>90</v>
      </c>
      <c r="D46" s="47">
        <v>2323</v>
      </c>
      <c r="E46" s="47">
        <f t="shared" si="5"/>
        <v>3305.331216100079</v>
      </c>
      <c r="F46" s="47">
        <v>81</v>
      </c>
      <c r="G46" s="47">
        <f t="shared" si="5"/>
        <v>115.25261666125975</v>
      </c>
      <c r="H46" s="47">
        <v>0</v>
      </c>
      <c r="I46" s="47">
        <f t="shared" si="8"/>
        <v>0</v>
      </c>
      <c r="J46" s="47">
        <v>0</v>
      </c>
      <c r="K46" s="47">
        <f t="shared" si="9"/>
        <v>0</v>
      </c>
      <c r="L46" s="47">
        <v>0</v>
      </c>
      <c r="M46" s="47">
        <f t="shared" si="10"/>
        <v>0</v>
      </c>
      <c r="N46" s="47">
        <v>0</v>
      </c>
      <c r="O46" s="47">
        <f t="shared" si="11"/>
        <v>0</v>
      </c>
      <c r="P46" s="47">
        <v>2242</v>
      </c>
      <c r="Q46" s="47">
        <f t="shared" si="12"/>
        <v>3190.0785994388193</v>
      </c>
    </row>
    <row r="47" spans="1:17" ht="12.75">
      <c r="A47" s="49">
        <v>28</v>
      </c>
      <c r="B47" s="49" t="s">
        <v>91</v>
      </c>
      <c r="C47" s="49" t="s">
        <v>92</v>
      </c>
      <c r="D47" s="47">
        <v>8721</v>
      </c>
      <c r="E47" s="47">
        <f t="shared" si="5"/>
        <v>12408.865060528968</v>
      </c>
      <c r="F47" s="47">
        <v>0</v>
      </c>
      <c r="G47" s="47">
        <f t="shared" si="5"/>
        <v>0</v>
      </c>
      <c r="H47" s="47">
        <v>0</v>
      </c>
      <c r="I47" s="47">
        <f t="shared" si="8"/>
        <v>0</v>
      </c>
      <c r="J47" s="47">
        <v>64</v>
      </c>
      <c r="K47" s="47">
        <f t="shared" si="9"/>
        <v>91.06379588050153</v>
      </c>
      <c r="L47" s="47">
        <v>0</v>
      </c>
      <c r="M47" s="47">
        <f t="shared" si="10"/>
        <v>0</v>
      </c>
      <c r="N47" s="47">
        <v>0</v>
      </c>
      <c r="O47" s="47">
        <f t="shared" si="11"/>
        <v>0</v>
      </c>
      <c r="P47" s="47">
        <v>8657</v>
      </c>
      <c r="Q47" s="47">
        <f t="shared" si="12"/>
        <v>12317.801264648466</v>
      </c>
    </row>
    <row r="48" spans="1:17" ht="12.75">
      <c r="A48" s="49">
        <v>29</v>
      </c>
      <c r="B48" s="49" t="s">
        <v>93</v>
      </c>
      <c r="C48" s="49" t="s">
        <v>94</v>
      </c>
      <c r="D48" s="47">
        <v>0</v>
      </c>
      <c r="E48" s="47">
        <f t="shared" si="5"/>
        <v>0</v>
      </c>
      <c r="F48" s="47">
        <v>0</v>
      </c>
      <c r="G48" s="47">
        <f t="shared" si="5"/>
        <v>0</v>
      </c>
      <c r="H48" s="47">
        <v>0</v>
      </c>
      <c r="I48" s="47">
        <f t="shared" si="8"/>
        <v>0</v>
      </c>
      <c r="J48" s="47">
        <v>0</v>
      </c>
      <c r="K48" s="47">
        <f t="shared" si="9"/>
        <v>0</v>
      </c>
      <c r="L48" s="47">
        <v>0</v>
      </c>
      <c r="M48" s="47">
        <f t="shared" si="10"/>
        <v>0</v>
      </c>
      <c r="N48" s="47">
        <v>0</v>
      </c>
      <c r="O48" s="47">
        <f t="shared" si="11"/>
        <v>0</v>
      </c>
      <c r="P48" s="47">
        <v>0</v>
      </c>
      <c r="Q48" s="47">
        <f t="shared" si="12"/>
        <v>0</v>
      </c>
    </row>
    <row r="49" spans="1:17" ht="12.75">
      <c r="A49" s="49">
        <v>30</v>
      </c>
      <c r="B49" s="49" t="s">
        <v>93</v>
      </c>
      <c r="C49" s="49" t="s">
        <v>95</v>
      </c>
      <c r="D49" s="47">
        <v>500</v>
      </c>
      <c r="E49" s="47">
        <f t="shared" si="5"/>
        <v>711.4359053164183</v>
      </c>
      <c r="F49" s="47">
        <v>0</v>
      </c>
      <c r="G49" s="47">
        <f t="shared" si="5"/>
        <v>0</v>
      </c>
      <c r="H49" s="47">
        <v>0</v>
      </c>
      <c r="I49" s="47">
        <f t="shared" si="8"/>
        <v>0</v>
      </c>
      <c r="J49" s="47">
        <v>0</v>
      </c>
      <c r="K49" s="47">
        <f t="shared" si="9"/>
        <v>0</v>
      </c>
      <c r="L49" s="47">
        <v>0</v>
      </c>
      <c r="M49" s="47">
        <f t="shared" si="10"/>
        <v>0</v>
      </c>
      <c r="N49" s="47">
        <v>0</v>
      </c>
      <c r="O49" s="47">
        <f t="shared" si="11"/>
        <v>0</v>
      </c>
      <c r="P49" s="47">
        <v>500</v>
      </c>
      <c r="Q49" s="47">
        <f t="shared" si="12"/>
        <v>711.4359053164183</v>
      </c>
    </row>
    <row r="50" spans="1:17" ht="12.75">
      <c r="A50" s="49">
        <v>31</v>
      </c>
      <c r="B50" s="49" t="s">
        <v>96</v>
      </c>
      <c r="C50" s="49" t="s">
        <v>97</v>
      </c>
      <c r="D50" s="47">
        <v>27311</v>
      </c>
      <c r="E50" s="47">
        <f t="shared" si="5"/>
        <v>38860.0520201934</v>
      </c>
      <c r="F50" s="47">
        <v>0</v>
      </c>
      <c r="G50" s="47">
        <f t="shared" si="5"/>
        <v>0</v>
      </c>
      <c r="H50" s="47">
        <v>0</v>
      </c>
      <c r="I50" s="47">
        <f t="shared" si="8"/>
        <v>0</v>
      </c>
      <c r="J50" s="47">
        <v>2765</v>
      </c>
      <c r="K50" s="47">
        <f t="shared" si="9"/>
        <v>3934.2405563997927</v>
      </c>
      <c r="L50" s="47">
        <v>0</v>
      </c>
      <c r="M50" s="47">
        <f t="shared" si="10"/>
        <v>0</v>
      </c>
      <c r="N50" s="47">
        <v>0</v>
      </c>
      <c r="O50" s="47">
        <f t="shared" si="11"/>
        <v>0</v>
      </c>
      <c r="P50" s="47">
        <v>24546</v>
      </c>
      <c r="Q50" s="47">
        <f t="shared" si="12"/>
        <v>34925.8114637936</v>
      </c>
    </row>
    <row r="51" spans="1:17" ht="12.75">
      <c r="A51" s="49">
        <v>32</v>
      </c>
      <c r="B51" s="49" t="s">
        <v>98</v>
      </c>
      <c r="C51" s="49" t="s">
        <v>99</v>
      </c>
      <c r="D51" s="47">
        <v>2202</v>
      </c>
      <c r="E51" s="47">
        <f t="shared" si="5"/>
        <v>3133.163727013506</v>
      </c>
      <c r="F51" s="47">
        <v>0</v>
      </c>
      <c r="G51" s="47">
        <f t="shared" si="5"/>
        <v>0</v>
      </c>
      <c r="H51" s="47">
        <v>139</v>
      </c>
      <c r="I51" s="47">
        <f t="shared" si="8"/>
        <v>197.77918167796426</v>
      </c>
      <c r="J51" s="47">
        <v>220</v>
      </c>
      <c r="K51" s="47">
        <f t="shared" si="9"/>
        <v>313.03179833922405</v>
      </c>
      <c r="L51" s="47">
        <v>0</v>
      </c>
      <c r="M51" s="47">
        <f t="shared" si="10"/>
        <v>0</v>
      </c>
      <c r="N51" s="47">
        <v>117</v>
      </c>
      <c r="O51" s="47">
        <f t="shared" si="11"/>
        <v>166.47600184404186</v>
      </c>
      <c r="P51" s="47">
        <v>1726</v>
      </c>
      <c r="Q51" s="47">
        <f t="shared" si="12"/>
        <v>2455.876745152276</v>
      </c>
    </row>
    <row r="52" spans="1:17" ht="12.75">
      <c r="A52" s="49">
        <v>33</v>
      </c>
      <c r="B52" s="49" t="s">
        <v>100</v>
      </c>
      <c r="C52" s="49" t="s">
        <v>101</v>
      </c>
      <c r="D52" s="47">
        <v>2178</v>
      </c>
      <c r="E52" s="47">
        <f t="shared" si="5"/>
        <v>3099.014803558318</v>
      </c>
      <c r="F52" s="47">
        <v>0</v>
      </c>
      <c r="G52" s="47">
        <f t="shared" si="5"/>
        <v>0</v>
      </c>
      <c r="H52" s="47">
        <v>8</v>
      </c>
      <c r="I52" s="47">
        <f t="shared" si="8"/>
        <v>11.382974485062691</v>
      </c>
      <c r="J52" s="47">
        <v>129</v>
      </c>
      <c r="K52" s="47">
        <f t="shared" si="9"/>
        <v>183.5504635716359</v>
      </c>
      <c r="L52" s="47">
        <v>0</v>
      </c>
      <c r="M52" s="47">
        <f t="shared" si="10"/>
        <v>0</v>
      </c>
      <c r="N52" s="47">
        <v>0</v>
      </c>
      <c r="O52" s="47">
        <f t="shared" si="11"/>
        <v>0</v>
      </c>
      <c r="P52" s="47">
        <v>2041</v>
      </c>
      <c r="Q52" s="47">
        <f t="shared" si="12"/>
        <v>2904.081365501619</v>
      </c>
    </row>
    <row r="53" spans="1:17" ht="12.75">
      <c r="A53" s="49">
        <v>34</v>
      </c>
      <c r="B53" s="49" t="s">
        <v>102</v>
      </c>
      <c r="C53" s="49" t="s">
        <v>103</v>
      </c>
      <c r="D53" s="47">
        <v>1625</v>
      </c>
      <c r="E53" s="47">
        <f t="shared" si="5"/>
        <v>2312.1666922783593</v>
      </c>
      <c r="F53" s="47">
        <v>0</v>
      </c>
      <c r="G53" s="47">
        <f t="shared" si="5"/>
        <v>0</v>
      </c>
      <c r="H53" s="47">
        <v>0</v>
      </c>
      <c r="I53" s="47">
        <f t="shared" si="8"/>
        <v>0</v>
      </c>
      <c r="J53" s="47">
        <v>0</v>
      </c>
      <c r="K53" s="47">
        <f t="shared" si="9"/>
        <v>0</v>
      </c>
      <c r="L53" s="47">
        <v>0</v>
      </c>
      <c r="M53" s="47">
        <f t="shared" si="10"/>
        <v>0</v>
      </c>
      <c r="N53" s="47">
        <v>0</v>
      </c>
      <c r="O53" s="47">
        <f t="shared" si="11"/>
        <v>0</v>
      </c>
      <c r="P53" s="47">
        <v>1625</v>
      </c>
      <c r="Q53" s="47">
        <f t="shared" si="12"/>
        <v>2312.1666922783593</v>
      </c>
    </row>
    <row r="54" spans="1:17" ht="12.75">
      <c r="A54" s="49">
        <v>35</v>
      </c>
      <c r="B54" s="49" t="s">
        <v>45</v>
      </c>
      <c r="C54" s="49" t="s">
        <v>104</v>
      </c>
      <c r="D54" s="47">
        <v>910</v>
      </c>
      <c r="E54" s="47">
        <f t="shared" si="5"/>
        <v>1294.8133476758812</v>
      </c>
      <c r="F54" s="47">
        <v>0</v>
      </c>
      <c r="G54" s="47">
        <f t="shared" si="5"/>
        <v>0</v>
      </c>
      <c r="H54" s="47">
        <v>0</v>
      </c>
      <c r="I54" s="47">
        <f t="shared" si="8"/>
        <v>0</v>
      </c>
      <c r="J54" s="47">
        <v>500</v>
      </c>
      <c r="K54" s="47">
        <f t="shared" si="9"/>
        <v>711.4359053164183</v>
      </c>
      <c r="L54" s="47">
        <v>0</v>
      </c>
      <c r="M54" s="47">
        <f t="shared" si="10"/>
        <v>0</v>
      </c>
      <c r="N54" s="47">
        <v>0</v>
      </c>
      <c r="O54" s="47">
        <f t="shared" si="11"/>
        <v>0</v>
      </c>
      <c r="P54" s="47">
        <v>410</v>
      </c>
      <c r="Q54" s="47">
        <f t="shared" si="12"/>
        <v>583.377442359463</v>
      </c>
    </row>
    <row r="55" spans="1:17" ht="12.75">
      <c r="A55" s="49">
        <v>36</v>
      </c>
      <c r="B55" s="49" t="s">
        <v>45</v>
      </c>
      <c r="C55" s="49" t="s">
        <v>105</v>
      </c>
      <c r="D55" s="47">
        <v>2750</v>
      </c>
      <c r="E55" s="47">
        <f t="shared" si="5"/>
        <v>3912.8974792403005</v>
      </c>
      <c r="F55" s="47">
        <v>0</v>
      </c>
      <c r="G55" s="47">
        <f t="shared" si="5"/>
        <v>0</v>
      </c>
      <c r="H55" s="47">
        <v>300</v>
      </c>
      <c r="I55" s="47">
        <f t="shared" si="8"/>
        <v>426.861543189851</v>
      </c>
      <c r="J55" s="47">
        <v>350</v>
      </c>
      <c r="K55" s="47">
        <f t="shared" si="9"/>
        <v>498.00513372149277</v>
      </c>
      <c r="L55" s="47">
        <v>110</v>
      </c>
      <c r="M55" s="47">
        <f t="shared" si="10"/>
        <v>156.51589916961203</v>
      </c>
      <c r="N55" s="47">
        <v>190</v>
      </c>
      <c r="O55" s="47">
        <f t="shared" si="11"/>
        <v>270.3456440202389</v>
      </c>
      <c r="P55" s="47">
        <v>1800</v>
      </c>
      <c r="Q55" s="47">
        <f t="shared" si="12"/>
        <v>2561.1692591391056</v>
      </c>
    </row>
    <row r="56" spans="1:17" ht="12.75">
      <c r="A56" s="49">
        <v>37</v>
      </c>
      <c r="B56" s="49" t="s">
        <v>45</v>
      </c>
      <c r="C56" s="49" t="s">
        <v>106</v>
      </c>
      <c r="D56" s="47">
        <v>2181</v>
      </c>
      <c r="E56" s="47">
        <f t="shared" si="5"/>
        <v>3103.2834189902164</v>
      </c>
      <c r="F56" s="47">
        <v>0</v>
      </c>
      <c r="G56" s="47">
        <f t="shared" si="5"/>
        <v>0</v>
      </c>
      <c r="H56" s="47">
        <v>327</v>
      </c>
      <c r="I56" s="47">
        <f t="shared" si="8"/>
        <v>465.2790820769375</v>
      </c>
      <c r="J56" s="47">
        <v>829</v>
      </c>
      <c r="K56" s="47">
        <f t="shared" si="9"/>
        <v>1179.5607310146215</v>
      </c>
      <c r="L56" s="47">
        <v>79</v>
      </c>
      <c r="M56" s="47">
        <f t="shared" si="10"/>
        <v>112.40687303999408</v>
      </c>
      <c r="N56" s="47">
        <v>41</v>
      </c>
      <c r="O56" s="47">
        <f t="shared" si="11"/>
        <v>58.337744235946296</v>
      </c>
      <c r="P56" s="47">
        <v>905</v>
      </c>
      <c r="Q56" s="47">
        <f t="shared" si="12"/>
        <v>1287.698988622717</v>
      </c>
    </row>
    <row r="57" spans="1:17" ht="12.75">
      <c r="A57" s="49">
        <v>38</v>
      </c>
      <c r="B57" s="49" t="s">
        <v>107</v>
      </c>
      <c r="C57" s="49" t="s">
        <v>108</v>
      </c>
      <c r="D57" s="47">
        <v>1443</v>
      </c>
      <c r="E57" s="47">
        <f t="shared" si="5"/>
        <v>2053.204022743183</v>
      </c>
      <c r="F57" s="47">
        <v>0</v>
      </c>
      <c r="G57" s="47">
        <f t="shared" si="5"/>
        <v>0</v>
      </c>
      <c r="H57" s="47">
        <v>90</v>
      </c>
      <c r="I57" s="47">
        <f t="shared" si="8"/>
        <v>128.05846295695528</v>
      </c>
      <c r="J57" s="47">
        <v>67</v>
      </c>
      <c r="K57" s="47">
        <f t="shared" si="9"/>
        <v>95.33241131240004</v>
      </c>
      <c r="L57" s="47">
        <v>0</v>
      </c>
      <c r="M57" s="47">
        <f t="shared" si="10"/>
        <v>0</v>
      </c>
      <c r="N57" s="47">
        <v>3</v>
      </c>
      <c r="O57" s="47">
        <f t="shared" si="11"/>
        <v>4.2686154318985094</v>
      </c>
      <c r="P57" s="47">
        <v>1283</v>
      </c>
      <c r="Q57" s="47">
        <f t="shared" si="12"/>
        <v>1825.5445330419293</v>
      </c>
    </row>
    <row r="58" spans="1:17" ht="12.75">
      <c r="A58" s="49">
        <v>39</v>
      </c>
      <c r="B58" s="49" t="s">
        <v>47</v>
      </c>
      <c r="C58" s="49" t="s">
        <v>109</v>
      </c>
      <c r="D58" s="47">
        <v>598</v>
      </c>
      <c r="E58" s="47">
        <f t="shared" si="5"/>
        <v>850.8773427584363</v>
      </c>
      <c r="F58" s="47">
        <v>0</v>
      </c>
      <c r="G58" s="47">
        <f t="shared" si="5"/>
        <v>0</v>
      </c>
      <c r="H58" s="47">
        <v>0</v>
      </c>
      <c r="I58" s="47">
        <f t="shared" si="8"/>
        <v>0</v>
      </c>
      <c r="J58" s="47">
        <v>0</v>
      </c>
      <c r="K58" s="47">
        <f t="shared" si="9"/>
        <v>0</v>
      </c>
      <c r="L58" s="47">
        <v>0</v>
      </c>
      <c r="M58" s="47">
        <f t="shared" si="10"/>
        <v>0</v>
      </c>
      <c r="N58" s="47">
        <v>0</v>
      </c>
      <c r="O58" s="47">
        <f t="shared" si="11"/>
        <v>0</v>
      </c>
      <c r="P58" s="47">
        <v>598</v>
      </c>
      <c r="Q58" s="47">
        <f t="shared" si="12"/>
        <v>850.8773427584363</v>
      </c>
    </row>
    <row r="59" spans="1:17" ht="12.75">
      <c r="A59" s="49">
        <v>40</v>
      </c>
      <c r="B59" s="49" t="s">
        <v>110</v>
      </c>
      <c r="C59" s="49" t="s">
        <v>111</v>
      </c>
      <c r="D59" s="47">
        <v>4785</v>
      </c>
      <c r="E59" s="47">
        <f t="shared" si="5"/>
        <v>6808.441613878123</v>
      </c>
      <c r="F59" s="47">
        <v>0</v>
      </c>
      <c r="G59" s="47">
        <f t="shared" si="5"/>
        <v>0</v>
      </c>
      <c r="H59" s="47">
        <v>0</v>
      </c>
      <c r="I59" s="47">
        <f t="shared" si="8"/>
        <v>0</v>
      </c>
      <c r="J59" s="47">
        <v>0</v>
      </c>
      <c r="K59" s="47">
        <f t="shared" si="9"/>
        <v>0</v>
      </c>
      <c r="L59" s="47">
        <v>0</v>
      </c>
      <c r="M59" s="47">
        <f t="shared" si="10"/>
        <v>0</v>
      </c>
      <c r="N59" s="47">
        <v>0</v>
      </c>
      <c r="O59" s="47">
        <f t="shared" si="11"/>
        <v>0</v>
      </c>
      <c r="P59" s="47">
        <v>4785</v>
      </c>
      <c r="Q59" s="47">
        <f t="shared" si="12"/>
        <v>6808.441613878123</v>
      </c>
    </row>
    <row r="60" spans="1:17" ht="12.75">
      <c r="A60" s="49">
        <v>41</v>
      </c>
      <c r="B60" s="49" t="s">
        <v>112</v>
      </c>
      <c r="C60" s="49" t="s">
        <v>113</v>
      </c>
      <c r="D60" s="47">
        <v>5959</v>
      </c>
      <c r="E60" s="47">
        <f t="shared" si="5"/>
        <v>8478.893119561073</v>
      </c>
      <c r="F60" s="47">
        <v>0</v>
      </c>
      <c r="G60" s="47">
        <f t="shared" si="5"/>
        <v>0</v>
      </c>
      <c r="H60" s="47">
        <v>0</v>
      </c>
      <c r="I60" s="47">
        <f t="shared" si="8"/>
        <v>0</v>
      </c>
      <c r="J60" s="47">
        <v>0</v>
      </c>
      <c r="K60" s="47">
        <f t="shared" si="9"/>
        <v>0</v>
      </c>
      <c r="L60" s="47">
        <v>0</v>
      </c>
      <c r="M60" s="47">
        <f t="shared" si="10"/>
        <v>0</v>
      </c>
      <c r="N60" s="47">
        <v>0</v>
      </c>
      <c r="O60" s="47">
        <f t="shared" si="11"/>
        <v>0</v>
      </c>
      <c r="P60" s="47">
        <v>5959</v>
      </c>
      <c r="Q60" s="47">
        <f t="shared" si="12"/>
        <v>8478.893119561073</v>
      </c>
    </row>
    <row r="61" spans="1:17" ht="12.75">
      <c r="A61" s="49">
        <v>42</v>
      </c>
      <c r="B61" s="49" t="s">
        <v>114</v>
      </c>
      <c r="C61" s="49" t="s">
        <v>115</v>
      </c>
      <c r="D61" s="47">
        <v>4758</v>
      </c>
      <c r="E61" s="47">
        <f t="shared" si="5"/>
        <v>6770.024074991036</v>
      </c>
      <c r="F61" s="47">
        <v>102</v>
      </c>
      <c r="G61" s="47">
        <f t="shared" si="5"/>
        <v>145.13292468454932</v>
      </c>
      <c r="H61" s="47">
        <v>63</v>
      </c>
      <c r="I61" s="47">
        <f t="shared" si="8"/>
        <v>89.6409240698687</v>
      </c>
      <c r="J61" s="47">
        <v>0</v>
      </c>
      <c r="K61" s="47">
        <f t="shared" si="9"/>
        <v>0</v>
      </c>
      <c r="L61" s="47">
        <v>0</v>
      </c>
      <c r="M61" s="47">
        <f t="shared" si="10"/>
        <v>0</v>
      </c>
      <c r="N61" s="47">
        <v>0</v>
      </c>
      <c r="O61" s="47">
        <f t="shared" si="11"/>
        <v>0</v>
      </c>
      <c r="P61" s="47">
        <v>4593</v>
      </c>
      <c r="Q61" s="47">
        <f t="shared" si="12"/>
        <v>6535.250226236618</v>
      </c>
    </row>
    <row r="62" spans="1:17" ht="12.75">
      <c r="A62" s="49">
        <v>43</v>
      </c>
      <c r="B62" s="49" t="s">
        <v>114</v>
      </c>
      <c r="C62" s="49" t="s">
        <v>116</v>
      </c>
      <c r="D62" s="47">
        <v>1576</v>
      </c>
      <c r="E62" s="47">
        <f t="shared" si="5"/>
        <v>2242.4459735573505</v>
      </c>
      <c r="F62" s="47">
        <v>0</v>
      </c>
      <c r="G62" s="47">
        <f t="shared" si="5"/>
        <v>0</v>
      </c>
      <c r="H62" s="47">
        <v>0</v>
      </c>
      <c r="I62" s="47">
        <f t="shared" si="8"/>
        <v>0</v>
      </c>
      <c r="J62" s="47">
        <v>0</v>
      </c>
      <c r="K62" s="47">
        <f t="shared" si="9"/>
        <v>0</v>
      </c>
      <c r="L62" s="47">
        <v>0</v>
      </c>
      <c r="M62" s="47">
        <f t="shared" si="10"/>
        <v>0</v>
      </c>
      <c r="N62" s="47">
        <v>0</v>
      </c>
      <c r="O62" s="47">
        <f t="shared" si="11"/>
        <v>0</v>
      </c>
      <c r="P62" s="47">
        <v>1576</v>
      </c>
      <c r="Q62" s="47">
        <f t="shared" si="12"/>
        <v>2242.4459735573505</v>
      </c>
    </row>
    <row r="63" spans="1:17" ht="12.75">
      <c r="A63" s="49">
        <v>44</v>
      </c>
      <c r="B63" s="49" t="s">
        <v>117</v>
      </c>
      <c r="C63" s="49" t="s">
        <v>118</v>
      </c>
      <c r="D63" s="47">
        <v>0</v>
      </c>
      <c r="E63" s="47">
        <f t="shared" si="5"/>
        <v>0</v>
      </c>
      <c r="F63" s="47">
        <v>0</v>
      </c>
      <c r="G63" s="47">
        <f t="shared" si="5"/>
        <v>0</v>
      </c>
      <c r="H63" s="47">
        <v>0</v>
      </c>
      <c r="I63" s="47">
        <f t="shared" si="8"/>
        <v>0</v>
      </c>
      <c r="J63" s="47">
        <v>0</v>
      </c>
      <c r="K63" s="47">
        <f t="shared" si="9"/>
        <v>0</v>
      </c>
      <c r="L63" s="47">
        <v>0</v>
      </c>
      <c r="M63" s="47">
        <f t="shared" si="10"/>
        <v>0</v>
      </c>
      <c r="N63" s="47">
        <v>0</v>
      </c>
      <c r="O63" s="47">
        <f t="shared" si="11"/>
        <v>0</v>
      </c>
      <c r="P63" s="47">
        <v>0</v>
      </c>
      <c r="Q63" s="47">
        <f t="shared" si="12"/>
        <v>0</v>
      </c>
    </row>
    <row r="64" spans="1:17" s="56" customFormat="1" ht="12.75">
      <c r="A64" s="51">
        <v>44</v>
      </c>
      <c r="B64" s="52"/>
      <c r="C64" s="51" t="s">
        <v>119</v>
      </c>
      <c r="D64" s="51">
        <f>SUM((D20):(D63))</f>
        <v>183899.84</v>
      </c>
      <c r="E64" s="47">
        <f t="shared" si="5"/>
        <v>261665.89831588892</v>
      </c>
      <c r="F64" s="51">
        <f>SUM((F20):(F63))</f>
        <v>340</v>
      </c>
      <c r="G64" s="47">
        <f t="shared" si="5"/>
        <v>483.7764156151644</v>
      </c>
      <c r="H64" s="51">
        <f>SUM((H20):(H63))</f>
        <v>17218.77</v>
      </c>
      <c r="I64" s="47">
        <f t="shared" si="8"/>
        <v>24500.10244677037</v>
      </c>
      <c r="J64" s="51">
        <f>SUM((J20):(J63))</f>
        <v>18378.29</v>
      </c>
      <c r="K64" s="47">
        <f t="shared" si="9"/>
        <v>26149.950768635354</v>
      </c>
      <c r="L64" s="51">
        <f>SUM((L20):(L63))</f>
        <v>446</v>
      </c>
      <c r="M64" s="47">
        <f t="shared" si="10"/>
        <v>634.600827542245</v>
      </c>
      <c r="N64" s="51">
        <f>SUM((N20):(N63))</f>
        <v>3355</v>
      </c>
      <c r="O64" s="47">
        <f t="shared" si="11"/>
        <v>4773.7349246731665</v>
      </c>
      <c r="P64" s="51">
        <f>SUM((P20):(P63))</f>
        <v>144161.78</v>
      </c>
      <c r="Q64" s="47">
        <f t="shared" si="12"/>
        <v>205123.73293265264</v>
      </c>
    </row>
    <row r="65" spans="1:17" ht="9" customHeight="1">
      <c r="A65" s="144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3"/>
    </row>
    <row r="66" spans="1:17" ht="12.75">
      <c r="A66" s="49">
        <v>1</v>
      </c>
      <c r="B66" s="49" t="s">
        <v>50</v>
      </c>
      <c r="C66" s="49" t="s">
        <v>120</v>
      </c>
      <c r="D66" s="47">
        <v>0</v>
      </c>
      <c r="E66" s="47">
        <f t="shared" si="5"/>
        <v>0</v>
      </c>
      <c r="F66" s="47">
        <v>0</v>
      </c>
      <c r="G66" s="47">
        <f t="shared" si="5"/>
        <v>0</v>
      </c>
      <c r="H66" s="47">
        <v>0</v>
      </c>
      <c r="I66" s="47">
        <f aca="true" t="shared" si="13" ref="I66:I73">H66/$E$7</f>
        <v>0</v>
      </c>
      <c r="J66" s="47">
        <v>0</v>
      </c>
      <c r="K66" s="47">
        <f aca="true" t="shared" si="14" ref="K66:K73">J66/$E$7</f>
        <v>0</v>
      </c>
      <c r="L66" s="47">
        <v>0</v>
      </c>
      <c r="M66" s="47">
        <f aca="true" t="shared" si="15" ref="M66:M73">L66/$E$7</f>
        <v>0</v>
      </c>
      <c r="N66" s="47">
        <v>0</v>
      </c>
      <c r="O66" s="47">
        <f aca="true" t="shared" si="16" ref="O66:O73">N66/$E$7</f>
        <v>0</v>
      </c>
      <c r="P66" s="47">
        <v>0</v>
      </c>
      <c r="Q66" s="47">
        <f aca="true" t="shared" si="17" ref="Q66:Q73">P66/$E$7</f>
        <v>0</v>
      </c>
    </row>
    <row r="67" spans="1:17" ht="12.75">
      <c r="A67" s="49">
        <v>2</v>
      </c>
      <c r="B67" s="49" t="s">
        <v>55</v>
      </c>
      <c r="C67" s="49" t="s">
        <v>121</v>
      </c>
      <c r="D67" s="47">
        <v>5800</v>
      </c>
      <c r="E67" s="47">
        <f t="shared" si="5"/>
        <v>8252.656501670452</v>
      </c>
      <c r="F67" s="47">
        <v>0</v>
      </c>
      <c r="G67" s="47">
        <f t="shared" si="5"/>
        <v>0</v>
      </c>
      <c r="H67" s="47">
        <v>0</v>
      </c>
      <c r="I67" s="47">
        <f t="shared" si="13"/>
        <v>0</v>
      </c>
      <c r="J67" s="47">
        <v>0</v>
      </c>
      <c r="K67" s="47">
        <f t="shared" si="14"/>
        <v>0</v>
      </c>
      <c r="L67" s="47">
        <v>0</v>
      </c>
      <c r="M67" s="47">
        <f t="shared" si="15"/>
        <v>0</v>
      </c>
      <c r="N67" s="47">
        <v>0</v>
      </c>
      <c r="O67" s="47">
        <f t="shared" si="16"/>
        <v>0</v>
      </c>
      <c r="P67" s="47">
        <v>5800</v>
      </c>
      <c r="Q67" s="47">
        <f t="shared" si="17"/>
        <v>8252.656501670452</v>
      </c>
    </row>
    <row r="68" spans="1:17" ht="12.75">
      <c r="A68" s="49">
        <v>3</v>
      </c>
      <c r="B68" s="49" t="s">
        <v>78</v>
      </c>
      <c r="C68" s="49" t="s">
        <v>122</v>
      </c>
      <c r="D68" s="47">
        <v>0</v>
      </c>
      <c r="E68" s="47">
        <f t="shared" si="5"/>
        <v>0</v>
      </c>
      <c r="F68" s="47">
        <v>0</v>
      </c>
      <c r="G68" s="47">
        <f t="shared" si="5"/>
        <v>0</v>
      </c>
      <c r="H68" s="47">
        <v>0</v>
      </c>
      <c r="I68" s="47">
        <f t="shared" si="13"/>
        <v>0</v>
      </c>
      <c r="J68" s="47">
        <v>0</v>
      </c>
      <c r="K68" s="47">
        <f t="shared" si="14"/>
        <v>0</v>
      </c>
      <c r="L68" s="47">
        <v>0</v>
      </c>
      <c r="M68" s="47">
        <f t="shared" si="15"/>
        <v>0</v>
      </c>
      <c r="N68" s="47">
        <v>0</v>
      </c>
      <c r="O68" s="47">
        <f t="shared" si="16"/>
        <v>0</v>
      </c>
      <c r="P68" s="47">
        <v>0</v>
      </c>
      <c r="Q68" s="47">
        <f t="shared" si="17"/>
        <v>0</v>
      </c>
    </row>
    <row r="69" spans="1:17" ht="12.75">
      <c r="A69" s="49">
        <v>4</v>
      </c>
      <c r="B69" s="49" t="s">
        <v>123</v>
      </c>
      <c r="C69" s="49" t="s">
        <v>124</v>
      </c>
      <c r="D69" s="47">
        <v>0</v>
      </c>
      <c r="E69" s="47">
        <f t="shared" si="5"/>
        <v>0</v>
      </c>
      <c r="F69" s="47">
        <v>0</v>
      </c>
      <c r="G69" s="47">
        <f t="shared" si="5"/>
        <v>0</v>
      </c>
      <c r="H69" s="47">
        <v>0</v>
      </c>
      <c r="I69" s="47">
        <f t="shared" si="13"/>
        <v>0</v>
      </c>
      <c r="J69" s="47">
        <v>0</v>
      </c>
      <c r="K69" s="47">
        <f t="shared" si="14"/>
        <v>0</v>
      </c>
      <c r="L69" s="47">
        <v>0</v>
      </c>
      <c r="M69" s="47">
        <f t="shared" si="15"/>
        <v>0</v>
      </c>
      <c r="N69" s="47">
        <v>0</v>
      </c>
      <c r="O69" s="47">
        <f t="shared" si="16"/>
        <v>0</v>
      </c>
      <c r="P69" s="47">
        <v>0</v>
      </c>
      <c r="Q69" s="47">
        <f t="shared" si="17"/>
        <v>0</v>
      </c>
    </row>
    <row r="70" spans="1:17" ht="12.75">
      <c r="A70" s="49">
        <v>5</v>
      </c>
      <c r="B70" s="49" t="s">
        <v>93</v>
      </c>
      <c r="C70" s="49" t="s">
        <v>125</v>
      </c>
      <c r="D70" s="47">
        <v>0</v>
      </c>
      <c r="E70" s="47">
        <f t="shared" si="5"/>
        <v>0</v>
      </c>
      <c r="F70" s="47">
        <v>0</v>
      </c>
      <c r="G70" s="47">
        <f t="shared" si="5"/>
        <v>0</v>
      </c>
      <c r="H70" s="47">
        <v>0</v>
      </c>
      <c r="I70" s="47">
        <f t="shared" si="13"/>
        <v>0</v>
      </c>
      <c r="J70" s="47">
        <v>0</v>
      </c>
      <c r="K70" s="47">
        <f t="shared" si="14"/>
        <v>0</v>
      </c>
      <c r="L70" s="47">
        <v>0</v>
      </c>
      <c r="M70" s="47">
        <f t="shared" si="15"/>
        <v>0</v>
      </c>
      <c r="N70" s="47">
        <v>0</v>
      </c>
      <c r="O70" s="47">
        <f t="shared" si="16"/>
        <v>0</v>
      </c>
      <c r="P70" s="47">
        <v>0</v>
      </c>
      <c r="Q70" s="47">
        <f t="shared" si="17"/>
        <v>0</v>
      </c>
    </row>
    <row r="71" spans="1:17" ht="12.75">
      <c r="A71" s="49">
        <v>6</v>
      </c>
      <c r="B71" s="49" t="s">
        <v>98</v>
      </c>
      <c r="C71" s="49" t="s">
        <v>126</v>
      </c>
      <c r="D71" s="47">
        <v>0</v>
      </c>
      <c r="E71" s="47">
        <f t="shared" si="5"/>
        <v>0</v>
      </c>
      <c r="F71" s="47">
        <v>0</v>
      </c>
      <c r="G71" s="47">
        <f t="shared" si="5"/>
        <v>0</v>
      </c>
      <c r="H71" s="47">
        <v>0</v>
      </c>
      <c r="I71" s="47">
        <f t="shared" si="13"/>
        <v>0</v>
      </c>
      <c r="J71" s="47">
        <v>0</v>
      </c>
      <c r="K71" s="47">
        <f t="shared" si="14"/>
        <v>0</v>
      </c>
      <c r="L71" s="47">
        <v>0</v>
      </c>
      <c r="M71" s="47">
        <f t="shared" si="15"/>
        <v>0</v>
      </c>
      <c r="N71" s="47">
        <v>0</v>
      </c>
      <c r="O71" s="47">
        <f t="shared" si="16"/>
        <v>0</v>
      </c>
      <c r="P71" s="47">
        <v>0</v>
      </c>
      <c r="Q71" s="47">
        <f t="shared" si="17"/>
        <v>0</v>
      </c>
    </row>
    <row r="72" spans="1:17" ht="12.75">
      <c r="A72" s="49">
        <v>7</v>
      </c>
      <c r="B72" s="49" t="s">
        <v>45</v>
      </c>
      <c r="C72" s="49" t="s">
        <v>127</v>
      </c>
      <c r="D72" s="47">
        <v>4000</v>
      </c>
      <c r="E72" s="47">
        <f t="shared" si="5"/>
        <v>5691.487242531346</v>
      </c>
      <c r="F72" s="47">
        <v>0</v>
      </c>
      <c r="G72" s="47">
        <f t="shared" si="5"/>
        <v>0</v>
      </c>
      <c r="H72" s="47">
        <v>0</v>
      </c>
      <c r="I72" s="47">
        <f t="shared" si="13"/>
        <v>0</v>
      </c>
      <c r="J72" s="47">
        <v>0</v>
      </c>
      <c r="K72" s="47">
        <f t="shared" si="14"/>
        <v>0</v>
      </c>
      <c r="L72" s="47">
        <v>0</v>
      </c>
      <c r="M72" s="47">
        <f t="shared" si="15"/>
        <v>0</v>
      </c>
      <c r="N72" s="47">
        <v>0</v>
      </c>
      <c r="O72" s="47">
        <f t="shared" si="16"/>
        <v>0</v>
      </c>
      <c r="P72" s="47">
        <v>4000</v>
      </c>
      <c r="Q72" s="47">
        <f t="shared" si="17"/>
        <v>5691.487242531346</v>
      </c>
    </row>
    <row r="73" spans="1:17" s="56" customFormat="1" ht="12.75">
      <c r="A73" s="51">
        <v>7</v>
      </c>
      <c r="B73" s="52"/>
      <c r="C73" s="51" t="s">
        <v>128</v>
      </c>
      <c r="D73" s="51">
        <f aca="true" t="shared" si="18" ref="D73:P73">(D66+D67+D68+D69+D70+D71+D72)</f>
        <v>9800</v>
      </c>
      <c r="E73" s="47">
        <f aca="true" t="shared" si="19" ref="E73:G84">D73/$E$7</f>
        <v>13944.143744201798</v>
      </c>
      <c r="F73" s="51">
        <f t="shared" si="18"/>
        <v>0</v>
      </c>
      <c r="G73" s="47">
        <f t="shared" si="19"/>
        <v>0</v>
      </c>
      <c r="H73" s="51">
        <f t="shared" si="18"/>
        <v>0</v>
      </c>
      <c r="I73" s="47">
        <f t="shared" si="13"/>
        <v>0</v>
      </c>
      <c r="J73" s="51">
        <f t="shared" si="18"/>
        <v>0</v>
      </c>
      <c r="K73" s="47">
        <f t="shared" si="14"/>
        <v>0</v>
      </c>
      <c r="L73" s="51">
        <f t="shared" si="18"/>
        <v>0</v>
      </c>
      <c r="M73" s="47">
        <f t="shared" si="15"/>
        <v>0</v>
      </c>
      <c r="N73" s="51">
        <f t="shared" si="18"/>
        <v>0</v>
      </c>
      <c r="O73" s="47">
        <f t="shared" si="16"/>
        <v>0</v>
      </c>
      <c r="P73" s="51">
        <f t="shared" si="18"/>
        <v>9800</v>
      </c>
      <c r="Q73" s="47">
        <f t="shared" si="17"/>
        <v>13944.143744201798</v>
      </c>
    </row>
    <row r="74" spans="1:17" ht="6.75" customHeight="1">
      <c r="A74" s="144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3"/>
    </row>
    <row r="75" spans="1:17" ht="12.75">
      <c r="A75" s="49">
        <v>1</v>
      </c>
      <c r="B75" s="49" t="s">
        <v>53</v>
      </c>
      <c r="C75" s="49" t="s">
        <v>129</v>
      </c>
      <c r="D75" s="47">
        <v>0</v>
      </c>
      <c r="E75" s="47">
        <f t="shared" si="19"/>
        <v>0</v>
      </c>
      <c r="F75" s="47">
        <v>0</v>
      </c>
      <c r="G75" s="47">
        <f t="shared" si="19"/>
        <v>0</v>
      </c>
      <c r="H75" s="47">
        <v>0</v>
      </c>
      <c r="I75" s="47">
        <f aca="true" t="shared" si="20" ref="I75:I82">H75/$E$7</f>
        <v>0</v>
      </c>
      <c r="J75" s="47">
        <v>0</v>
      </c>
      <c r="K75" s="47">
        <f aca="true" t="shared" si="21" ref="K75:K82">J75/$E$7</f>
        <v>0</v>
      </c>
      <c r="L75" s="47">
        <v>0</v>
      </c>
      <c r="M75" s="47">
        <f aca="true" t="shared" si="22" ref="M75:M82">L75/$E$7</f>
        <v>0</v>
      </c>
      <c r="N75" s="47">
        <v>0</v>
      </c>
      <c r="O75" s="47">
        <f aca="true" t="shared" si="23" ref="O75:O82">N75/$E$7</f>
        <v>0</v>
      </c>
      <c r="P75" s="47">
        <v>0</v>
      </c>
      <c r="Q75" s="47">
        <f aca="true" t="shared" si="24" ref="Q75:Q82">P75/$E$7</f>
        <v>0</v>
      </c>
    </row>
    <row r="76" spans="1:17" ht="12.75">
      <c r="A76" s="49">
        <v>2</v>
      </c>
      <c r="B76" s="49" t="s">
        <v>37</v>
      </c>
      <c r="C76" s="49" t="s">
        <v>527</v>
      </c>
      <c r="D76" s="47">
        <v>0</v>
      </c>
      <c r="E76" s="47">
        <f t="shared" si="19"/>
        <v>0</v>
      </c>
      <c r="F76" s="47">
        <v>0</v>
      </c>
      <c r="G76" s="47">
        <f t="shared" si="19"/>
        <v>0</v>
      </c>
      <c r="H76" s="47">
        <v>0</v>
      </c>
      <c r="I76" s="47">
        <f t="shared" si="20"/>
        <v>0</v>
      </c>
      <c r="J76" s="47">
        <v>0</v>
      </c>
      <c r="K76" s="47">
        <f t="shared" si="21"/>
        <v>0</v>
      </c>
      <c r="L76" s="47">
        <v>0</v>
      </c>
      <c r="M76" s="47">
        <f t="shared" si="22"/>
        <v>0</v>
      </c>
      <c r="N76" s="47">
        <v>0</v>
      </c>
      <c r="O76" s="47">
        <f t="shared" si="23"/>
        <v>0</v>
      </c>
      <c r="P76" s="47">
        <v>0</v>
      </c>
      <c r="Q76" s="47">
        <f t="shared" si="24"/>
        <v>0</v>
      </c>
    </row>
    <row r="77" spans="1:17" ht="12.75">
      <c r="A77" s="49">
        <v>3</v>
      </c>
      <c r="B77" s="49" t="s">
        <v>37</v>
      </c>
      <c r="C77" s="49" t="s">
        <v>131</v>
      </c>
      <c r="D77" s="47">
        <v>578</v>
      </c>
      <c r="E77" s="47">
        <f t="shared" si="19"/>
        <v>822.4199065457794</v>
      </c>
      <c r="F77" s="47">
        <v>0</v>
      </c>
      <c r="G77" s="47">
        <f t="shared" si="19"/>
        <v>0</v>
      </c>
      <c r="H77" s="47">
        <v>451</v>
      </c>
      <c r="I77" s="47">
        <f t="shared" si="20"/>
        <v>641.7151865954093</v>
      </c>
      <c r="J77" s="47">
        <v>0</v>
      </c>
      <c r="K77" s="47">
        <f t="shared" si="21"/>
        <v>0</v>
      </c>
      <c r="L77" s="47">
        <v>0</v>
      </c>
      <c r="M77" s="47">
        <f t="shared" si="22"/>
        <v>0</v>
      </c>
      <c r="N77" s="47">
        <v>0</v>
      </c>
      <c r="O77" s="47">
        <f t="shared" si="23"/>
        <v>0</v>
      </c>
      <c r="P77" s="47">
        <v>127</v>
      </c>
      <c r="Q77" s="47">
        <f t="shared" si="24"/>
        <v>180.70471995037025</v>
      </c>
    </row>
    <row r="78" spans="1:17" ht="12.75">
      <c r="A78" s="49">
        <v>4</v>
      </c>
      <c r="B78" s="49" t="s">
        <v>76</v>
      </c>
      <c r="C78" s="49" t="s">
        <v>132</v>
      </c>
      <c r="D78" s="47">
        <v>4576</v>
      </c>
      <c r="E78" s="47">
        <f t="shared" si="19"/>
        <v>6511.06140545586</v>
      </c>
      <c r="F78" s="47">
        <v>1004</v>
      </c>
      <c r="G78" s="47">
        <f t="shared" si="19"/>
        <v>1428.5632978753679</v>
      </c>
      <c r="H78" s="47">
        <v>33</v>
      </c>
      <c r="I78" s="47">
        <f t="shared" si="20"/>
        <v>46.95476975088361</v>
      </c>
      <c r="J78" s="47">
        <v>164</v>
      </c>
      <c r="K78" s="47">
        <f t="shared" si="21"/>
        <v>233.35097694378518</v>
      </c>
      <c r="L78" s="47">
        <v>0</v>
      </c>
      <c r="M78" s="47">
        <f t="shared" si="22"/>
        <v>0</v>
      </c>
      <c r="N78" s="47">
        <v>0</v>
      </c>
      <c r="O78" s="47">
        <f t="shared" si="23"/>
        <v>0</v>
      </c>
      <c r="P78" s="47">
        <v>3375</v>
      </c>
      <c r="Q78" s="47">
        <f t="shared" si="24"/>
        <v>4802.192360885823</v>
      </c>
    </row>
    <row r="79" spans="1:17" ht="12.75">
      <c r="A79" s="49">
        <v>5</v>
      </c>
      <c r="B79" s="49" t="s">
        <v>78</v>
      </c>
      <c r="C79" s="49" t="s">
        <v>133</v>
      </c>
      <c r="D79" s="47">
        <v>1771</v>
      </c>
      <c r="E79" s="47">
        <f t="shared" si="19"/>
        <v>2519.9059766307532</v>
      </c>
      <c r="F79" s="47">
        <v>0</v>
      </c>
      <c r="G79" s="47">
        <f t="shared" si="19"/>
        <v>0</v>
      </c>
      <c r="H79" s="47">
        <v>0</v>
      </c>
      <c r="I79" s="47">
        <f t="shared" si="20"/>
        <v>0</v>
      </c>
      <c r="J79" s="47">
        <v>0</v>
      </c>
      <c r="K79" s="47">
        <f t="shared" si="21"/>
        <v>0</v>
      </c>
      <c r="L79" s="47">
        <v>0</v>
      </c>
      <c r="M79" s="47">
        <f t="shared" si="22"/>
        <v>0</v>
      </c>
      <c r="N79" s="47">
        <v>0</v>
      </c>
      <c r="O79" s="47">
        <f t="shared" si="23"/>
        <v>0</v>
      </c>
      <c r="P79" s="47">
        <v>1771</v>
      </c>
      <c r="Q79" s="47">
        <f t="shared" si="24"/>
        <v>2519.9059766307532</v>
      </c>
    </row>
    <row r="80" spans="1:17" ht="12.75">
      <c r="A80" s="49">
        <v>6</v>
      </c>
      <c r="B80" s="49" t="s">
        <v>96</v>
      </c>
      <c r="C80" s="49" t="s">
        <v>134</v>
      </c>
      <c r="D80" s="47">
        <v>795</v>
      </c>
      <c r="E80" s="47">
        <f t="shared" si="19"/>
        <v>1131.183089453105</v>
      </c>
      <c r="F80" s="47">
        <v>0</v>
      </c>
      <c r="G80" s="47">
        <f t="shared" si="19"/>
        <v>0</v>
      </c>
      <c r="H80" s="47">
        <v>0</v>
      </c>
      <c r="I80" s="47">
        <f t="shared" si="20"/>
        <v>0</v>
      </c>
      <c r="J80" s="47">
        <v>0</v>
      </c>
      <c r="K80" s="47">
        <f t="shared" si="21"/>
        <v>0</v>
      </c>
      <c r="L80" s="47">
        <v>0</v>
      </c>
      <c r="M80" s="47">
        <f t="shared" si="22"/>
        <v>0</v>
      </c>
      <c r="N80" s="47">
        <v>0</v>
      </c>
      <c r="O80" s="47">
        <f t="shared" si="23"/>
        <v>0</v>
      </c>
      <c r="P80" s="47">
        <v>795</v>
      </c>
      <c r="Q80" s="47">
        <f t="shared" si="24"/>
        <v>1131.183089453105</v>
      </c>
    </row>
    <row r="81" spans="1:17" ht="12.75">
      <c r="A81" s="49">
        <v>7</v>
      </c>
      <c r="B81" s="49" t="s">
        <v>98</v>
      </c>
      <c r="C81" s="49" t="s">
        <v>135</v>
      </c>
      <c r="D81" s="47">
        <v>150</v>
      </c>
      <c r="E81" s="47">
        <f t="shared" si="19"/>
        <v>213.4307715949255</v>
      </c>
      <c r="F81" s="47">
        <v>0</v>
      </c>
      <c r="G81" s="47">
        <f t="shared" si="19"/>
        <v>0</v>
      </c>
      <c r="H81" s="47">
        <v>0</v>
      </c>
      <c r="I81" s="47">
        <f t="shared" si="20"/>
        <v>0</v>
      </c>
      <c r="J81" s="47">
        <v>0</v>
      </c>
      <c r="K81" s="47">
        <f t="shared" si="21"/>
        <v>0</v>
      </c>
      <c r="L81" s="47">
        <v>0</v>
      </c>
      <c r="M81" s="47">
        <f t="shared" si="22"/>
        <v>0</v>
      </c>
      <c r="N81" s="47">
        <v>0</v>
      </c>
      <c r="O81" s="47">
        <f t="shared" si="23"/>
        <v>0</v>
      </c>
      <c r="P81" s="47">
        <v>150</v>
      </c>
      <c r="Q81" s="47">
        <f t="shared" si="24"/>
        <v>213.4307715949255</v>
      </c>
    </row>
    <row r="82" spans="1:17" s="56" customFormat="1" ht="12.75">
      <c r="A82" s="51">
        <v>7</v>
      </c>
      <c r="B82" s="52"/>
      <c r="C82" s="51" t="s">
        <v>136</v>
      </c>
      <c r="D82" s="51">
        <f aca="true" t="shared" si="25" ref="D82:P82">(D75+D76+D77+D78+D79+D80+D81)</f>
        <v>7870</v>
      </c>
      <c r="E82" s="47">
        <f t="shared" si="19"/>
        <v>11198.001149680424</v>
      </c>
      <c r="F82" s="51">
        <f t="shared" si="25"/>
        <v>1004</v>
      </c>
      <c r="G82" s="47">
        <f t="shared" si="19"/>
        <v>1428.5632978753679</v>
      </c>
      <c r="H82" s="51">
        <f t="shared" si="25"/>
        <v>484</v>
      </c>
      <c r="I82" s="47">
        <f t="shared" si="20"/>
        <v>688.6699563462929</v>
      </c>
      <c r="J82" s="51">
        <f t="shared" si="25"/>
        <v>164</v>
      </c>
      <c r="K82" s="47">
        <f t="shared" si="21"/>
        <v>233.35097694378518</v>
      </c>
      <c r="L82" s="51">
        <f t="shared" si="25"/>
        <v>0</v>
      </c>
      <c r="M82" s="47">
        <f t="shared" si="22"/>
        <v>0</v>
      </c>
      <c r="N82" s="51">
        <f t="shared" si="25"/>
        <v>0</v>
      </c>
      <c r="O82" s="47">
        <f t="shared" si="23"/>
        <v>0</v>
      </c>
      <c r="P82" s="51">
        <f t="shared" si="25"/>
        <v>6218</v>
      </c>
      <c r="Q82" s="47">
        <f t="shared" si="24"/>
        <v>8847.416918514977</v>
      </c>
    </row>
    <row r="83" spans="1:17" ht="12.75">
      <c r="A83" s="144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3"/>
    </row>
    <row r="84" spans="1:17" s="67" customFormat="1" ht="15">
      <c r="A84" s="65">
        <v>66</v>
      </c>
      <c r="B84" s="66"/>
      <c r="C84" s="65" t="s">
        <v>137</v>
      </c>
      <c r="D84" s="65">
        <f aca="true" t="shared" si="26" ref="D84:P84">(D13+D18+D64+D73+D82)</f>
        <v>262797.83999999997</v>
      </c>
      <c r="E84" s="47">
        <f t="shared" si="19"/>
        <v>373927.63843119843</v>
      </c>
      <c r="F84" s="65">
        <f t="shared" si="26"/>
        <v>6073</v>
      </c>
      <c r="G84" s="47">
        <f t="shared" si="19"/>
        <v>8641.100505973216</v>
      </c>
      <c r="H84" s="65">
        <f t="shared" si="26"/>
        <v>24507.77</v>
      </c>
      <c r="I84" s="47">
        <f>H84/$E$7</f>
        <v>34871.41507447311</v>
      </c>
      <c r="J84" s="65">
        <f t="shared" si="26"/>
        <v>26861.29</v>
      </c>
      <c r="K84" s="47">
        <f>J84/$E$7</f>
        <v>38220.17233823371</v>
      </c>
      <c r="L84" s="65">
        <f t="shared" si="26"/>
        <v>1137</v>
      </c>
      <c r="M84" s="47">
        <f>L84/$E$7</f>
        <v>1617.8052486895351</v>
      </c>
      <c r="N84" s="65">
        <f t="shared" si="26"/>
        <v>3355</v>
      </c>
      <c r="O84" s="47">
        <f>N84/$E$7</f>
        <v>4773.7349246731665</v>
      </c>
      <c r="P84" s="65">
        <f t="shared" si="26"/>
        <v>200863.78</v>
      </c>
      <c r="Q84" s="47">
        <f>P84/$E$7</f>
        <v>285803.41033915576</v>
      </c>
    </row>
  </sheetData>
  <sheetProtection password="CE88" sheet="1" objects="1" scenarios="1"/>
  <mergeCells count="16">
    <mergeCell ref="F3:P3"/>
    <mergeCell ref="A2:A5"/>
    <mergeCell ref="B2:B5"/>
    <mergeCell ref="C2:C5"/>
    <mergeCell ref="D3:E4"/>
    <mergeCell ref="F4:G4"/>
    <mergeCell ref="H4:I4"/>
    <mergeCell ref="J4:K4"/>
    <mergeCell ref="A74:Q74"/>
    <mergeCell ref="A83:Q83"/>
    <mergeCell ref="L4:M4"/>
    <mergeCell ref="N4:O4"/>
    <mergeCell ref="A19:Q19"/>
    <mergeCell ref="A65:Q65"/>
    <mergeCell ref="P4:Q4"/>
    <mergeCell ref="A14:Q1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&amp;R&amp;P+63
</oddFooter>
  </headerFooter>
  <rowBreaks count="2" manualBreakCount="2">
    <brk id="35" max="255" man="1"/>
    <brk id="64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M85"/>
  <sheetViews>
    <sheetView workbookViewId="0" topLeftCell="A1">
      <selection activeCell="D9" sqref="D9"/>
    </sheetView>
  </sheetViews>
  <sheetFormatPr defaultColWidth="9.140625" defaultRowHeight="12.75"/>
  <cols>
    <col min="1" max="1" width="4.421875" style="0" bestFit="1" customWidth="1"/>
    <col min="2" max="2" width="17.421875" style="0" customWidth="1"/>
    <col min="3" max="3" width="56.7109375" style="0" customWidth="1"/>
    <col min="4" max="4" width="10.57421875" style="0" customWidth="1"/>
    <col min="5" max="5" width="10.57421875" style="106" customWidth="1"/>
    <col min="6" max="6" width="10.28125" style="0" customWidth="1"/>
    <col min="7" max="7" width="10.28125" style="106" customWidth="1"/>
    <col min="8" max="8" width="10.140625" style="0" customWidth="1"/>
    <col min="9" max="9" width="10.140625" style="106" customWidth="1"/>
    <col min="10" max="10" width="10.00390625" style="0" customWidth="1"/>
    <col min="11" max="11" width="10.00390625" style="106" customWidth="1"/>
    <col min="12" max="12" width="10.7109375" style="0" customWidth="1"/>
    <col min="13" max="13" width="9.140625" style="106" customWidth="1"/>
  </cols>
  <sheetData>
    <row r="1" spans="1:13" s="8" customFormat="1" ht="15">
      <c r="A1" s="7" t="s">
        <v>719</v>
      </c>
      <c r="E1" s="101"/>
      <c r="G1" s="101"/>
      <c r="I1" s="101"/>
      <c r="K1" s="101"/>
      <c r="M1" s="101"/>
    </row>
    <row r="2" spans="1:13" ht="12.75">
      <c r="A2" s="145" t="s">
        <v>11</v>
      </c>
      <c r="B2" s="131" t="s">
        <v>12</v>
      </c>
      <c r="C2" s="131" t="s">
        <v>13</v>
      </c>
      <c r="D2" s="36" t="s">
        <v>528</v>
      </c>
      <c r="E2" s="102"/>
      <c r="F2" s="36" t="s">
        <v>529</v>
      </c>
      <c r="G2" s="102"/>
      <c r="H2" s="36" t="s">
        <v>530</v>
      </c>
      <c r="I2" s="102"/>
      <c r="J2" s="36" t="s">
        <v>531</v>
      </c>
      <c r="K2" s="102"/>
      <c r="L2" s="36" t="s">
        <v>532</v>
      </c>
      <c r="M2" s="105"/>
    </row>
    <row r="3" spans="1:13" ht="12.75">
      <c r="A3" s="145"/>
      <c r="B3" s="131"/>
      <c r="C3" s="131"/>
      <c r="D3" s="36" t="s">
        <v>533</v>
      </c>
      <c r="E3" s="102"/>
      <c r="F3" s="36" t="s">
        <v>534</v>
      </c>
      <c r="G3" s="102"/>
      <c r="H3" s="36" t="s">
        <v>534</v>
      </c>
      <c r="I3" s="102"/>
      <c r="J3" s="36" t="s">
        <v>533</v>
      </c>
      <c r="K3" s="102"/>
      <c r="L3" s="36" t="s">
        <v>533</v>
      </c>
      <c r="M3" s="105"/>
    </row>
    <row r="4" spans="1:13" ht="86.25" customHeight="1">
      <c r="A4" s="146"/>
      <c r="B4" s="128"/>
      <c r="C4" s="128"/>
      <c r="D4" s="127" t="s">
        <v>535</v>
      </c>
      <c r="E4" s="127"/>
      <c r="F4" s="127" t="s">
        <v>536</v>
      </c>
      <c r="G4" s="127"/>
      <c r="H4" s="127" t="s">
        <v>537</v>
      </c>
      <c r="I4" s="127"/>
      <c r="J4" s="127" t="s">
        <v>538</v>
      </c>
      <c r="K4" s="127"/>
      <c r="L4" s="127" t="s">
        <v>539</v>
      </c>
      <c r="M4" s="127"/>
    </row>
    <row r="5" spans="1:13" ht="0.75" customHeight="1">
      <c r="A5" s="146"/>
      <c r="B5" s="128"/>
      <c r="C5" s="128"/>
      <c r="D5" s="9">
        <v>2006</v>
      </c>
      <c r="E5" s="103"/>
      <c r="F5" s="9">
        <v>2006</v>
      </c>
      <c r="G5" s="103"/>
      <c r="H5" s="9">
        <v>2006</v>
      </c>
      <c r="I5" s="103"/>
      <c r="J5" s="9">
        <v>2006</v>
      </c>
      <c r="K5" s="103"/>
      <c r="L5" s="9">
        <v>2006</v>
      </c>
      <c r="M5" s="105"/>
    </row>
    <row r="6" spans="1:13" ht="0.75" customHeight="1">
      <c r="A6" s="68"/>
      <c r="B6" s="13"/>
      <c r="C6" s="13"/>
      <c r="D6" s="9"/>
      <c r="E6" s="103"/>
      <c r="F6" s="9"/>
      <c r="G6" s="103"/>
      <c r="H6" s="9"/>
      <c r="I6" s="103"/>
      <c r="J6" s="9"/>
      <c r="K6" s="103"/>
      <c r="L6" s="9"/>
      <c r="M6" s="105"/>
    </row>
    <row r="7" spans="1:13" ht="12.75">
      <c r="A7" s="69"/>
      <c r="B7" s="16"/>
      <c r="C7" s="16"/>
      <c r="D7" s="70" t="s">
        <v>491</v>
      </c>
      <c r="E7" s="104" t="s">
        <v>718</v>
      </c>
      <c r="F7" s="70" t="s">
        <v>491</v>
      </c>
      <c r="G7" s="104" t="s">
        <v>718</v>
      </c>
      <c r="H7" s="70" t="s">
        <v>491</v>
      </c>
      <c r="I7" s="104" t="s">
        <v>718</v>
      </c>
      <c r="J7" s="70" t="s">
        <v>491</v>
      </c>
      <c r="K7" s="104" t="s">
        <v>718</v>
      </c>
      <c r="L7" s="70" t="s">
        <v>491</v>
      </c>
      <c r="M7" s="104" t="s">
        <v>718</v>
      </c>
    </row>
    <row r="8" spans="1:13" ht="12.75" hidden="1">
      <c r="A8" s="69"/>
      <c r="B8" s="16"/>
      <c r="C8" s="16"/>
      <c r="D8" s="17"/>
      <c r="E8" s="105">
        <v>0.702804</v>
      </c>
      <c r="F8" s="17"/>
      <c r="G8" s="105"/>
      <c r="H8" s="17"/>
      <c r="I8" s="105"/>
      <c r="J8" s="17"/>
      <c r="K8" s="105"/>
      <c r="L8" s="17"/>
      <c r="M8" s="105"/>
    </row>
    <row r="9" spans="1:13" ht="12.75">
      <c r="A9" s="69">
        <v>1</v>
      </c>
      <c r="B9" s="16" t="s">
        <v>35</v>
      </c>
      <c r="C9" s="16" t="s">
        <v>36</v>
      </c>
      <c r="D9" s="17">
        <v>462.54</v>
      </c>
      <c r="E9" s="105">
        <f>D9/$E$8</f>
        <v>658.1351272901122</v>
      </c>
      <c r="F9" s="17">
        <v>0.99</v>
      </c>
      <c r="G9" s="105">
        <f>F9/$E$8</f>
        <v>1.408643092526508</v>
      </c>
      <c r="H9" s="17">
        <v>0.11</v>
      </c>
      <c r="I9" s="105">
        <f aca="true" t="shared" si="0" ref="I9:I14">H9/$E$8</f>
        <v>0.156515899169612</v>
      </c>
      <c r="J9" s="17">
        <v>2.65</v>
      </c>
      <c r="K9" s="105">
        <f aca="true" t="shared" si="1" ref="K9:K14">J9/$E$8</f>
        <v>3.7706102981770164</v>
      </c>
      <c r="L9" s="17">
        <v>2.84</v>
      </c>
      <c r="M9" s="105">
        <f aca="true" t="shared" si="2" ref="M9:M14">L9/$E$8</f>
        <v>4.040955942197256</v>
      </c>
    </row>
    <row r="10" spans="1:13" ht="12.75">
      <c r="A10" s="69">
        <v>2</v>
      </c>
      <c r="B10" s="16" t="s">
        <v>37</v>
      </c>
      <c r="C10" s="16" t="s">
        <v>38</v>
      </c>
      <c r="D10" s="17">
        <v>481.88</v>
      </c>
      <c r="E10" s="105">
        <f aca="true" t="shared" si="3" ref="E10:G73">D10/$E$8</f>
        <v>685.6534681077512</v>
      </c>
      <c r="F10" s="17">
        <v>1.13</v>
      </c>
      <c r="G10" s="105">
        <f t="shared" si="3"/>
        <v>1.607845146015105</v>
      </c>
      <c r="H10" s="17">
        <v>0.14</v>
      </c>
      <c r="I10" s="105">
        <f t="shared" si="0"/>
        <v>0.19920205348859713</v>
      </c>
      <c r="J10" s="17">
        <v>3.14</v>
      </c>
      <c r="K10" s="105">
        <f t="shared" si="1"/>
        <v>4.467817485387107</v>
      </c>
      <c r="L10" s="17">
        <v>2.79</v>
      </c>
      <c r="M10" s="105">
        <f t="shared" si="2"/>
        <v>3.969812351665614</v>
      </c>
    </row>
    <row r="11" spans="1:13" ht="12.75">
      <c r="A11" s="69">
        <v>3</v>
      </c>
      <c r="B11" s="16" t="s">
        <v>37</v>
      </c>
      <c r="C11" s="16" t="s">
        <v>39</v>
      </c>
      <c r="D11" s="17">
        <v>585.9</v>
      </c>
      <c r="E11" s="105">
        <f t="shared" si="3"/>
        <v>833.6605938497788</v>
      </c>
      <c r="F11" s="17">
        <v>1.25</v>
      </c>
      <c r="G11" s="105">
        <f t="shared" si="3"/>
        <v>1.7785897632910457</v>
      </c>
      <c r="H11" s="17">
        <v>0.08</v>
      </c>
      <c r="I11" s="105">
        <f t="shared" si="0"/>
        <v>0.11382974485062693</v>
      </c>
      <c r="J11" s="17">
        <v>0.87</v>
      </c>
      <c r="K11" s="105">
        <f t="shared" si="1"/>
        <v>1.2378984752505677</v>
      </c>
      <c r="L11" s="17">
        <v>1.78</v>
      </c>
      <c r="M11" s="105">
        <f t="shared" si="2"/>
        <v>2.532711822926449</v>
      </c>
    </row>
    <row r="12" spans="1:13" ht="12.75">
      <c r="A12" s="69">
        <v>4</v>
      </c>
      <c r="B12" s="16" t="s">
        <v>37</v>
      </c>
      <c r="C12" s="16" t="s">
        <v>40</v>
      </c>
      <c r="D12" s="17">
        <v>548.62</v>
      </c>
      <c r="E12" s="105">
        <f t="shared" si="3"/>
        <v>780.6159327493867</v>
      </c>
      <c r="F12" s="17">
        <v>1.69</v>
      </c>
      <c r="G12" s="105">
        <f t="shared" si="3"/>
        <v>2.4046533599694935</v>
      </c>
      <c r="H12" s="17">
        <v>0.16</v>
      </c>
      <c r="I12" s="105">
        <f t="shared" si="0"/>
        <v>0.22765948970125385</v>
      </c>
      <c r="J12" s="17">
        <v>0</v>
      </c>
      <c r="K12" s="105">
        <f t="shared" si="1"/>
        <v>0</v>
      </c>
      <c r="L12" s="17">
        <v>0</v>
      </c>
      <c r="M12" s="105">
        <f t="shared" si="2"/>
        <v>0</v>
      </c>
    </row>
    <row r="13" spans="1:13" ht="12.75">
      <c r="A13" s="69">
        <v>5</v>
      </c>
      <c r="B13" s="16" t="s">
        <v>41</v>
      </c>
      <c r="C13" s="16" t="s">
        <v>42</v>
      </c>
      <c r="D13" s="17">
        <v>578.03</v>
      </c>
      <c r="E13" s="105">
        <f t="shared" si="3"/>
        <v>822.4625927000984</v>
      </c>
      <c r="F13" s="17">
        <v>1.53</v>
      </c>
      <c r="G13" s="105">
        <f t="shared" si="3"/>
        <v>2.17699387026824</v>
      </c>
      <c r="H13" s="17">
        <v>0.2</v>
      </c>
      <c r="I13" s="105">
        <f t="shared" si="0"/>
        <v>0.28457436212656734</v>
      </c>
      <c r="J13" s="17">
        <v>2.38</v>
      </c>
      <c r="K13" s="105">
        <f t="shared" si="1"/>
        <v>3.3864349093061508</v>
      </c>
      <c r="L13" s="17">
        <v>1.68</v>
      </c>
      <c r="M13" s="105">
        <f t="shared" si="2"/>
        <v>2.390424641863165</v>
      </c>
    </row>
    <row r="14" spans="1:13" s="22" customFormat="1" ht="12.75">
      <c r="A14" s="71">
        <v>5</v>
      </c>
      <c r="B14" s="20"/>
      <c r="C14" s="19" t="s">
        <v>43</v>
      </c>
      <c r="D14" s="72">
        <f>(D9+D10+D11+D12+D13)/5</f>
        <v>531.394</v>
      </c>
      <c r="E14" s="105">
        <f t="shared" si="3"/>
        <v>756.1055429394255</v>
      </c>
      <c r="F14" s="72">
        <f>(F9+F10+F11+F12+F13)/5</f>
        <v>1.318</v>
      </c>
      <c r="G14" s="105">
        <f t="shared" si="3"/>
        <v>1.8753450464140786</v>
      </c>
      <c r="H14" s="72">
        <f>(H9+H10+H11+H12+H13)/5</f>
        <v>0.13799999999999998</v>
      </c>
      <c r="I14" s="105">
        <f t="shared" si="0"/>
        <v>0.1963563098673314</v>
      </c>
      <c r="J14" s="72">
        <f>(J9+J10+J11+J12+J13)/4</f>
        <v>2.26</v>
      </c>
      <c r="K14" s="105">
        <f t="shared" si="1"/>
        <v>3.21569029203021</v>
      </c>
      <c r="L14" s="72">
        <f>(L9+L10+L11+L12+L13)/4</f>
        <v>2.2725</v>
      </c>
      <c r="M14" s="105">
        <f t="shared" si="2"/>
        <v>3.233476189663121</v>
      </c>
    </row>
    <row r="15" spans="1:13" ht="7.5" customHeight="1">
      <c r="A15" s="147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9"/>
    </row>
    <row r="16" spans="1:13" ht="12.75">
      <c r="A16" s="69">
        <v>1</v>
      </c>
      <c r="B16" s="16" t="s">
        <v>37</v>
      </c>
      <c r="C16" s="16" t="s">
        <v>44</v>
      </c>
      <c r="D16" s="17">
        <v>457.31</v>
      </c>
      <c r="E16" s="105">
        <f t="shared" si="3"/>
        <v>650.6935077205025</v>
      </c>
      <c r="F16" s="17">
        <v>1.76</v>
      </c>
      <c r="G16" s="105">
        <f t="shared" si="3"/>
        <v>2.504254386713792</v>
      </c>
      <c r="H16" s="17">
        <v>0.25</v>
      </c>
      <c r="I16" s="105">
        <f>H16/$E$8</f>
        <v>0.3557179526582091</v>
      </c>
      <c r="J16" s="17">
        <v>3.06</v>
      </c>
      <c r="K16" s="105">
        <f>J16/$E$8</f>
        <v>4.35398774053648</v>
      </c>
      <c r="L16" s="17">
        <v>11.27</v>
      </c>
      <c r="M16" s="105">
        <f>L16/$E$8</f>
        <v>16.035765305832065</v>
      </c>
    </row>
    <row r="17" spans="1:13" ht="12.75">
      <c r="A17" s="69">
        <v>2</v>
      </c>
      <c r="B17" s="16" t="s">
        <v>45</v>
      </c>
      <c r="C17" s="16" t="s">
        <v>159</v>
      </c>
      <c r="D17" s="17">
        <v>523.44</v>
      </c>
      <c r="E17" s="105">
        <f t="shared" si="3"/>
        <v>744.788020557652</v>
      </c>
      <c r="F17" s="17">
        <v>1.24</v>
      </c>
      <c r="G17" s="105">
        <f t="shared" si="3"/>
        <v>1.7643610451847171</v>
      </c>
      <c r="H17" s="17">
        <v>0.15</v>
      </c>
      <c r="I17" s="105">
        <f>H17/$E$8</f>
        <v>0.21343077159492546</v>
      </c>
      <c r="J17" s="17">
        <v>2.82</v>
      </c>
      <c r="K17" s="105">
        <f>J17/$E$8</f>
        <v>4.012498505984599</v>
      </c>
      <c r="L17" s="17">
        <v>0.87</v>
      </c>
      <c r="M17" s="105">
        <f>L17/$E$8</f>
        <v>1.2378984752505677</v>
      </c>
    </row>
    <row r="18" spans="1:13" ht="12.75">
      <c r="A18" s="69">
        <v>3</v>
      </c>
      <c r="B18" s="16" t="s">
        <v>47</v>
      </c>
      <c r="C18" s="16" t="s">
        <v>160</v>
      </c>
      <c r="D18" s="17">
        <v>443.72</v>
      </c>
      <c r="E18" s="105">
        <f t="shared" si="3"/>
        <v>631.3566798140023</v>
      </c>
      <c r="F18" s="17">
        <v>1.54</v>
      </c>
      <c r="G18" s="105">
        <f t="shared" si="3"/>
        <v>2.1912225883745684</v>
      </c>
      <c r="H18" s="17">
        <v>0.29</v>
      </c>
      <c r="I18" s="105">
        <f>H18/$E$8</f>
        <v>0.41263282508352256</v>
      </c>
      <c r="J18" s="17">
        <v>0</v>
      </c>
      <c r="K18" s="105">
        <f>J18/$E$8</f>
        <v>0</v>
      </c>
      <c r="L18" s="17">
        <v>7.59</v>
      </c>
      <c r="M18" s="105">
        <f>L18/$E$8</f>
        <v>10.799597042703228</v>
      </c>
    </row>
    <row r="19" spans="1:13" s="22" customFormat="1" ht="12.75">
      <c r="A19" s="71">
        <v>3</v>
      </c>
      <c r="B19" s="20"/>
      <c r="C19" s="19" t="s">
        <v>49</v>
      </c>
      <c r="D19" s="72">
        <f>(D16+D17+D18)/3</f>
        <v>474.8233333333333</v>
      </c>
      <c r="E19" s="105">
        <f t="shared" si="3"/>
        <v>675.6127360307189</v>
      </c>
      <c r="F19" s="72">
        <f>(F16+F17+F18)/3</f>
        <v>1.5133333333333334</v>
      </c>
      <c r="G19" s="105">
        <f t="shared" si="3"/>
        <v>2.153279340091026</v>
      </c>
      <c r="H19" s="72">
        <f>(H16+H17+H18)/3</f>
        <v>0.22999999999999998</v>
      </c>
      <c r="I19" s="105">
        <f>H19/$E$8</f>
        <v>0.3272605164455524</v>
      </c>
      <c r="J19" s="72">
        <f>(J16+J17+J18)/2</f>
        <v>2.94</v>
      </c>
      <c r="K19" s="105">
        <f>J19/$E$8</f>
        <v>4.18324312326054</v>
      </c>
      <c r="L19" s="72">
        <f>(L16+L17+L18)/3</f>
        <v>6.576666666666665</v>
      </c>
      <c r="M19" s="105">
        <f>L19/$E$8</f>
        <v>9.35775360792862</v>
      </c>
    </row>
    <row r="20" spans="1:13" ht="8.25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9"/>
    </row>
    <row r="21" spans="1:13" ht="12.75">
      <c r="A21" s="69">
        <v>1</v>
      </c>
      <c r="B21" s="16" t="s">
        <v>50</v>
      </c>
      <c r="C21" s="16" t="s">
        <v>51</v>
      </c>
      <c r="D21" s="17">
        <v>272.77</v>
      </c>
      <c r="E21" s="105">
        <f t="shared" si="3"/>
        <v>388.1167437863188</v>
      </c>
      <c r="F21" s="17">
        <v>1.75</v>
      </c>
      <c r="G21" s="105">
        <f t="shared" si="3"/>
        <v>2.4900256686074638</v>
      </c>
      <c r="H21" s="17">
        <v>0.08</v>
      </c>
      <c r="I21" s="105">
        <f aca="true" t="shared" si="4" ref="I21:I65">H21/$E$8</f>
        <v>0.11382974485062693</v>
      </c>
      <c r="J21" s="17">
        <v>9</v>
      </c>
      <c r="K21" s="105">
        <f aca="true" t="shared" si="5" ref="K21:K65">J21/$E$8</f>
        <v>12.80584629569553</v>
      </c>
      <c r="L21" s="17">
        <v>0.83</v>
      </c>
      <c r="M21" s="105">
        <f aca="true" t="shared" si="6" ref="M21:M65">L21/$E$8</f>
        <v>1.1809836028252543</v>
      </c>
    </row>
    <row r="22" spans="1:13" ht="12.75">
      <c r="A22" s="69">
        <v>2</v>
      </c>
      <c r="B22" s="16" t="s">
        <v>50</v>
      </c>
      <c r="C22" s="16" t="s">
        <v>52</v>
      </c>
      <c r="D22" s="17">
        <v>271.12</v>
      </c>
      <c r="E22" s="105">
        <f t="shared" si="3"/>
        <v>385.76900529877463</v>
      </c>
      <c r="F22" s="17">
        <v>1.9</v>
      </c>
      <c r="G22" s="105">
        <f t="shared" si="3"/>
        <v>2.7034564402023893</v>
      </c>
      <c r="H22" s="17">
        <v>0.07</v>
      </c>
      <c r="I22" s="105">
        <f t="shared" si="4"/>
        <v>0.09960102674429856</v>
      </c>
      <c r="J22" s="17">
        <v>8.17</v>
      </c>
      <c r="K22" s="105">
        <f t="shared" si="5"/>
        <v>11.624862692870273</v>
      </c>
      <c r="L22" s="17">
        <v>0.28</v>
      </c>
      <c r="M22" s="105">
        <f t="shared" si="6"/>
        <v>0.39840410697719425</v>
      </c>
    </row>
    <row r="23" spans="1:13" ht="12.75">
      <c r="A23" s="69">
        <v>3</v>
      </c>
      <c r="B23" s="16" t="s">
        <v>53</v>
      </c>
      <c r="C23" s="16" t="s">
        <v>54</v>
      </c>
      <c r="D23" s="17">
        <v>350.07</v>
      </c>
      <c r="E23" s="105">
        <f t="shared" si="3"/>
        <v>498.10473474823704</v>
      </c>
      <c r="F23" s="17">
        <v>1.74</v>
      </c>
      <c r="G23" s="105">
        <f t="shared" si="3"/>
        <v>2.4757969505011355</v>
      </c>
      <c r="H23" s="17">
        <v>0.11</v>
      </c>
      <c r="I23" s="105">
        <f t="shared" si="4"/>
        <v>0.156515899169612</v>
      </c>
      <c r="J23" s="17">
        <v>9.67</v>
      </c>
      <c r="K23" s="105">
        <f t="shared" si="5"/>
        <v>13.759170408819529</v>
      </c>
      <c r="L23" s="17">
        <v>4.53</v>
      </c>
      <c r="M23" s="105">
        <f t="shared" si="6"/>
        <v>6.4456093021667495</v>
      </c>
    </row>
    <row r="24" spans="1:13" ht="12.75">
      <c r="A24" s="69">
        <v>4</v>
      </c>
      <c r="B24" s="16" t="s">
        <v>55</v>
      </c>
      <c r="C24" s="16" t="s">
        <v>56</v>
      </c>
      <c r="D24" s="17">
        <v>343.67</v>
      </c>
      <c r="E24" s="105">
        <f t="shared" si="3"/>
        <v>488.9983551601869</v>
      </c>
      <c r="F24" s="17">
        <v>1.71</v>
      </c>
      <c r="G24" s="105">
        <f t="shared" si="3"/>
        <v>2.4331107961821505</v>
      </c>
      <c r="H24" s="17">
        <v>0.09</v>
      </c>
      <c r="I24" s="105">
        <f t="shared" si="4"/>
        <v>0.12805846295695528</v>
      </c>
      <c r="J24" s="17">
        <v>9.39</v>
      </c>
      <c r="K24" s="105">
        <f t="shared" si="5"/>
        <v>13.360766301842336</v>
      </c>
      <c r="L24" s="17">
        <v>1.2</v>
      </c>
      <c r="M24" s="105">
        <f t="shared" si="6"/>
        <v>1.7074461727594037</v>
      </c>
    </row>
    <row r="25" spans="1:13" ht="12.75">
      <c r="A25" s="69">
        <v>5</v>
      </c>
      <c r="B25" s="16" t="s">
        <v>55</v>
      </c>
      <c r="C25" s="16" t="s">
        <v>57</v>
      </c>
      <c r="D25" s="17">
        <v>0</v>
      </c>
      <c r="E25" s="105">
        <f t="shared" si="3"/>
        <v>0</v>
      </c>
      <c r="F25" s="17">
        <v>0</v>
      </c>
      <c r="G25" s="105">
        <f t="shared" si="3"/>
        <v>0</v>
      </c>
      <c r="H25" s="17">
        <v>0</v>
      </c>
      <c r="I25" s="105">
        <f t="shared" si="4"/>
        <v>0</v>
      </c>
      <c r="J25" s="17">
        <v>0</v>
      </c>
      <c r="K25" s="105">
        <f t="shared" si="5"/>
        <v>0</v>
      </c>
      <c r="L25" s="17">
        <v>0</v>
      </c>
      <c r="M25" s="105">
        <f t="shared" si="6"/>
        <v>0</v>
      </c>
    </row>
    <row r="26" spans="1:13" ht="12.75">
      <c r="A26" s="69">
        <v>6</v>
      </c>
      <c r="B26" s="16" t="s">
        <v>35</v>
      </c>
      <c r="C26" s="16" t="s">
        <v>58</v>
      </c>
      <c r="D26" s="17">
        <v>271.01</v>
      </c>
      <c r="E26" s="105">
        <f t="shared" si="3"/>
        <v>385.612489399605</v>
      </c>
      <c r="F26" s="17">
        <v>1.44</v>
      </c>
      <c r="G26" s="105">
        <f t="shared" si="3"/>
        <v>2.0489354073112844</v>
      </c>
      <c r="H26" s="17">
        <v>0.13</v>
      </c>
      <c r="I26" s="105">
        <f t="shared" si="4"/>
        <v>0.18497333538226876</v>
      </c>
      <c r="J26" s="17">
        <v>6.43</v>
      </c>
      <c r="K26" s="105">
        <f t="shared" si="5"/>
        <v>9.149065742369139</v>
      </c>
      <c r="L26" s="17">
        <v>1.81</v>
      </c>
      <c r="M26" s="105">
        <f t="shared" si="6"/>
        <v>2.575397977245434</v>
      </c>
    </row>
    <row r="27" spans="1:13" ht="12.75">
      <c r="A27" s="69">
        <v>7</v>
      </c>
      <c r="B27" s="16" t="s">
        <v>59</v>
      </c>
      <c r="C27" s="16" t="s">
        <v>60</v>
      </c>
      <c r="D27" s="17">
        <v>395.8</v>
      </c>
      <c r="E27" s="105">
        <f t="shared" si="3"/>
        <v>563.1726626484767</v>
      </c>
      <c r="F27" s="17">
        <v>1.55</v>
      </c>
      <c r="G27" s="105">
        <f t="shared" si="3"/>
        <v>2.2054513064808967</v>
      </c>
      <c r="H27" s="17">
        <v>0.09</v>
      </c>
      <c r="I27" s="105">
        <f t="shared" si="4"/>
        <v>0.12805846295695528</v>
      </c>
      <c r="J27" s="17">
        <v>10.3</v>
      </c>
      <c r="K27" s="105">
        <f t="shared" si="5"/>
        <v>14.655579649518216</v>
      </c>
      <c r="L27" s="17">
        <v>1.59</v>
      </c>
      <c r="M27" s="105">
        <f t="shared" si="6"/>
        <v>2.26236617890621</v>
      </c>
    </row>
    <row r="28" spans="1:13" ht="12.75">
      <c r="A28" s="69">
        <v>8</v>
      </c>
      <c r="B28" s="16" t="s">
        <v>37</v>
      </c>
      <c r="C28" s="16" t="s">
        <v>61</v>
      </c>
      <c r="D28" s="17">
        <v>525.63</v>
      </c>
      <c r="E28" s="105">
        <f t="shared" si="3"/>
        <v>747.9041098229378</v>
      </c>
      <c r="F28" s="17">
        <v>1.8</v>
      </c>
      <c r="G28" s="105">
        <f t="shared" si="3"/>
        <v>2.5611692591391058</v>
      </c>
      <c r="H28" s="17">
        <v>0.17</v>
      </c>
      <c r="I28" s="105">
        <f t="shared" si="4"/>
        <v>0.24188820780758222</v>
      </c>
      <c r="J28" s="17">
        <v>8.3</v>
      </c>
      <c r="K28" s="105">
        <f t="shared" si="5"/>
        <v>11.809836028252544</v>
      </c>
      <c r="L28" s="17">
        <v>0.85</v>
      </c>
      <c r="M28" s="105">
        <f t="shared" si="6"/>
        <v>1.209441039037911</v>
      </c>
    </row>
    <row r="29" spans="1:13" ht="12.75">
      <c r="A29" s="69">
        <v>9</v>
      </c>
      <c r="B29" s="16" t="s">
        <v>37</v>
      </c>
      <c r="C29" s="16" t="s">
        <v>62</v>
      </c>
      <c r="D29" s="17">
        <v>439.41</v>
      </c>
      <c r="E29" s="105">
        <f t="shared" si="3"/>
        <v>625.2241023101748</v>
      </c>
      <c r="F29" s="17">
        <v>1.74</v>
      </c>
      <c r="G29" s="105">
        <f t="shared" si="3"/>
        <v>2.4757969505011355</v>
      </c>
      <c r="H29" s="17">
        <v>0.1</v>
      </c>
      <c r="I29" s="105">
        <f t="shared" si="4"/>
        <v>0.14228718106328367</v>
      </c>
      <c r="J29" s="17">
        <v>5</v>
      </c>
      <c r="K29" s="105">
        <f t="shared" si="5"/>
        <v>7.114359053164183</v>
      </c>
      <c r="L29" s="17">
        <v>0.72</v>
      </c>
      <c r="M29" s="105">
        <f t="shared" si="6"/>
        <v>1.0244677036556422</v>
      </c>
    </row>
    <row r="30" spans="1:13" ht="12.75">
      <c r="A30" s="69">
        <v>10</v>
      </c>
      <c r="B30" s="16" t="s">
        <v>37</v>
      </c>
      <c r="C30" s="16" t="s">
        <v>63</v>
      </c>
      <c r="D30" s="17">
        <v>294.22</v>
      </c>
      <c r="E30" s="105">
        <f t="shared" si="3"/>
        <v>418.63734412439317</v>
      </c>
      <c r="F30" s="17">
        <v>1.85</v>
      </c>
      <c r="G30" s="105">
        <f t="shared" si="3"/>
        <v>2.6323128496707477</v>
      </c>
      <c r="H30" s="17">
        <v>0.04</v>
      </c>
      <c r="I30" s="105">
        <f t="shared" si="4"/>
        <v>0.05691487242531346</v>
      </c>
      <c r="J30" s="17">
        <v>5.13</v>
      </c>
      <c r="K30" s="105">
        <f t="shared" si="5"/>
        <v>7.299332388546451</v>
      </c>
      <c r="L30" s="17">
        <v>1.28</v>
      </c>
      <c r="M30" s="105">
        <f t="shared" si="6"/>
        <v>1.8212759176100308</v>
      </c>
    </row>
    <row r="31" spans="1:13" ht="12.75">
      <c r="A31" s="69">
        <v>11</v>
      </c>
      <c r="B31" s="16" t="s">
        <v>37</v>
      </c>
      <c r="C31" s="16" t="s">
        <v>64</v>
      </c>
      <c r="D31" s="17">
        <v>324.06</v>
      </c>
      <c r="E31" s="105">
        <f t="shared" si="3"/>
        <v>461.095838953677</v>
      </c>
      <c r="F31" s="17">
        <v>1.86</v>
      </c>
      <c r="G31" s="105">
        <f t="shared" si="3"/>
        <v>2.646541567777076</v>
      </c>
      <c r="H31" s="17">
        <v>0.07</v>
      </c>
      <c r="I31" s="105">
        <f t="shared" si="4"/>
        <v>0.09960102674429856</v>
      </c>
      <c r="J31" s="17">
        <v>6.33</v>
      </c>
      <c r="K31" s="105">
        <f t="shared" si="5"/>
        <v>9.006778561305856</v>
      </c>
      <c r="L31" s="17">
        <v>5.56</v>
      </c>
      <c r="M31" s="105">
        <f t="shared" si="6"/>
        <v>7.911167267118571</v>
      </c>
    </row>
    <row r="32" spans="1:13" ht="12.75">
      <c r="A32" s="69">
        <v>12</v>
      </c>
      <c r="B32" s="16" t="s">
        <v>37</v>
      </c>
      <c r="C32" s="16" t="s">
        <v>65</v>
      </c>
      <c r="D32" s="17">
        <v>501.62</v>
      </c>
      <c r="E32" s="105">
        <f t="shared" si="3"/>
        <v>713.7409576496434</v>
      </c>
      <c r="F32" s="17">
        <v>1.92</v>
      </c>
      <c r="G32" s="105">
        <f t="shared" si="3"/>
        <v>2.731913876415046</v>
      </c>
      <c r="H32" s="17">
        <v>0.14</v>
      </c>
      <c r="I32" s="105">
        <f t="shared" si="4"/>
        <v>0.19920205348859713</v>
      </c>
      <c r="J32" s="17">
        <v>7.45</v>
      </c>
      <c r="K32" s="105">
        <f t="shared" si="5"/>
        <v>10.600394989214632</v>
      </c>
      <c r="L32" s="17">
        <v>4.99</v>
      </c>
      <c r="M32" s="105">
        <f t="shared" si="6"/>
        <v>7.100130335057854</v>
      </c>
    </row>
    <row r="33" spans="1:13" ht="12.75">
      <c r="A33" s="69">
        <v>13</v>
      </c>
      <c r="B33" s="16" t="s">
        <v>37</v>
      </c>
      <c r="C33" s="16" t="s">
        <v>66</v>
      </c>
      <c r="D33" s="17">
        <v>366.95</v>
      </c>
      <c r="E33" s="105">
        <f t="shared" si="3"/>
        <v>522.1228109117193</v>
      </c>
      <c r="F33" s="17">
        <v>2</v>
      </c>
      <c r="G33" s="105">
        <f t="shared" si="3"/>
        <v>2.845743621265673</v>
      </c>
      <c r="H33" s="17">
        <v>0.1</v>
      </c>
      <c r="I33" s="105">
        <f t="shared" si="4"/>
        <v>0.14228718106328367</v>
      </c>
      <c r="J33" s="17">
        <v>8.2</v>
      </c>
      <c r="K33" s="105">
        <f t="shared" si="5"/>
        <v>11.667548847189257</v>
      </c>
      <c r="L33" s="17">
        <v>5.8</v>
      </c>
      <c r="M33" s="105">
        <f t="shared" si="6"/>
        <v>8.252656501670451</v>
      </c>
    </row>
    <row r="34" spans="1:13" ht="12.75">
      <c r="A34" s="69">
        <v>14</v>
      </c>
      <c r="B34" s="16" t="s">
        <v>37</v>
      </c>
      <c r="C34" s="16" t="s">
        <v>67</v>
      </c>
      <c r="D34" s="17">
        <v>375.9</v>
      </c>
      <c r="E34" s="105">
        <f t="shared" si="3"/>
        <v>534.8575136168832</v>
      </c>
      <c r="F34" s="17">
        <v>1.8</v>
      </c>
      <c r="G34" s="105">
        <f t="shared" si="3"/>
        <v>2.5611692591391058</v>
      </c>
      <c r="H34" s="17">
        <v>0.08</v>
      </c>
      <c r="I34" s="105">
        <f t="shared" si="4"/>
        <v>0.11382974485062693</v>
      </c>
      <c r="J34" s="17">
        <v>4.78</v>
      </c>
      <c r="K34" s="105">
        <f t="shared" si="5"/>
        <v>6.801327254824959</v>
      </c>
      <c r="L34" s="17">
        <v>0.87</v>
      </c>
      <c r="M34" s="105">
        <f t="shared" si="6"/>
        <v>1.2378984752505677</v>
      </c>
    </row>
    <row r="35" spans="1:13" ht="12.75">
      <c r="A35" s="69">
        <v>15</v>
      </c>
      <c r="B35" s="16" t="s">
        <v>68</v>
      </c>
      <c r="C35" s="16" t="s">
        <v>69</v>
      </c>
      <c r="D35" s="17">
        <v>262.48</v>
      </c>
      <c r="E35" s="105">
        <f t="shared" si="3"/>
        <v>373.47539285490694</v>
      </c>
      <c r="F35" s="17">
        <v>1.22</v>
      </c>
      <c r="G35" s="105">
        <f t="shared" si="3"/>
        <v>1.7359036089720605</v>
      </c>
      <c r="H35" s="17">
        <v>0.15</v>
      </c>
      <c r="I35" s="105">
        <f t="shared" si="4"/>
        <v>0.21343077159492546</v>
      </c>
      <c r="J35" s="17">
        <v>8.76</v>
      </c>
      <c r="K35" s="105">
        <f t="shared" si="5"/>
        <v>12.464357061143648</v>
      </c>
      <c r="L35" s="17">
        <v>1.22</v>
      </c>
      <c r="M35" s="105">
        <f t="shared" si="6"/>
        <v>1.7359036089720605</v>
      </c>
    </row>
    <row r="36" spans="1:13" ht="12.75">
      <c r="A36" s="69">
        <v>16</v>
      </c>
      <c r="B36" s="16" t="s">
        <v>70</v>
      </c>
      <c r="C36" s="16" t="s">
        <v>71</v>
      </c>
      <c r="D36" s="17">
        <v>253.93</v>
      </c>
      <c r="E36" s="105">
        <f t="shared" si="3"/>
        <v>361.30983887399617</v>
      </c>
      <c r="F36" s="17">
        <v>1.53</v>
      </c>
      <c r="G36" s="105">
        <f t="shared" si="3"/>
        <v>2.17699387026824</v>
      </c>
      <c r="H36" s="17">
        <v>0.24</v>
      </c>
      <c r="I36" s="105">
        <f t="shared" si="4"/>
        <v>0.34148923455188074</v>
      </c>
      <c r="J36" s="17">
        <v>4.72</v>
      </c>
      <c r="K36" s="105">
        <f t="shared" si="5"/>
        <v>6.715954946186988</v>
      </c>
      <c r="L36" s="17">
        <v>6.34</v>
      </c>
      <c r="M36" s="105">
        <f t="shared" si="6"/>
        <v>9.021007279412183</v>
      </c>
    </row>
    <row r="37" spans="1:13" ht="12.75">
      <c r="A37" s="69">
        <v>17</v>
      </c>
      <c r="B37" s="16" t="s">
        <v>72</v>
      </c>
      <c r="C37" s="16" t="s">
        <v>73</v>
      </c>
      <c r="D37" s="17">
        <v>400.79</v>
      </c>
      <c r="E37" s="105">
        <f t="shared" si="3"/>
        <v>570.2727929835346</v>
      </c>
      <c r="F37" s="17">
        <v>1.17</v>
      </c>
      <c r="G37" s="105">
        <f t="shared" si="3"/>
        <v>1.6647600184404185</v>
      </c>
      <c r="H37" s="17">
        <v>0.04</v>
      </c>
      <c r="I37" s="105">
        <f t="shared" si="4"/>
        <v>0.05691487242531346</v>
      </c>
      <c r="J37" s="17">
        <v>0.4</v>
      </c>
      <c r="K37" s="105">
        <f t="shared" si="5"/>
        <v>0.5691487242531347</v>
      </c>
      <c r="L37" s="17">
        <v>7.08</v>
      </c>
      <c r="M37" s="105">
        <f t="shared" si="6"/>
        <v>10.073932419280483</v>
      </c>
    </row>
    <row r="38" spans="1:13" ht="12.75">
      <c r="A38" s="69">
        <v>18</v>
      </c>
      <c r="B38" s="16" t="s">
        <v>74</v>
      </c>
      <c r="C38" s="16" t="s">
        <v>75</v>
      </c>
      <c r="D38" s="17">
        <v>349.8</v>
      </c>
      <c r="E38" s="105">
        <f t="shared" si="3"/>
        <v>497.72055935936623</v>
      </c>
      <c r="F38" s="17">
        <v>1.11</v>
      </c>
      <c r="G38" s="105">
        <f t="shared" si="3"/>
        <v>1.5793877098024487</v>
      </c>
      <c r="H38" s="17">
        <v>0.18</v>
      </c>
      <c r="I38" s="105">
        <f t="shared" si="4"/>
        <v>0.25611692591391055</v>
      </c>
      <c r="J38" s="17">
        <v>1.21</v>
      </c>
      <c r="K38" s="105">
        <f t="shared" si="5"/>
        <v>1.7216748908657322</v>
      </c>
      <c r="L38" s="17">
        <v>5.3</v>
      </c>
      <c r="M38" s="105">
        <f t="shared" si="6"/>
        <v>7.541220596354033</v>
      </c>
    </row>
    <row r="39" spans="1:13" ht="12.75">
      <c r="A39" s="69">
        <v>19</v>
      </c>
      <c r="B39" s="16" t="s">
        <v>76</v>
      </c>
      <c r="C39" s="16" t="s">
        <v>77</v>
      </c>
      <c r="D39" s="17">
        <v>628.36</v>
      </c>
      <c r="E39" s="105">
        <f t="shared" si="3"/>
        <v>894.0757309292492</v>
      </c>
      <c r="F39" s="17">
        <v>0.98</v>
      </c>
      <c r="G39" s="105">
        <f t="shared" si="3"/>
        <v>1.3944143744201798</v>
      </c>
      <c r="H39" s="17">
        <v>0.08</v>
      </c>
      <c r="I39" s="105">
        <f t="shared" si="4"/>
        <v>0.11382974485062693</v>
      </c>
      <c r="J39" s="17">
        <v>20.55</v>
      </c>
      <c r="K39" s="105">
        <f t="shared" si="5"/>
        <v>29.240015708504792</v>
      </c>
      <c r="L39" s="17">
        <v>7.46</v>
      </c>
      <c r="M39" s="105">
        <f t="shared" si="6"/>
        <v>10.61462370732096</v>
      </c>
    </row>
    <row r="40" spans="1:13" ht="12.75">
      <c r="A40" s="69">
        <v>20</v>
      </c>
      <c r="B40" s="16" t="s">
        <v>78</v>
      </c>
      <c r="C40" s="16" t="s">
        <v>215</v>
      </c>
      <c r="D40" s="17">
        <v>430.43</v>
      </c>
      <c r="E40" s="105">
        <f t="shared" si="3"/>
        <v>612.4467134506918</v>
      </c>
      <c r="F40" s="17">
        <v>1.27</v>
      </c>
      <c r="G40" s="105">
        <f t="shared" si="3"/>
        <v>1.8070471995037023</v>
      </c>
      <c r="H40" s="17">
        <v>0.08</v>
      </c>
      <c r="I40" s="105">
        <f t="shared" si="4"/>
        <v>0.11382974485062693</v>
      </c>
      <c r="J40" s="17">
        <v>4.5</v>
      </c>
      <c r="K40" s="105">
        <f t="shared" si="5"/>
        <v>6.402923147847765</v>
      </c>
      <c r="L40" s="17">
        <v>2.4</v>
      </c>
      <c r="M40" s="105">
        <f t="shared" si="6"/>
        <v>3.4148923455188074</v>
      </c>
    </row>
    <row r="41" spans="1:13" ht="12.75">
      <c r="A41" s="69">
        <v>21</v>
      </c>
      <c r="B41" s="16" t="s">
        <v>41</v>
      </c>
      <c r="C41" s="16" t="s">
        <v>80</v>
      </c>
      <c r="D41" s="17">
        <v>235.36</v>
      </c>
      <c r="E41" s="105">
        <f t="shared" si="3"/>
        <v>334.8871093505444</v>
      </c>
      <c r="F41" s="17">
        <v>1.13</v>
      </c>
      <c r="G41" s="105">
        <f t="shared" si="3"/>
        <v>1.607845146015105</v>
      </c>
      <c r="H41" s="17">
        <v>0.07</v>
      </c>
      <c r="I41" s="105">
        <f t="shared" si="4"/>
        <v>0.09960102674429856</v>
      </c>
      <c r="J41" s="17">
        <v>0.54</v>
      </c>
      <c r="K41" s="105">
        <f t="shared" si="5"/>
        <v>0.7683507777417318</v>
      </c>
      <c r="L41" s="17">
        <v>2.75</v>
      </c>
      <c r="M41" s="105">
        <f t="shared" si="6"/>
        <v>3.9128974792403004</v>
      </c>
    </row>
    <row r="42" spans="1:13" ht="12.75">
      <c r="A42" s="69">
        <v>22</v>
      </c>
      <c r="B42" s="16" t="s">
        <v>81</v>
      </c>
      <c r="C42" s="16" t="s">
        <v>82</v>
      </c>
      <c r="D42" s="17">
        <v>368.81</v>
      </c>
      <c r="E42" s="105">
        <f t="shared" si="3"/>
        <v>524.7693524794964</v>
      </c>
      <c r="F42" s="17">
        <v>1.25</v>
      </c>
      <c r="G42" s="105">
        <f t="shared" si="3"/>
        <v>1.7785897632910457</v>
      </c>
      <c r="H42" s="17">
        <v>0.1</v>
      </c>
      <c r="I42" s="105">
        <f t="shared" si="4"/>
        <v>0.14228718106328367</v>
      </c>
      <c r="J42" s="17">
        <v>3.52</v>
      </c>
      <c r="K42" s="105">
        <f t="shared" si="5"/>
        <v>5.008508773427584</v>
      </c>
      <c r="L42" s="17">
        <v>0.41</v>
      </c>
      <c r="M42" s="105">
        <f t="shared" si="6"/>
        <v>0.583377442359463</v>
      </c>
    </row>
    <row r="43" spans="1:13" ht="12.75">
      <c r="A43" s="69">
        <v>23</v>
      </c>
      <c r="B43" s="16" t="s">
        <v>81</v>
      </c>
      <c r="C43" s="16" t="s">
        <v>83</v>
      </c>
      <c r="D43" s="17">
        <v>421.2</v>
      </c>
      <c r="E43" s="105">
        <f t="shared" si="3"/>
        <v>599.3136066385507</v>
      </c>
      <c r="F43" s="17">
        <v>1.25</v>
      </c>
      <c r="G43" s="105">
        <f t="shared" si="3"/>
        <v>1.7785897632910457</v>
      </c>
      <c r="H43" s="17">
        <v>0.08</v>
      </c>
      <c r="I43" s="105">
        <f t="shared" si="4"/>
        <v>0.11382974485062693</v>
      </c>
      <c r="J43" s="17">
        <v>2.31</v>
      </c>
      <c r="K43" s="105">
        <f t="shared" si="5"/>
        <v>3.2868338825618526</v>
      </c>
      <c r="L43" s="17">
        <v>1.4</v>
      </c>
      <c r="M43" s="105">
        <f t="shared" si="6"/>
        <v>1.992020534885971</v>
      </c>
    </row>
    <row r="44" spans="1:13" ht="12.75">
      <c r="A44" s="69">
        <v>24</v>
      </c>
      <c r="B44" s="16" t="s">
        <v>84</v>
      </c>
      <c r="C44" s="16" t="s">
        <v>85</v>
      </c>
      <c r="D44" s="17">
        <v>294.91</v>
      </c>
      <c r="E44" s="105">
        <f t="shared" si="3"/>
        <v>419.61912567372985</v>
      </c>
      <c r="F44" s="17">
        <v>1.48</v>
      </c>
      <c r="G44" s="105">
        <f t="shared" si="3"/>
        <v>2.105850279736598</v>
      </c>
      <c r="H44" s="17">
        <v>0.06</v>
      </c>
      <c r="I44" s="105">
        <f t="shared" si="4"/>
        <v>0.08537230863797018</v>
      </c>
      <c r="J44" s="17">
        <v>2.01</v>
      </c>
      <c r="K44" s="105">
        <f t="shared" si="5"/>
        <v>2.859972339372001</v>
      </c>
      <c r="L44" s="17">
        <v>1.86</v>
      </c>
      <c r="M44" s="105">
        <f t="shared" si="6"/>
        <v>2.646541567777076</v>
      </c>
    </row>
    <row r="45" spans="1:13" ht="12.75">
      <c r="A45" s="69">
        <v>25</v>
      </c>
      <c r="B45" s="16" t="s">
        <v>84</v>
      </c>
      <c r="C45" s="16" t="s">
        <v>86</v>
      </c>
      <c r="D45" s="17">
        <v>415.42</v>
      </c>
      <c r="E45" s="105">
        <f t="shared" si="3"/>
        <v>591.089407573093</v>
      </c>
      <c r="F45" s="17">
        <v>1.39</v>
      </c>
      <c r="G45" s="105">
        <f t="shared" si="3"/>
        <v>1.9777918167796427</v>
      </c>
      <c r="H45" s="17">
        <v>0.14</v>
      </c>
      <c r="I45" s="105">
        <f t="shared" si="4"/>
        <v>0.19920205348859713</v>
      </c>
      <c r="J45" s="17">
        <v>6.31</v>
      </c>
      <c r="K45" s="105">
        <f t="shared" si="5"/>
        <v>8.978321125093197</v>
      </c>
      <c r="L45" s="17">
        <v>11.81</v>
      </c>
      <c r="M45" s="105">
        <f t="shared" si="6"/>
        <v>16.8041160835738</v>
      </c>
    </row>
    <row r="46" spans="1:13" ht="12.75">
      <c r="A46" s="69">
        <v>26</v>
      </c>
      <c r="B46" s="16" t="s">
        <v>87</v>
      </c>
      <c r="C46" s="16" t="s">
        <v>88</v>
      </c>
      <c r="D46" s="17">
        <v>439.54</v>
      </c>
      <c r="E46" s="105">
        <f t="shared" si="3"/>
        <v>625.409075645557</v>
      </c>
      <c r="F46" s="17">
        <v>1.4</v>
      </c>
      <c r="G46" s="105">
        <f t="shared" si="3"/>
        <v>1.992020534885971</v>
      </c>
      <c r="H46" s="17">
        <v>0.04</v>
      </c>
      <c r="I46" s="105">
        <f t="shared" si="4"/>
        <v>0.05691487242531346</v>
      </c>
      <c r="J46" s="17">
        <v>4.58</v>
      </c>
      <c r="K46" s="105">
        <f t="shared" si="5"/>
        <v>6.516752892698391</v>
      </c>
      <c r="L46" s="17">
        <v>0.97</v>
      </c>
      <c r="M46" s="105">
        <f t="shared" si="6"/>
        <v>1.3801856563138513</v>
      </c>
    </row>
    <row r="47" spans="1:13" ht="12.75">
      <c r="A47" s="69">
        <v>27</v>
      </c>
      <c r="B47" s="16" t="s">
        <v>89</v>
      </c>
      <c r="C47" s="16" t="s">
        <v>90</v>
      </c>
      <c r="D47" s="17">
        <v>275.65</v>
      </c>
      <c r="E47" s="105">
        <f t="shared" si="3"/>
        <v>392.21461460094133</v>
      </c>
      <c r="F47" s="17">
        <v>1.52</v>
      </c>
      <c r="G47" s="105">
        <f t="shared" si="3"/>
        <v>2.1627651521619113</v>
      </c>
      <c r="H47" s="17">
        <v>0.05</v>
      </c>
      <c r="I47" s="105">
        <f t="shared" si="4"/>
        <v>0.07114359053164183</v>
      </c>
      <c r="J47" s="17">
        <v>1.15</v>
      </c>
      <c r="K47" s="105">
        <f t="shared" si="5"/>
        <v>1.636302582227762</v>
      </c>
      <c r="L47" s="17">
        <v>0.67</v>
      </c>
      <c r="M47" s="105">
        <f t="shared" si="6"/>
        <v>0.9533241131240006</v>
      </c>
    </row>
    <row r="48" spans="1:13" ht="12.75">
      <c r="A48" s="69">
        <v>28</v>
      </c>
      <c r="B48" s="16" t="s">
        <v>91</v>
      </c>
      <c r="C48" s="16" t="s">
        <v>92</v>
      </c>
      <c r="D48" s="17">
        <v>427.61</v>
      </c>
      <c r="E48" s="105">
        <f t="shared" si="3"/>
        <v>608.4342149447073</v>
      </c>
      <c r="F48" s="17">
        <v>1.55</v>
      </c>
      <c r="G48" s="105">
        <f t="shared" si="3"/>
        <v>2.2054513064808967</v>
      </c>
      <c r="H48" s="17">
        <v>0.08</v>
      </c>
      <c r="I48" s="105">
        <f t="shared" si="4"/>
        <v>0.11382974485062693</v>
      </c>
      <c r="J48" s="17">
        <v>4.96</v>
      </c>
      <c r="K48" s="105">
        <f t="shared" si="5"/>
        <v>7.057444180738869</v>
      </c>
      <c r="L48" s="17">
        <v>6.19</v>
      </c>
      <c r="M48" s="105">
        <f t="shared" si="6"/>
        <v>8.807576507817258</v>
      </c>
    </row>
    <row r="49" spans="1:13" ht="12.75">
      <c r="A49" s="69">
        <v>29</v>
      </c>
      <c r="B49" s="16" t="s">
        <v>93</v>
      </c>
      <c r="C49" s="16" t="s">
        <v>94</v>
      </c>
      <c r="D49" s="17">
        <v>320.91</v>
      </c>
      <c r="E49" s="105">
        <f t="shared" si="3"/>
        <v>456.6137927501836</v>
      </c>
      <c r="F49" s="17">
        <v>1.55</v>
      </c>
      <c r="G49" s="105">
        <f t="shared" si="3"/>
        <v>2.2054513064808967</v>
      </c>
      <c r="H49" s="17">
        <v>0.15</v>
      </c>
      <c r="I49" s="105">
        <f t="shared" si="4"/>
        <v>0.21343077159492546</v>
      </c>
      <c r="J49" s="17">
        <v>3.29</v>
      </c>
      <c r="K49" s="105">
        <f t="shared" si="5"/>
        <v>4.681248256982032</v>
      </c>
      <c r="L49" s="17">
        <v>9.83</v>
      </c>
      <c r="M49" s="105">
        <f t="shared" si="6"/>
        <v>13.986829898520783</v>
      </c>
    </row>
    <row r="50" spans="1:13" ht="12.75">
      <c r="A50" s="69">
        <v>30</v>
      </c>
      <c r="B50" s="16" t="s">
        <v>93</v>
      </c>
      <c r="C50" s="16" t="s">
        <v>95</v>
      </c>
      <c r="D50" s="17">
        <v>415.28</v>
      </c>
      <c r="E50" s="105">
        <f t="shared" si="3"/>
        <v>590.8902055196043</v>
      </c>
      <c r="F50" s="17">
        <v>1.41</v>
      </c>
      <c r="G50" s="105">
        <f t="shared" si="3"/>
        <v>2.0062492529922995</v>
      </c>
      <c r="H50" s="17">
        <v>0.06</v>
      </c>
      <c r="I50" s="105">
        <f t="shared" si="4"/>
        <v>0.08537230863797018</v>
      </c>
      <c r="J50" s="17">
        <v>5.23</v>
      </c>
      <c r="K50" s="105">
        <f t="shared" si="5"/>
        <v>7.441619569609736</v>
      </c>
      <c r="L50" s="17">
        <v>2.49</v>
      </c>
      <c r="M50" s="105">
        <f t="shared" si="6"/>
        <v>3.542950808475763</v>
      </c>
    </row>
    <row r="51" spans="1:13" ht="12.75">
      <c r="A51" s="69">
        <v>31</v>
      </c>
      <c r="B51" s="16" t="s">
        <v>96</v>
      </c>
      <c r="C51" s="16" t="s">
        <v>97</v>
      </c>
      <c r="D51" s="17">
        <v>206.59</v>
      </c>
      <c r="E51" s="105">
        <f t="shared" si="3"/>
        <v>293.9510873586377</v>
      </c>
      <c r="F51" s="17">
        <v>0.96</v>
      </c>
      <c r="G51" s="105">
        <f t="shared" si="3"/>
        <v>1.365956938207523</v>
      </c>
      <c r="H51" s="17">
        <v>0.02</v>
      </c>
      <c r="I51" s="105">
        <f t="shared" si="4"/>
        <v>0.02845743621265673</v>
      </c>
      <c r="J51" s="17">
        <v>13.05</v>
      </c>
      <c r="K51" s="105">
        <f t="shared" si="5"/>
        <v>18.568477128758516</v>
      </c>
      <c r="L51" s="17">
        <v>4.26</v>
      </c>
      <c r="M51" s="105">
        <f t="shared" si="6"/>
        <v>6.061433913295883</v>
      </c>
    </row>
    <row r="52" spans="1:13" ht="12.75">
      <c r="A52" s="69">
        <v>32</v>
      </c>
      <c r="B52" s="16" t="s">
        <v>98</v>
      </c>
      <c r="C52" s="16" t="s">
        <v>99</v>
      </c>
      <c r="D52" s="17">
        <v>246.2</v>
      </c>
      <c r="E52" s="105">
        <f t="shared" si="3"/>
        <v>350.31103977780435</v>
      </c>
      <c r="F52" s="17">
        <v>0.96</v>
      </c>
      <c r="G52" s="105">
        <f t="shared" si="3"/>
        <v>1.365956938207523</v>
      </c>
      <c r="H52" s="17">
        <v>0.08</v>
      </c>
      <c r="I52" s="105">
        <f t="shared" si="4"/>
        <v>0.11382974485062693</v>
      </c>
      <c r="J52" s="17">
        <v>1.04</v>
      </c>
      <c r="K52" s="105">
        <f t="shared" si="5"/>
        <v>1.47978668305815</v>
      </c>
      <c r="L52" s="17">
        <v>0.89</v>
      </c>
      <c r="M52" s="105">
        <f t="shared" si="6"/>
        <v>1.2663559114632246</v>
      </c>
    </row>
    <row r="53" spans="1:13" ht="12.75">
      <c r="A53" s="69">
        <v>33</v>
      </c>
      <c r="B53" s="16" t="s">
        <v>100</v>
      </c>
      <c r="C53" s="16" t="s">
        <v>101</v>
      </c>
      <c r="D53" s="17">
        <v>436.71</v>
      </c>
      <c r="E53" s="105">
        <f t="shared" si="3"/>
        <v>621.382348421466</v>
      </c>
      <c r="F53" s="17">
        <v>1.67</v>
      </c>
      <c r="G53" s="105">
        <f t="shared" si="3"/>
        <v>2.376195923756837</v>
      </c>
      <c r="H53" s="17">
        <v>0.11</v>
      </c>
      <c r="I53" s="105">
        <f t="shared" si="4"/>
        <v>0.156515899169612</v>
      </c>
      <c r="J53" s="17">
        <v>16.44</v>
      </c>
      <c r="K53" s="105">
        <f t="shared" si="5"/>
        <v>23.392012566803835</v>
      </c>
      <c r="L53" s="17">
        <v>6.7</v>
      </c>
      <c r="M53" s="105">
        <f t="shared" si="6"/>
        <v>9.533241131240004</v>
      </c>
    </row>
    <row r="54" spans="1:13" ht="12.75">
      <c r="A54" s="69">
        <v>34</v>
      </c>
      <c r="B54" s="16" t="s">
        <v>102</v>
      </c>
      <c r="C54" s="16" t="s">
        <v>103</v>
      </c>
      <c r="D54" s="17">
        <v>173.18</v>
      </c>
      <c r="E54" s="105">
        <f t="shared" si="3"/>
        <v>246.41294016539464</v>
      </c>
      <c r="F54" s="17">
        <v>1.13</v>
      </c>
      <c r="G54" s="105">
        <f t="shared" si="3"/>
        <v>1.607845146015105</v>
      </c>
      <c r="H54" s="17">
        <v>0.08</v>
      </c>
      <c r="I54" s="105">
        <f t="shared" si="4"/>
        <v>0.11382974485062693</v>
      </c>
      <c r="J54" s="17">
        <v>5.71</v>
      </c>
      <c r="K54" s="105">
        <f t="shared" si="5"/>
        <v>8.124598038713497</v>
      </c>
      <c r="L54" s="17">
        <v>3.28</v>
      </c>
      <c r="M54" s="105">
        <f t="shared" si="6"/>
        <v>4.667019538875704</v>
      </c>
    </row>
    <row r="55" spans="1:13" ht="12.75">
      <c r="A55" s="69">
        <v>35</v>
      </c>
      <c r="B55" s="16" t="s">
        <v>45</v>
      </c>
      <c r="C55" s="16" t="s">
        <v>104</v>
      </c>
      <c r="D55" s="17">
        <v>783.2</v>
      </c>
      <c r="E55" s="105">
        <f t="shared" si="3"/>
        <v>1114.3932020876375</v>
      </c>
      <c r="F55" s="17">
        <v>2.43</v>
      </c>
      <c r="G55" s="105">
        <f t="shared" si="3"/>
        <v>3.4575784998377928</v>
      </c>
      <c r="H55" s="17">
        <v>0.12</v>
      </c>
      <c r="I55" s="105">
        <f t="shared" si="4"/>
        <v>0.17074461727594037</v>
      </c>
      <c r="J55" s="17">
        <v>17.3</v>
      </c>
      <c r="K55" s="105">
        <f t="shared" si="5"/>
        <v>24.61568232394807</v>
      </c>
      <c r="L55" s="17">
        <v>7.1</v>
      </c>
      <c r="M55" s="105">
        <f t="shared" si="6"/>
        <v>10.102389855493138</v>
      </c>
    </row>
    <row r="56" spans="1:13" ht="12.75">
      <c r="A56" s="69">
        <v>36</v>
      </c>
      <c r="B56" s="16" t="s">
        <v>45</v>
      </c>
      <c r="C56" s="16" t="s">
        <v>105</v>
      </c>
      <c r="D56" s="17">
        <v>275.55</v>
      </c>
      <c r="E56" s="105">
        <f t="shared" si="3"/>
        <v>392.0723274198781</v>
      </c>
      <c r="F56" s="17">
        <v>1.52</v>
      </c>
      <c r="G56" s="105">
        <f t="shared" si="3"/>
        <v>2.1627651521619113</v>
      </c>
      <c r="H56" s="17">
        <v>0.14</v>
      </c>
      <c r="I56" s="105">
        <f t="shared" si="4"/>
        <v>0.19920205348859713</v>
      </c>
      <c r="J56" s="17">
        <v>2.78</v>
      </c>
      <c r="K56" s="105">
        <f t="shared" si="5"/>
        <v>3.9555836335592853</v>
      </c>
      <c r="L56" s="17">
        <v>2.89</v>
      </c>
      <c r="M56" s="105">
        <f t="shared" si="6"/>
        <v>4.112099532728898</v>
      </c>
    </row>
    <row r="57" spans="1:13" ht="12.75">
      <c r="A57" s="69">
        <v>37</v>
      </c>
      <c r="B57" s="16" t="s">
        <v>45</v>
      </c>
      <c r="C57" s="16" t="s">
        <v>181</v>
      </c>
      <c r="D57" s="17">
        <v>0</v>
      </c>
      <c r="E57" s="105">
        <f t="shared" si="3"/>
        <v>0</v>
      </c>
      <c r="F57" s="17">
        <v>0</v>
      </c>
      <c r="G57" s="105">
        <f t="shared" si="3"/>
        <v>0</v>
      </c>
      <c r="H57" s="17">
        <v>0</v>
      </c>
      <c r="I57" s="105">
        <f t="shared" si="4"/>
        <v>0</v>
      </c>
      <c r="J57" s="17">
        <v>0</v>
      </c>
      <c r="K57" s="105">
        <f t="shared" si="5"/>
        <v>0</v>
      </c>
      <c r="L57" s="17">
        <v>0</v>
      </c>
      <c r="M57" s="105">
        <f t="shared" si="6"/>
        <v>0</v>
      </c>
    </row>
    <row r="58" spans="1:13" ht="12.75">
      <c r="A58" s="69">
        <v>38</v>
      </c>
      <c r="B58" s="16" t="s">
        <v>107</v>
      </c>
      <c r="C58" s="16" t="s">
        <v>108</v>
      </c>
      <c r="D58" s="17">
        <v>378.12</v>
      </c>
      <c r="E58" s="105">
        <f t="shared" si="3"/>
        <v>538.0162890364882</v>
      </c>
      <c r="F58" s="17">
        <v>1.79</v>
      </c>
      <c r="G58" s="105">
        <f t="shared" si="3"/>
        <v>2.5469405410327774</v>
      </c>
      <c r="H58" s="17">
        <v>0.28</v>
      </c>
      <c r="I58" s="105">
        <f t="shared" si="4"/>
        <v>0.39840410697719425</v>
      </c>
      <c r="J58" s="17">
        <v>19.88</v>
      </c>
      <c r="K58" s="105">
        <f t="shared" si="5"/>
        <v>28.286691595380788</v>
      </c>
      <c r="L58" s="17">
        <v>6.81</v>
      </c>
      <c r="M58" s="105">
        <f t="shared" si="6"/>
        <v>9.689757030409616</v>
      </c>
    </row>
    <row r="59" spans="1:13" ht="12.75">
      <c r="A59" s="69">
        <v>39</v>
      </c>
      <c r="B59" s="16" t="s">
        <v>47</v>
      </c>
      <c r="C59" s="16" t="s">
        <v>109</v>
      </c>
      <c r="D59" s="17">
        <v>483.12</v>
      </c>
      <c r="E59" s="105">
        <f t="shared" si="3"/>
        <v>687.417829152936</v>
      </c>
      <c r="F59" s="17">
        <v>1.69</v>
      </c>
      <c r="G59" s="105">
        <f t="shared" si="3"/>
        <v>2.4046533599694935</v>
      </c>
      <c r="H59" s="17">
        <v>0.07</v>
      </c>
      <c r="I59" s="105">
        <f t="shared" si="4"/>
        <v>0.09960102674429856</v>
      </c>
      <c r="J59" s="17">
        <v>6.15</v>
      </c>
      <c r="K59" s="105">
        <f t="shared" si="5"/>
        <v>8.750661635391944</v>
      </c>
      <c r="L59" s="17">
        <v>3.12</v>
      </c>
      <c r="M59" s="105">
        <f t="shared" si="6"/>
        <v>4.43936004917445</v>
      </c>
    </row>
    <row r="60" spans="1:13" ht="12.75">
      <c r="A60" s="69">
        <v>40</v>
      </c>
      <c r="B60" s="16" t="s">
        <v>110</v>
      </c>
      <c r="C60" s="16" t="s">
        <v>111</v>
      </c>
      <c r="D60" s="17">
        <v>482.82</v>
      </c>
      <c r="E60" s="105">
        <f t="shared" si="3"/>
        <v>686.9909676097461</v>
      </c>
      <c r="F60" s="17">
        <v>1.49</v>
      </c>
      <c r="G60" s="105">
        <f t="shared" si="3"/>
        <v>2.1200789978429264</v>
      </c>
      <c r="H60" s="17">
        <v>0.17</v>
      </c>
      <c r="I60" s="105">
        <f t="shared" si="4"/>
        <v>0.24188820780758222</v>
      </c>
      <c r="J60" s="17">
        <v>9.68</v>
      </c>
      <c r="K60" s="105">
        <f t="shared" si="5"/>
        <v>13.773399126925858</v>
      </c>
      <c r="L60" s="17">
        <v>9.48</v>
      </c>
      <c r="M60" s="105">
        <f t="shared" si="6"/>
        <v>13.48882476479929</v>
      </c>
    </row>
    <row r="61" spans="1:13" ht="12.75">
      <c r="A61" s="69">
        <v>41</v>
      </c>
      <c r="B61" s="16" t="s">
        <v>112</v>
      </c>
      <c r="C61" s="16" t="s">
        <v>113</v>
      </c>
      <c r="D61" s="17">
        <v>290.28</v>
      </c>
      <c r="E61" s="105">
        <f t="shared" si="3"/>
        <v>413.03122919049974</v>
      </c>
      <c r="F61" s="17">
        <v>1.83</v>
      </c>
      <c r="G61" s="105">
        <f t="shared" si="3"/>
        <v>2.6038554134580907</v>
      </c>
      <c r="H61" s="17">
        <v>0.06</v>
      </c>
      <c r="I61" s="105">
        <f t="shared" si="4"/>
        <v>0.08537230863797018</v>
      </c>
      <c r="J61" s="17">
        <v>2.1</v>
      </c>
      <c r="K61" s="105">
        <f t="shared" si="5"/>
        <v>2.988030802328957</v>
      </c>
      <c r="L61" s="17">
        <v>2.4</v>
      </c>
      <c r="M61" s="105">
        <f t="shared" si="6"/>
        <v>3.4148923455188074</v>
      </c>
    </row>
    <row r="62" spans="1:13" ht="12.75">
      <c r="A62" s="69">
        <v>42</v>
      </c>
      <c r="B62" s="16" t="s">
        <v>114</v>
      </c>
      <c r="C62" s="16" t="s">
        <v>115</v>
      </c>
      <c r="D62" s="17">
        <v>550.64</v>
      </c>
      <c r="E62" s="105">
        <f t="shared" si="3"/>
        <v>783.4901338068651</v>
      </c>
      <c r="F62" s="17">
        <v>1.56</v>
      </c>
      <c r="G62" s="105">
        <f t="shared" si="3"/>
        <v>2.219680024587225</v>
      </c>
      <c r="H62" s="17">
        <v>0.15</v>
      </c>
      <c r="I62" s="105">
        <f t="shared" si="4"/>
        <v>0.21343077159492546</v>
      </c>
      <c r="J62" s="17">
        <v>8.12</v>
      </c>
      <c r="K62" s="105">
        <f t="shared" si="5"/>
        <v>11.553719102338631</v>
      </c>
      <c r="L62" s="17">
        <v>3.03</v>
      </c>
      <c r="M62" s="105">
        <f t="shared" si="6"/>
        <v>4.311301586217494</v>
      </c>
    </row>
    <row r="63" spans="1:13" ht="12.75">
      <c r="A63" s="69">
        <v>43</v>
      </c>
      <c r="B63" s="16" t="s">
        <v>114</v>
      </c>
      <c r="C63" s="16" t="s">
        <v>116</v>
      </c>
      <c r="D63" s="17">
        <v>307.02</v>
      </c>
      <c r="E63" s="105">
        <f t="shared" si="3"/>
        <v>436.85010330049346</v>
      </c>
      <c r="F63" s="17">
        <v>1.73</v>
      </c>
      <c r="G63" s="105">
        <f t="shared" si="3"/>
        <v>2.461568232394807</v>
      </c>
      <c r="H63" s="17">
        <v>0.1</v>
      </c>
      <c r="I63" s="105">
        <f t="shared" si="4"/>
        <v>0.14228718106328367</v>
      </c>
      <c r="J63" s="17">
        <v>5.59</v>
      </c>
      <c r="K63" s="105">
        <f t="shared" si="5"/>
        <v>7.953853421437556</v>
      </c>
      <c r="L63" s="17">
        <v>0.96</v>
      </c>
      <c r="M63" s="105">
        <f t="shared" si="6"/>
        <v>1.365956938207523</v>
      </c>
    </row>
    <row r="64" spans="1:13" ht="12.75">
      <c r="A64" s="69">
        <v>44</v>
      </c>
      <c r="B64" s="16" t="s">
        <v>117</v>
      </c>
      <c r="C64" s="16" t="s">
        <v>118</v>
      </c>
      <c r="D64" s="17">
        <v>284.45</v>
      </c>
      <c r="E64" s="105">
        <f t="shared" si="3"/>
        <v>404.7358865345103</v>
      </c>
      <c r="F64" s="17">
        <v>1.29</v>
      </c>
      <c r="G64" s="105">
        <f t="shared" si="3"/>
        <v>1.8355046357163591</v>
      </c>
      <c r="H64" s="17">
        <v>0.14</v>
      </c>
      <c r="I64" s="105">
        <f t="shared" si="4"/>
        <v>0.19920205348859713</v>
      </c>
      <c r="J64" s="17">
        <v>12.17</v>
      </c>
      <c r="K64" s="105">
        <f t="shared" si="5"/>
        <v>17.31634993540162</v>
      </c>
      <c r="L64" s="17">
        <v>3.08</v>
      </c>
      <c r="M64" s="105">
        <f t="shared" si="6"/>
        <v>4.382445176749137</v>
      </c>
    </row>
    <row r="65" spans="1:13" s="22" customFormat="1" ht="12.75">
      <c r="A65" s="71">
        <v>44</v>
      </c>
      <c r="B65" s="20"/>
      <c r="C65" s="19" t="s">
        <v>119</v>
      </c>
      <c r="D65" s="72">
        <f>SUM((D21):(D64))/42</f>
        <v>370.7283333333334</v>
      </c>
      <c r="E65" s="105">
        <f t="shared" si="3"/>
        <v>527.4988949028939</v>
      </c>
      <c r="F65" s="72">
        <f>SUM((F21):(F64))/42</f>
        <v>1.5314285714285714</v>
      </c>
      <c r="G65" s="105">
        <f t="shared" si="3"/>
        <v>2.1790265442834293</v>
      </c>
      <c r="H65" s="72">
        <f>SUM((H21):(H64))/42</f>
        <v>0.10452380952380952</v>
      </c>
      <c r="I65" s="105">
        <f t="shared" si="4"/>
        <v>0.14872398211138457</v>
      </c>
      <c r="J65" s="72">
        <f>SUM((J21):(J64))/42</f>
        <v>6.957142857142858</v>
      </c>
      <c r="K65" s="105">
        <f t="shared" si="5"/>
        <v>9.899122453974163</v>
      </c>
      <c r="L65" s="72">
        <f>SUM((L21):(L64))/42</f>
        <v>3.630714285714286</v>
      </c>
      <c r="M65" s="105">
        <f t="shared" si="6"/>
        <v>5.1660410096047915</v>
      </c>
    </row>
    <row r="66" spans="1:13" ht="7.5" customHeight="1">
      <c r="A66" s="147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9"/>
    </row>
    <row r="67" spans="1:13" ht="12.75">
      <c r="A67" s="69">
        <v>1</v>
      </c>
      <c r="B67" s="16" t="s">
        <v>50</v>
      </c>
      <c r="C67" s="16" t="s">
        <v>120</v>
      </c>
      <c r="D67" s="17">
        <v>131.4</v>
      </c>
      <c r="E67" s="105">
        <f t="shared" si="3"/>
        <v>186.9653559171547</v>
      </c>
      <c r="F67" s="17">
        <v>0</v>
      </c>
      <c r="G67" s="105">
        <f t="shared" si="3"/>
        <v>0</v>
      </c>
      <c r="H67" s="17">
        <v>0</v>
      </c>
      <c r="I67" s="105">
        <f aca="true" t="shared" si="7" ref="I67:I74">H67/$E$8</f>
        <v>0</v>
      </c>
      <c r="J67" s="17">
        <v>0</v>
      </c>
      <c r="K67" s="105">
        <f aca="true" t="shared" si="8" ref="K67:K74">J67/$E$8</f>
        <v>0</v>
      </c>
      <c r="L67" s="17">
        <v>0</v>
      </c>
      <c r="M67" s="105">
        <f aca="true" t="shared" si="9" ref="M67:M74">L67/$E$8</f>
        <v>0</v>
      </c>
    </row>
    <row r="68" spans="1:13" ht="12.75">
      <c r="A68" s="69">
        <v>2</v>
      </c>
      <c r="B68" s="16" t="s">
        <v>55</v>
      </c>
      <c r="C68" s="16" t="s">
        <v>121</v>
      </c>
      <c r="D68" s="17">
        <v>183.38</v>
      </c>
      <c r="E68" s="105">
        <f t="shared" si="3"/>
        <v>260.92623263384957</v>
      </c>
      <c r="F68" s="17">
        <v>0</v>
      </c>
      <c r="G68" s="105">
        <f t="shared" si="3"/>
        <v>0</v>
      </c>
      <c r="H68" s="17">
        <v>0</v>
      </c>
      <c r="I68" s="105">
        <f t="shared" si="7"/>
        <v>0</v>
      </c>
      <c r="J68" s="17">
        <v>0</v>
      </c>
      <c r="K68" s="105">
        <f t="shared" si="8"/>
        <v>0</v>
      </c>
      <c r="L68" s="17">
        <v>3.91</v>
      </c>
      <c r="M68" s="105">
        <f t="shared" si="9"/>
        <v>5.563428779574391</v>
      </c>
    </row>
    <row r="69" spans="1:13" ht="12.75">
      <c r="A69" s="69">
        <v>3</v>
      </c>
      <c r="B69" s="16" t="s">
        <v>78</v>
      </c>
      <c r="C69" s="16" t="s">
        <v>182</v>
      </c>
      <c r="D69" s="17">
        <v>0</v>
      </c>
      <c r="E69" s="105">
        <f t="shared" si="3"/>
        <v>0</v>
      </c>
      <c r="F69" s="17">
        <v>0</v>
      </c>
      <c r="G69" s="105">
        <f t="shared" si="3"/>
        <v>0</v>
      </c>
      <c r="H69" s="17">
        <v>0</v>
      </c>
      <c r="I69" s="105">
        <f t="shared" si="7"/>
        <v>0</v>
      </c>
      <c r="J69" s="17">
        <v>0</v>
      </c>
      <c r="K69" s="105">
        <f t="shared" si="8"/>
        <v>0</v>
      </c>
      <c r="L69" s="17">
        <v>0</v>
      </c>
      <c r="M69" s="105">
        <f t="shared" si="9"/>
        <v>0</v>
      </c>
    </row>
    <row r="70" spans="1:13" ht="12.75">
      <c r="A70" s="69">
        <v>4</v>
      </c>
      <c r="B70" s="16" t="s">
        <v>123</v>
      </c>
      <c r="C70" s="16" t="s">
        <v>124</v>
      </c>
      <c r="D70" s="17">
        <v>0</v>
      </c>
      <c r="E70" s="105">
        <f t="shared" si="3"/>
        <v>0</v>
      </c>
      <c r="F70" s="17">
        <v>0</v>
      </c>
      <c r="G70" s="105">
        <f t="shared" si="3"/>
        <v>0</v>
      </c>
      <c r="H70" s="17">
        <v>0</v>
      </c>
      <c r="I70" s="105">
        <f t="shared" si="7"/>
        <v>0</v>
      </c>
      <c r="J70" s="17">
        <v>0</v>
      </c>
      <c r="K70" s="105">
        <f t="shared" si="8"/>
        <v>0</v>
      </c>
      <c r="L70" s="17">
        <v>0</v>
      </c>
      <c r="M70" s="105">
        <f t="shared" si="9"/>
        <v>0</v>
      </c>
    </row>
    <row r="71" spans="1:13" ht="12.75">
      <c r="A71" s="69">
        <v>5</v>
      </c>
      <c r="B71" s="16" t="s">
        <v>93</v>
      </c>
      <c r="C71" s="16" t="s">
        <v>125</v>
      </c>
      <c r="D71" s="17">
        <v>150</v>
      </c>
      <c r="E71" s="105">
        <f t="shared" si="3"/>
        <v>213.4307715949255</v>
      </c>
      <c r="F71" s="17">
        <v>0</v>
      </c>
      <c r="G71" s="105">
        <f t="shared" si="3"/>
        <v>0</v>
      </c>
      <c r="H71" s="17">
        <v>0</v>
      </c>
      <c r="I71" s="105">
        <f t="shared" si="7"/>
        <v>0</v>
      </c>
      <c r="J71" s="17">
        <v>2</v>
      </c>
      <c r="K71" s="105">
        <f t="shared" si="8"/>
        <v>2.845743621265673</v>
      </c>
      <c r="L71" s="17">
        <v>3.6</v>
      </c>
      <c r="M71" s="105">
        <f t="shared" si="9"/>
        <v>5.1223385182782115</v>
      </c>
    </row>
    <row r="72" spans="1:13" ht="12.75">
      <c r="A72" s="69">
        <v>6</v>
      </c>
      <c r="B72" s="16" t="s">
        <v>98</v>
      </c>
      <c r="C72" s="16" t="s">
        <v>126</v>
      </c>
      <c r="D72" s="17">
        <v>208</v>
      </c>
      <c r="E72" s="105">
        <f t="shared" si="3"/>
        <v>295.95733661163</v>
      </c>
      <c r="F72" s="17">
        <v>0</v>
      </c>
      <c r="G72" s="105">
        <f t="shared" si="3"/>
        <v>0</v>
      </c>
      <c r="H72" s="17">
        <v>0</v>
      </c>
      <c r="I72" s="105">
        <f t="shared" si="7"/>
        <v>0</v>
      </c>
      <c r="J72" s="17">
        <v>7.5</v>
      </c>
      <c r="K72" s="105">
        <f t="shared" si="8"/>
        <v>10.671538579746274</v>
      </c>
      <c r="L72" s="17">
        <v>3.52</v>
      </c>
      <c r="M72" s="105">
        <f t="shared" si="9"/>
        <v>5.008508773427584</v>
      </c>
    </row>
    <row r="73" spans="1:13" ht="12.75">
      <c r="A73" s="69">
        <v>7</v>
      </c>
      <c r="B73" s="16" t="s">
        <v>45</v>
      </c>
      <c r="C73" s="16" t="s">
        <v>127</v>
      </c>
      <c r="D73" s="17">
        <v>220.71</v>
      </c>
      <c r="E73" s="105">
        <f t="shared" si="3"/>
        <v>314.04203732477333</v>
      </c>
      <c r="F73" s="17">
        <v>0</v>
      </c>
      <c r="G73" s="105">
        <f t="shared" si="3"/>
        <v>0</v>
      </c>
      <c r="H73" s="17">
        <v>0</v>
      </c>
      <c r="I73" s="105">
        <f t="shared" si="7"/>
        <v>0</v>
      </c>
      <c r="J73" s="17">
        <v>23.81</v>
      </c>
      <c r="K73" s="105">
        <f t="shared" si="8"/>
        <v>33.87857781116784</v>
      </c>
      <c r="L73" s="17">
        <v>1.61</v>
      </c>
      <c r="M73" s="105">
        <f t="shared" si="9"/>
        <v>2.290823615118867</v>
      </c>
    </row>
    <row r="74" spans="1:13" s="22" customFormat="1" ht="12.75">
      <c r="A74" s="71">
        <v>7</v>
      </c>
      <c r="B74" s="20"/>
      <c r="C74" s="19" t="s">
        <v>128</v>
      </c>
      <c r="D74" s="72">
        <f>(D67+D68+D69+D70+D71+D72+D73)/5</f>
        <v>178.698</v>
      </c>
      <c r="E74" s="105">
        <f aca="true" t="shared" si="10" ref="E74:G85">D74/$E$8</f>
        <v>254.26434681646663</v>
      </c>
      <c r="F74" s="19">
        <f>(F67+F68+F69+F70+F71+F72+F73)</f>
        <v>0</v>
      </c>
      <c r="G74" s="105">
        <f t="shared" si="10"/>
        <v>0</v>
      </c>
      <c r="H74" s="19">
        <f>(H67+H68+H69+H70+H71+H72+H73)</f>
        <v>0</v>
      </c>
      <c r="I74" s="105">
        <f t="shared" si="7"/>
        <v>0</v>
      </c>
      <c r="J74" s="72">
        <f>(J67+J68+J69+J70+J71+J72+J73)/2</f>
        <v>16.655</v>
      </c>
      <c r="K74" s="105">
        <f t="shared" si="8"/>
        <v>23.697930006089894</v>
      </c>
      <c r="L74" s="72">
        <f>(L67+L68+L69+L70+L71+L72+L73)/4</f>
        <v>3.1599999999999997</v>
      </c>
      <c r="M74" s="105">
        <f t="shared" si="9"/>
        <v>4.496274921599763</v>
      </c>
    </row>
    <row r="75" spans="1:13" ht="9" customHeight="1">
      <c r="A75" s="147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9"/>
    </row>
    <row r="76" spans="1:13" ht="12.75">
      <c r="A76" s="69">
        <v>1</v>
      </c>
      <c r="B76" s="16" t="s">
        <v>53</v>
      </c>
      <c r="C76" s="16" t="s">
        <v>129</v>
      </c>
      <c r="D76" s="17">
        <v>1405.61</v>
      </c>
      <c r="E76" s="105">
        <f t="shared" si="10"/>
        <v>2000.0028457436213</v>
      </c>
      <c r="F76" s="17">
        <v>1.74</v>
      </c>
      <c r="G76" s="105">
        <f t="shared" si="10"/>
        <v>2.4757969505011355</v>
      </c>
      <c r="H76" s="17">
        <v>0.11</v>
      </c>
      <c r="I76" s="105">
        <f aca="true" t="shared" si="11" ref="I76:I83">H76/$E$8</f>
        <v>0.156515899169612</v>
      </c>
      <c r="J76" s="17">
        <v>1.56</v>
      </c>
      <c r="K76" s="105">
        <f aca="true" t="shared" si="12" ref="K76:K83">J76/$E$8</f>
        <v>2.219680024587225</v>
      </c>
      <c r="L76" s="17">
        <v>11.36</v>
      </c>
      <c r="M76" s="105">
        <f aca="true" t="shared" si="13" ref="M76:M83">L76/$E$8</f>
        <v>16.163823768789022</v>
      </c>
    </row>
    <row r="77" spans="1:13" ht="12.75">
      <c r="A77" s="69">
        <v>2</v>
      </c>
      <c r="B77" s="16" t="s">
        <v>37</v>
      </c>
      <c r="C77" s="16" t="s">
        <v>130</v>
      </c>
      <c r="D77" s="17">
        <v>413.65</v>
      </c>
      <c r="E77" s="105">
        <f t="shared" si="10"/>
        <v>588.5709244682728</v>
      </c>
      <c r="F77" s="17">
        <v>1.43</v>
      </c>
      <c r="G77" s="105">
        <f t="shared" si="10"/>
        <v>2.034706689204956</v>
      </c>
      <c r="H77" s="17">
        <v>0.12</v>
      </c>
      <c r="I77" s="105">
        <f t="shared" si="11"/>
        <v>0.17074461727594037</v>
      </c>
      <c r="J77" s="17">
        <v>9.99</v>
      </c>
      <c r="K77" s="105">
        <f t="shared" si="12"/>
        <v>14.214489388222036</v>
      </c>
      <c r="L77" s="17">
        <v>7.93</v>
      </c>
      <c r="M77" s="105">
        <f t="shared" si="13"/>
        <v>11.283373458318392</v>
      </c>
    </row>
    <row r="78" spans="1:13" ht="12.75">
      <c r="A78" s="69">
        <v>3</v>
      </c>
      <c r="B78" s="16" t="s">
        <v>37</v>
      </c>
      <c r="C78" s="16" t="s">
        <v>131</v>
      </c>
      <c r="D78" s="17">
        <v>262.88</v>
      </c>
      <c r="E78" s="105">
        <f t="shared" si="10"/>
        <v>374.04454157916007</v>
      </c>
      <c r="F78" s="17">
        <v>1.5</v>
      </c>
      <c r="G78" s="105">
        <f t="shared" si="10"/>
        <v>2.1343077159492547</v>
      </c>
      <c r="H78" s="17">
        <v>0.08</v>
      </c>
      <c r="I78" s="105">
        <f t="shared" si="11"/>
        <v>0.11382974485062693</v>
      </c>
      <c r="J78" s="17">
        <v>4.63</v>
      </c>
      <c r="K78" s="105">
        <f t="shared" si="12"/>
        <v>6.587896483230033</v>
      </c>
      <c r="L78" s="17">
        <v>4</v>
      </c>
      <c r="M78" s="105">
        <f t="shared" si="13"/>
        <v>5.691487242531346</v>
      </c>
    </row>
    <row r="79" spans="1:13" ht="12.75">
      <c r="A79" s="69">
        <v>4</v>
      </c>
      <c r="B79" s="16" t="s">
        <v>76</v>
      </c>
      <c r="C79" s="16" t="s">
        <v>132</v>
      </c>
      <c r="D79" s="17">
        <v>381.52</v>
      </c>
      <c r="E79" s="105">
        <f t="shared" si="10"/>
        <v>542.8540531926398</v>
      </c>
      <c r="F79" s="17">
        <v>1.79</v>
      </c>
      <c r="G79" s="105">
        <f t="shared" si="10"/>
        <v>2.5469405410327774</v>
      </c>
      <c r="H79" s="17">
        <v>0.21</v>
      </c>
      <c r="I79" s="105">
        <f t="shared" si="11"/>
        <v>0.29880308023289565</v>
      </c>
      <c r="J79" s="17">
        <v>16.04</v>
      </c>
      <c r="K79" s="105">
        <f t="shared" si="12"/>
        <v>22.822863842550696</v>
      </c>
      <c r="L79" s="17">
        <v>3.73</v>
      </c>
      <c r="M79" s="105">
        <f t="shared" si="13"/>
        <v>5.30731185366048</v>
      </c>
    </row>
    <row r="80" spans="1:13" ht="12.75">
      <c r="A80" s="69">
        <v>5</v>
      </c>
      <c r="B80" s="16" t="s">
        <v>78</v>
      </c>
      <c r="C80" s="16" t="s">
        <v>133</v>
      </c>
      <c r="D80" s="17">
        <v>238.96</v>
      </c>
      <c r="E80" s="105">
        <f t="shared" si="10"/>
        <v>340.00944786882263</v>
      </c>
      <c r="F80" s="17">
        <v>1.13</v>
      </c>
      <c r="G80" s="105">
        <f t="shared" si="10"/>
        <v>1.607845146015105</v>
      </c>
      <c r="H80" s="17">
        <v>0.03</v>
      </c>
      <c r="I80" s="105">
        <f t="shared" si="11"/>
        <v>0.04268615431898509</v>
      </c>
      <c r="J80" s="17">
        <v>6.58</v>
      </c>
      <c r="K80" s="105">
        <f t="shared" si="12"/>
        <v>9.362496513964064</v>
      </c>
      <c r="L80" s="17">
        <v>1.33</v>
      </c>
      <c r="M80" s="105">
        <f t="shared" si="13"/>
        <v>1.8924195081416726</v>
      </c>
    </row>
    <row r="81" spans="1:13" ht="12.75">
      <c r="A81" s="69">
        <v>6</v>
      </c>
      <c r="B81" s="16" t="s">
        <v>96</v>
      </c>
      <c r="C81" s="16" t="s">
        <v>134</v>
      </c>
      <c r="D81" s="17">
        <v>257.85</v>
      </c>
      <c r="E81" s="105">
        <f t="shared" si="10"/>
        <v>366.88749637167695</v>
      </c>
      <c r="F81" s="17">
        <v>1.44</v>
      </c>
      <c r="G81" s="105">
        <f t="shared" si="10"/>
        <v>2.0489354073112844</v>
      </c>
      <c r="H81" s="17">
        <v>0.07</v>
      </c>
      <c r="I81" s="105">
        <f t="shared" si="11"/>
        <v>0.09960102674429856</v>
      </c>
      <c r="J81" s="17">
        <v>7.74</v>
      </c>
      <c r="K81" s="105">
        <f t="shared" si="12"/>
        <v>11.013027814298155</v>
      </c>
      <c r="L81" s="17">
        <v>4.06</v>
      </c>
      <c r="M81" s="105">
        <f t="shared" si="13"/>
        <v>5.7768595511693155</v>
      </c>
    </row>
    <row r="82" spans="1:13" ht="12.75">
      <c r="A82" s="69">
        <v>7</v>
      </c>
      <c r="B82" s="16" t="s">
        <v>98</v>
      </c>
      <c r="C82" s="16" t="s">
        <v>135</v>
      </c>
      <c r="D82" s="17">
        <v>396.68</v>
      </c>
      <c r="E82" s="105">
        <f t="shared" si="10"/>
        <v>564.4247898418336</v>
      </c>
      <c r="F82" s="17">
        <v>2.58</v>
      </c>
      <c r="G82" s="105">
        <f t="shared" si="10"/>
        <v>3.6710092714327183</v>
      </c>
      <c r="H82" s="17">
        <v>0.13</v>
      </c>
      <c r="I82" s="105">
        <f t="shared" si="11"/>
        <v>0.18497333538226876</v>
      </c>
      <c r="J82" s="17">
        <v>6.37</v>
      </c>
      <c r="K82" s="105">
        <f t="shared" si="12"/>
        <v>9.063693433731169</v>
      </c>
      <c r="L82" s="17">
        <v>5.14</v>
      </c>
      <c r="M82" s="105">
        <f t="shared" si="13"/>
        <v>7.313561106652779</v>
      </c>
    </row>
    <row r="83" spans="1:13" s="22" customFormat="1" ht="12.75">
      <c r="A83" s="71">
        <v>7</v>
      </c>
      <c r="B83" s="20"/>
      <c r="C83" s="19" t="s">
        <v>136</v>
      </c>
      <c r="D83" s="72">
        <f>(D76+D77+D78+D79+D80+D81+D82)/7</f>
        <v>479.5928571428571</v>
      </c>
      <c r="E83" s="105">
        <f t="shared" si="10"/>
        <v>682.3991570094324</v>
      </c>
      <c r="F83" s="72">
        <f>(F76+F77+F78+F79+F80+F81+F82)/7</f>
        <v>1.6585714285714286</v>
      </c>
      <c r="G83" s="105">
        <f t="shared" si="10"/>
        <v>2.359934531635319</v>
      </c>
      <c r="H83" s="72">
        <f>(H76+H77+H78+H79+H80+H81+H82)/7</f>
        <v>0.10714285714285716</v>
      </c>
      <c r="I83" s="105">
        <f t="shared" si="11"/>
        <v>0.1524505511392325</v>
      </c>
      <c r="J83" s="72">
        <f>(J76+J77+J78+J79+J80+J81+J82)/7</f>
        <v>7.558571428571428</v>
      </c>
      <c r="K83" s="105">
        <f t="shared" si="12"/>
        <v>10.754878214369054</v>
      </c>
      <c r="L83" s="72">
        <f>(L76+L77+L78+L79+L80+L81+L82)/7</f>
        <v>5.364285714285715</v>
      </c>
      <c r="M83" s="105">
        <f t="shared" si="13"/>
        <v>7.632690927037574</v>
      </c>
    </row>
    <row r="84" spans="1:13" ht="12.75">
      <c r="A84" s="147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9"/>
    </row>
    <row r="85" spans="1:13" s="26" customFormat="1" ht="15">
      <c r="A85" s="73">
        <v>66</v>
      </c>
      <c r="B85" s="24"/>
      <c r="C85" s="23" t="s">
        <v>137</v>
      </c>
      <c r="D85" s="74">
        <f>(D14+D19+D65+D74+D83)/5</f>
        <v>407.0473047619048</v>
      </c>
      <c r="E85" s="105">
        <f t="shared" si="10"/>
        <v>579.1761355397875</v>
      </c>
      <c r="F85" s="74">
        <f>(F14+F19+F65+F74+F83)/4</f>
        <v>1.5053333333333332</v>
      </c>
      <c r="G85" s="105">
        <f t="shared" si="10"/>
        <v>2.141896365605963</v>
      </c>
      <c r="H85" s="74">
        <f>(H14+H19+H65+H74+H83)/4</f>
        <v>0.14491666666666667</v>
      </c>
      <c r="I85" s="105">
        <f>H85/$E$8</f>
        <v>0.20619783989087523</v>
      </c>
      <c r="J85" s="74">
        <f>(J14+J19+J65+J74+J83)/5</f>
        <v>7.2741428571428575</v>
      </c>
      <c r="K85" s="105">
        <f>J85/$E$8</f>
        <v>10.350172817944772</v>
      </c>
      <c r="L85" s="74">
        <f>(L14+L19+L65+L74+L83)/5</f>
        <v>4.200833333333334</v>
      </c>
      <c r="M85" s="105">
        <f>L85/$E$8</f>
        <v>5.977247331166774</v>
      </c>
    </row>
  </sheetData>
  <sheetProtection password="CE88" sheet="1" objects="1" scenarios="1"/>
  <mergeCells count="13">
    <mergeCell ref="A84:M84"/>
    <mergeCell ref="A15:M15"/>
    <mergeCell ref="A20:M20"/>
    <mergeCell ref="A66:M66"/>
    <mergeCell ref="A75:M75"/>
    <mergeCell ref="A2:A5"/>
    <mergeCell ref="B2:B5"/>
    <mergeCell ref="C2:C5"/>
    <mergeCell ref="D4:E4"/>
    <mergeCell ref="F4:G4"/>
    <mergeCell ref="H4:I4"/>
    <mergeCell ref="J4:K4"/>
    <mergeCell ref="L4:M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&amp;R68</oddFooter>
  </headerFooter>
  <rowBreaks count="1" manualBreakCount="1">
    <brk id="36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N86"/>
  <sheetViews>
    <sheetView workbookViewId="0" topLeftCell="A1">
      <selection activeCell="C71" sqref="C71"/>
    </sheetView>
  </sheetViews>
  <sheetFormatPr defaultColWidth="9.140625" defaultRowHeight="12.75"/>
  <cols>
    <col min="1" max="1" width="3.421875" style="0" customWidth="1"/>
    <col min="2" max="2" width="13.57421875" style="0" customWidth="1"/>
    <col min="3" max="3" width="46.421875" style="0" customWidth="1"/>
    <col min="4" max="4" width="7.28125" style="0" customWidth="1"/>
    <col min="5" max="5" width="5.7109375" style="0" customWidth="1"/>
    <col min="6" max="6" width="9.28125" style="0" customWidth="1"/>
    <col min="7" max="7" width="9.421875" style="0" customWidth="1"/>
    <col min="8" max="8" width="8.421875" style="0" customWidth="1"/>
    <col min="9" max="9" width="5.8515625" style="0" customWidth="1"/>
    <col min="10" max="10" width="5.57421875" style="0" customWidth="1"/>
    <col min="11" max="11" width="5.28125" style="0" customWidth="1"/>
    <col min="12" max="12" width="5.140625" style="0" customWidth="1"/>
    <col min="13" max="13" width="5.57421875" style="0" customWidth="1"/>
    <col min="14" max="14" width="5.00390625" style="0" customWidth="1"/>
  </cols>
  <sheetData>
    <row r="1" s="125" customFormat="1" ht="15">
      <c r="A1" s="124" t="s">
        <v>540</v>
      </c>
    </row>
    <row r="2" spans="1:14" ht="18" customHeight="1">
      <c r="A2" s="131" t="s">
        <v>11</v>
      </c>
      <c r="B2" s="131" t="s">
        <v>12</v>
      </c>
      <c r="C2" s="131" t="s">
        <v>13</v>
      </c>
      <c r="D2" s="10" t="s">
        <v>541</v>
      </c>
      <c r="E2" s="10" t="s">
        <v>542</v>
      </c>
      <c r="F2" s="10" t="s">
        <v>543</v>
      </c>
      <c r="G2" s="10" t="s">
        <v>544</v>
      </c>
      <c r="H2" s="10" t="s">
        <v>545</v>
      </c>
      <c r="I2" s="10" t="s">
        <v>546</v>
      </c>
      <c r="J2" s="10" t="s">
        <v>547</v>
      </c>
      <c r="K2" s="10" t="s">
        <v>548</v>
      </c>
      <c r="L2" s="10" t="s">
        <v>549</v>
      </c>
      <c r="M2" s="10" t="s">
        <v>550</v>
      </c>
      <c r="N2" s="10" t="s">
        <v>551</v>
      </c>
    </row>
    <row r="3" spans="1:14" ht="9.75" customHeight="1">
      <c r="A3" s="131"/>
      <c r="B3" s="131"/>
      <c r="C3" s="131"/>
      <c r="D3" s="127" t="s">
        <v>552</v>
      </c>
      <c r="E3" s="127" t="s">
        <v>553</v>
      </c>
      <c r="F3" s="127" t="s">
        <v>554</v>
      </c>
      <c r="G3" s="127" t="s">
        <v>555</v>
      </c>
      <c r="H3" s="127" t="s">
        <v>556</v>
      </c>
      <c r="I3" s="127" t="s">
        <v>557</v>
      </c>
      <c r="J3" s="130" t="s">
        <v>558</v>
      </c>
      <c r="K3" s="128"/>
      <c r="L3" s="128"/>
      <c r="M3" s="128"/>
      <c r="N3" s="128"/>
    </row>
    <row r="4" spans="1:14" ht="78" customHeight="1">
      <c r="A4" s="128"/>
      <c r="B4" s="128"/>
      <c r="C4" s="128"/>
      <c r="D4" s="128"/>
      <c r="E4" s="128"/>
      <c r="F4" s="128"/>
      <c r="G4" s="128"/>
      <c r="H4" s="128"/>
      <c r="I4" s="128"/>
      <c r="J4" s="12" t="s">
        <v>559</v>
      </c>
      <c r="K4" s="12" t="s">
        <v>560</v>
      </c>
      <c r="L4" s="12" t="s">
        <v>561</v>
      </c>
      <c r="M4" s="12" t="s">
        <v>562</v>
      </c>
      <c r="N4" s="12" t="s">
        <v>563</v>
      </c>
    </row>
    <row r="5" spans="1:14" ht="1.5" customHeight="1" hidden="1" thickBot="1">
      <c r="A5" s="128"/>
      <c r="B5" s="128"/>
      <c r="C5" s="128"/>
      <c r="D5" s="33">
        <v>2006</v>
      </c>
      <c r="E5" s="33">
        <v>2006</v>
      </c>
      <c r="F5" s="33">
        <v>2006</v>
      </c>
      <c r="G5" s="33">
        <v>2006</v>
      </c>
      <c r="H5" s="33">
        <v>2006</v>
      </c>
      <c r="I5" s="33">
        <v>2006</v>
      </c>
      <c r="J5" s="33">
        <v>2006</v>
      </c>
      <c r="K5" s="33">
        <v>2006</v>
      </c>
      <c r="L5" s="33">
        <v>2006</v>
      </c>
      <c r="M5" s="33">
        <v>2006</v>
      </c>
      <c r="N5" s="33">
        <v>2006</v>
      </c>
    </row>
    <row r="6" spans="1:14" ht="12.75">
      <c r="A6" s="16">
        <v>1</v>
      </c>
      <c r="B6" s="16" t="s">
        <v>35</v>
      </c>
      <c r="C6" s="16" t="s">
        <v>36</v>
      </c>
      <c r="D6" s="17">
        <v>903</v>
      </c>
      <c r="E6" s="17">
        <v>7.92</v>
      </c>
      <c r="F6" s="17">
        <v>2999</v>
      </c>
      <c r="G6" s="17">
        <v>8852</v>
      </c>
      <c r="H6" s="17">
        <v>0</v>
      </c>
      <c r="I6" s="17">
        <v>23</v>
      </c>
      <c r="J6" s="17">
        <v>0</v>
      </c>
      <c r="K6" s="17">
        <v>5</v>
      </c>
      <c r="L6" s="17">
        <v>18</v>
      </c>
      <c r="M6" s="17">
        <v>0</v>
      </c>
      <c r="N6" s="17">
        <v>0</v>
      </c>
    </row>
    <row r="7" spans="1:14" ht="12.75">
      <c r="A7" s="16">
        <v>2</v>
      </c>
      <c r="B7" s="16" t="s">
        <v>37</v>
      </c>
      <c r="C7" s="16" t="s">
        <v>38</v>
      </c>
      <c r="D7" s="17">
        <v>1435.8</v>
      </c>
      <c r="E7" s="17">
        <v>15.44</v>
      </c>
      <c r="F7" s="17">
        <v>3625</v>
      </c>
      <c r="G7" s="17">
        <v>8708</v>
      </c>
      <c r="H7" s="17">
        <v>0</v>
      </c>
      <c r="I7" s="17">
        <v>18</v>
      </c>
      <c r="J7" s="17">
        <v>0</v>
      </c>
      <c r="K7" s="17">
        <v>0</v>
      </c>
      <c r="L7" s="17">
        <v>18</v>
      </c>
      <c r="M7" s="17">
        <v>0</v>
      </c>
      <c r="N7" s="17">
        <v>0</v>
      </c>
    </row>
    <row r="8" spans="1:14" ht="12.75">
      <c r="A8" s="16">
        <v>3</v>
      </c>
      <c r="B8" s="16" t="s">
        <v>37</v>
      </c>
      <c r="C8" s="16" t="s">
        <v>39</v>
      </c>
      <c r="D8" s="17">
        <v>1753</v>
      </c>
      <c r="E8" s="17">
        <v>16.86</v>
      </c>
      <c r="F8" s="17">
        <v>6465</v>
      </c>
      <c r="G8" s="17">
        <v>45468</v>
      </c>
      <c r="H8" s="17">
        <v>0</v>
      </c>
      <c r="I8" s="17">
        <v>27</v>
      </c>
      <c r="J8" s="17">
        <v>0</v>
      </c>
      <c r="K8" s="17">
        <v>0</v>
      </c>
      <c r="L8" s="17">
        <v>27</v>
      </c>
      <c r="M8" s="17">
        <v>0</v>
      </c>
      <c r="N8" s="17">
        <v>0</v>
      </c>
    </row>
    <row r="9" spans="1:14" ht="12.75">
      <c r="A9" s="16">
        <v>4</v>
      </c>
      <c r="B9" s="16" t="s">
        <v>37</v>
      </c>
      <c r="C9" s="16" t="s">
        <v>40</v>
      </c>
      <c r="D9" s="17">
        <v>1119</v>
      </c>
      <c r="E9" s="17">
        <v>16.46</v>
      </c>
      <c r="F9" s="17">
        <v>1972</v>
      </c>
      <c r="G9" s="17">
        <v>10004</v>
      </c>
      <c r="H9" s="17">
        <v>0</v>
      </c>
      <c r="I9" s="17">
        <v>18</v>
      </c>
      <c r="J9" s="17">
        <v>0</v>
      </c>
      <c r="K9" s="17">
        <v>0</v>
      </c>
      <c r="L9" s="17">
        <v>18</v>
      </c>
      <c r="M9" s="17">
        <v>0</v>
      </c>
      <c r="N9" s="17">
        <v>0</v>
      </c>
    </row>
    <row r="10" spans="1:14" ht="13.5" customHeight="1">
      <c r="A10" s="16">
        <v>5</v>
      </c>
      <c r="B10" s="16" t="s">
        <v>41</v>
      </c>
      <c r="C10" s="16" t="s">
        <v>42</v>
      </c>
      <c r="D10" s="17">
        <v>1831</v>
      </c>
      <c r="E10" s="17">
        <v>14.53</v>
      </c>
      <c r="F10" s="17">
        <v>13129</v>
      </c>
      <c r="G10" s="17">
        <v>0</v>
      </c>
      <c r="H10" s="17">
        <v>0</v>
      </c>
      <c r="I10" s="17">
        <v>27</v>
      </c>
      <c r="J10" s="17">
        <v>5</v>
      </c>
      <c r="K10" s="17">
        <v>0</v>
      </c>
      <c r="L10" s="17">
        <v>22</v>
      </c>
      <c r="M10" s="17">
        <v>0</v>
      </c>
      <c r="N10" s="17">
        <v>0</v>
      </c>
    </row>
    <row r="11" spans="1:14" s="22" customFormat="1" ht="12.75">
      <c r="A11" s="19">
        <v>5</v>
      </c>
      <c r="B11" s="20"/>
      <c r="C11" s="19" t="s">
        <v>43</v>
      </c>
      <c r="D11" s="19">
        <f>(D6+D7+D8+D9+D10)</f>
        <v>7041.8</v>
      </c>
      <c r="E11" s="19">
        <f>(E6+E7+E8+E9+E10)/5</f>
        <v>14.241999999999999</v>
      </c>
      <c r="F11" s="19">
        <f aca="true" t="shared" si="0" ref="F11:N11">(F6+F7+F8+F9+F10)</f>
        <v>28190</v>
      </c>
      <c r="G11" s="19">
        <f t="shared" si="0"/>
        <v>73032</v>
      </c>
      <c r="H11" s="19">
        <f t="shared" si="0"/>
        <v>0</v>
      </c>
      <c r="I11" s="19">
        <f t="shared" si="0"/>
        <v>113</v>
      </c>
      <c r="J11" s="19">
        <f t="shared" si="0"/>
        <v>5</v>
      </c>
      <c r="K11" s="19">
        <f t="shared" si="0"/>
        <v>5</v>
      </c>
      <c r="L11" s="19">
        <f t="shared" si="0"/>
        <v>103</v>
      </c>
      <c r="M11" s="19">
        <f t="shared" si="0"/>
        <v>0</v>
      </c>
      <c r="N11" s="19">
        <f t="shared" si="0"/>
        <v>0</v>
      </c>
    </row>
    <row r="12" spans="1:14" ht="9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4" ht="12.75">
      <c r="A13" s="16">
        <v>1</v>
      </c>
      <c r="B13" s="16" t="s">
        <v>37</v>
      </c>
      <c r="C13" s="16" t="s">
        <v>44</v>
      </c>
      <c r="D13" s="17">
        <v>2345</v>
      </c>
      <c r="E13" s="17">
        <v>28.6</v>
      </c>
      <c r="F13" s="17">
        <v>4600</v>
      </c>
      <c r="G13" s="17">
        <v>21021</v>
      </c>
      <c r="H13" s="17">
        <v>0</v>
      </c>
      <c r="I13" s="17">
        <v>14</v>
      </c>
      <c r="J13" s="17">
        <v>0</v>
      </c>
      <c r="K13" s="17">
        <v>0</v>
      </c>
      <c r="L13" s="17">
        <v>14</v>
      </c>
      <c r="M13" s="17">
        <v>0</v>
      </c>
      <c r="N13" s="17">
        <v>0</v>
      </c>
    </row>
    <row r="14" spans="1:14" ht="12.75">
      <c r="A14" s="16">
        <v>2</v>
      </c>
      <c r="B14" s="16" t="s">
        <v>45</v>
      </c>
      <c r="C14" s="16" t="s">
        <v>46</v>
      </c>
      <c r="D14" s="17">
        <v>4061</v>
      </c>
      <c r="E14" s="17">
        <v>34.13</v>
      </c>
      <c r="F14" s="17">
        <v>4525</v>
      </c>
      <c r="G14" s="17">
        <v>21333</v>
      </c>
      <c r="H14" s="17">
        <v>0</v>
      </c>
      <c r="I14" s="17">
        <v>19</v>
      </c>
      <c r="J14" s="17">
        <v>1</v>
      </c>
      <c r="K14" s="17">
        <v>2</v>
      </c>
      <c r="L14" s="17">
        <v>12</v>
      </c>
      <c r="M14" s="17">
        <v>3</v>
      </c>
      <c r="N14" s="17">
        <v>1</v>
      </c>
    </row>
    <row r="15" spans="1:14" ht="12.75">
      <c r="A15" s="16">
        <v>3</v>
      </c>
      <c r="B15" s="16" t="s">
        <v>47</v>
      </c>
      <c r="C15" s="16" t="s">
        <v>48</v>
      </c>
      <c r="D15" s="17">
        <v>520</v>
      </c>
      <c r="E15" s="17">
        <v>14.05</v>
      </c>
      <c r="F15" s="17">
        <v>5549</v>
      </c>
      <c r="G15" s="17">
        <v>35613</v>
      </c>
      <c r="H15" s="17">
        <v>0</v>
      </c>
      <c r="I15" s="17">
        <v>9</v>
      </c>
      <c r="J15" s="17">
        <v>0</v>
      </c>
      <c r="K15" s="17">
        <v>6</v>
      </c>
      <c r="L15" s="17">
        <v>3</v>
      </c>
      <c r="M15" s="17">
        <v>0</v>
      </c>
      <c r="N15" s="17">
        <v>0</v>
      </c>
    </row>
    <row r="16" spans="1:14" s="26" customFormat="1" ht="15">
      <c r="A16" s="28">
        <v>3</v>
      </c>
      <c r="B16" s="24"/>
      <c r="C16" s="28" t="s">
        <v>49</v>
      </c>
      <c r="D16" s="28">
        <f>(D13+D14+D15)</f>
        <v>6926</v>
      </c>
      <c r="E16" s="28">
        <f>(E13+E14+E15)/3</f>
        <v>25.593333333333334</v>
      </c>
      <c r="F16" s="28">
        <f aca="true" t="shared" si="1" ref="F16:N16">(F13+F14+F15)</f>
        <v>14674</v>
      </c>
      <c r="G16" s="28">
        <f t="shared" si="1"/>
        <v>77967</v>
      </c>
      <c r="H16" s="28">
        <f t="shared" si="1"/>
        <v>0</v>
      </c>
      <c r="I16" s="28">
        <f t="shared" si="1"/>
        <v>42</v>
      </c>
      <c r="J16" s="28">
        <f t="shared" si="1"/>
        <v>1</v>
      </c>
      <c r="K16" s="28">
        <f t="shared" si="1"/>
        <v>8</v>
      </c>
      <c r="L16" s="28">
        <f t="shared" si="1"/>
        <v>29</v>
      </c>
      <c r="M16" s="28">
        <f t="shared" si="1"/>
        <v>3</v>
      </c>
      <c r="N16" s="28">
        <f t="shared" si="1"/>
        <v>1</v>
      </c>
    </row>
    <row r="17" spans="1:14" ht="8.25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</row>
    <row r="18" spans="1:14" ht="12.75">
      <c r="A18" s="16">
        <v>1</v>
      </c>
      <c r="B18" s="16" t="s">
        <v>50</v>
      </c>
      <c r="C18" s="16" t="s">
        <v>51</v>
      </c>
      <c r="D18" s="17">
        <v>1004.8</v>
      </c>
      <c r="E18" s="17">
        <v>14.35</v>
      </c>
      <c r="F18" s="17">
        <v>4231.9</v>
      </c>
      <c r="G18" s="17">
        <v>15400</v>
      </c>
      <c r="H18" s="17">
        <v>0</v>
      </c>
      <c r="I18" s="17">
        <v>24</v>
      </c>
      <c r="J18" s="17">
        <v>0</v>
      </c>
      <c r="K18" s="17">
        <v>20</v>
      </c>
      <c r="L18" s="17">
        <v>0</v>
      </c>
      <c r="M18" s="17">
        <v>4</v>
      </c>
      <c r="N18" s="17">
        <v>0</v>
      </c>
    </row>
    <row r="19" spans="1:14" ht="12.75">
      <c r="A19" s="16">
        <v>2</v>
      </c>
      <c r="B19" s="16" t="s">
        <v>50</v>
      </c>
      <c r="C19" s="16" t="s">
        <v>52</v>
      </c>
      <c r="D19" s="17">
        <v>716.3</v>
      </c>
      <c r="E19" s="17">
        <v>13.78</v>
      </c>
      <c r="F19" s="17">
        <v>1382</v>
      </c>
      <c r="G19" s="17">
        <v>1220</v>
      </c>
      <c r="H19" s="17">
        <v>0</v>
      </c>
      <c r="I19" s="17">
        <v>16</v>
      </c>
      <c r="J19" s="17">
        <v>3</v>
      </c>
      <c r="K19" s="17">
        <v>9</v>
      </c>
      <c r="L19" s="17">
        <v>3</v>
      </c>
      <c r="M19" s="17">
        <v>1</v>
      </c>
      <c r="N19" s="17">
        <v>0</v>
      </c>
    </row>
    <row r="20" spans="1:14" ht="12.75">
      <c r="A20" s="16">
        <v>3</v>
      </c>
      <c r="B20" s="16" t="s">
        <v>53</v>
      </c>
      <c r="C20" s="16" t="s">
        <v>54</v>
      </c>
      <c r="D20" s="17">
        <v>792</v>
      </c>
      <c r="E20" s="17">
        <v>11.15</v>
      </c>
      <c r="F20" s="17">
        <v>3062</v>
      </c>
      <c r="G20" s="17">
        <v>5534</v>
      </c>
      <c r="H20" s="17">
        <v>0</v>
      </c>
      <c r="I20" s="17">
        <v>32</v>
      </c>
      <c r="J20" s="17">
        <v>18</v>
      </c>
      <c r="K20" s="17">
        <v>12</v>
      </c>
      <c r="L20" s="17">
        <v>0</v>
      </c>
      <c r="M20" s="17">
        <v>0</v>
      </c>
      <c r="N20" s="17">
        <v>2</v>
      </c>
    </row>
    <row r="21" spans="1:14" ht="12.75">
      <c r="A21" s="16">
        <v>4</v>
      </c>
      <c r="B21" s="16" t="s">
        <v>55</v>
      </c>
      <c r="C21" s="16" t="s">
        <v>56</v>
      </c>
      <c r="D21" s="17">
        <v>648</v>
      </c>
      <c r="E21" s="17">
        <v>12.23</v>
      </c>
      <c r="F21" s="17">
        <v>1423</v>
      </c>
      <c r="G21" s="17">
        <v>5898</v>
      </c>
      <c r="H21" s="17">
        <v>0</v>
      </c>
      <c r="I21" s="17">
        <v>17</v>
      </c>
      <c r="J21" s="17">
        <v>8</v>
      </c>
      <c r="K21" s="17">
        <v>8</v>
      </c>
      <c r="L21" s="17">
        <v>1</v>
      </c>
      <c r="M21" s="17">
        <v>0</v>
      </c>
      <c r="N21" s="17">
        <v>0</v>
      </c>
    </row>
    <row r="22" spans="1:14" ht="12.75">
      <c r="A22" s="16">
        <v>5</v>
      </c>
      <c r="B22" s="16" t="s">
        <v>55</v>
      </c>
      <c r="C22" s="16" t="s">
        <v>57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</row>
    <row r="23" spans="1:14" ht="12.75">
      <c r="A23" s="16">
        <v>6</v>
      </c>
      <c r="B23" s="16" t="s">
        <v>35</v>
      </c>
      <c r="C23" s="16" t="s">
        <v>58</v>
      </c>
      <c r="D23" s="17">
        <v>1296</v>
      </c>
      <c r="E23" s="17">
        <v>14.56</v>
      </c>
      <c r="F23" s="17">
        <v>3390</v>
      </c>
      <c r="G23" s="17">
        <v>20230</v>
      </c>
      <c r="H23" s="17">
        <v>0</v>
      </c>
      <c r="I23" s="17">
        <v>15</v>
      </c>
      <c r="J23" s="17">
        <v>0</v>
      </c>
      <c r="K23" s="17">
        <v>4</v>
      </c>
      <c r="L23" s="17">
        <v>11</v>
      </c>
      <c r="M23" s="17">
        <v>0</v>
      </c>
      <c r="N23" s="17">
        <v>0</v>
      </c>
    </row>
    <row r="24" spans="1:14" ht="12.75">
      <c r="A24" s="16">
        <v>7</v>
      </c>
      <c r="B24" s="16" t="s">
        <v>59</v>
      </c>
      <c r="C24" s="16" t="s">
        <v>60</v>
      </c>
      <c r="D24" s="17">
        <v>620</v>
      </c>
      <c r="E24" s="17">
        <v>17.71</v>
      </c>
      <c r="F24" s="17">
        <v>720</v>
      </c>
      <c r="G24" s="17">
        <v>2100</v>
      </c>
      <c r="H24" s="17">
        <v>0</v>
      </c>
      <c r="I24" s="17">
        <v>12</v>
      </c>
      <c r="J24" s="17">
        <v>6</v>
      </c>
      <c r="K24" s="17">
        <v>6</v>
      </c>
      <c r="L24" s="17">
        <v>0</v>
      </c>
      <c r="M24" s="17">
        <v>0</v>
      </c>
      <c r="N24" s="17">
        <v>0</v>
      </c>
    </row>
    <row r="25" spans="1:14" ht="12.75">
      <c r="A25" s="16">
        <v>8</v>
      </c>
      <c r="B25" s="16" t="s">
        <v>37</v>
      </c>
      <c r="C25" s="16" t="s">
        <v>61</v>
      </c>
      <c r="D25" s="17">
        <v>461</v>
      </c>
      <c r="E25" s="17">
        <v>10.24</v>
      </c>
      <c r="F25" s="17">
        <v>2782</v>
      </c>
      <c r="G25" s="17">
        <v>10507</v>
      </c>
      <c r="H25" s="17">
        <v>0</v>
      </c>
      <c r="I25" s="17">
        <v>22</v>
      </c>
      <c r="J25" s="17">
        <v>8</v>
      </c>
      <c r="K25" s="17">
        <v>14</v>
      </c>
      <c r="L25" s="17">
        <v>0</v>
      </c>
      <c r="M25" s="17">
        <v>0</v>
      </c>
      <c r="N25" s="17">
        <v>0</v>
      </c>
    </row>
    <row r="26" spans="1:14" ht="12.75">
      <c r="A26" s="16">
        <v>9</v>
      </c>
      <c r="B26" s="16" t="s">
        <v>37</v>
      </c>
      <c r="C26" s="16" t="s">
        <v>62</v>
      </c>
      <c r="D26" s="17">
        <v>1967</v>
      </c>
      <c r="E26" s="17">
        <v>54.64</v>
      </c>
      <c r="F26" s="17">
        <v>10035</v>
      </c>
      <c r="G26" s="17">
        <v>4665</v>
      </c>
      <c r="H26" s="17">
        <v>0</v>
      </c>
      <c r="I26" s="17">
        <v>15</v>
      </c>
      <c r="J26" s="17">
        <v>0</v>
      </c>
      <c r="K26" s="17">
        <v>15</v>
      </c>
      <c r="L26" s="17">
        <v>0</v>
      </c>
      <c r="M26" s="17">
        <v>0</v>
      </c>
      <c r="N26" s="17">
        <v>0</v>
      </c>
    </row>
    <row r="27" spans="1:14" ht="12.75">
      <c r="A27" s="16">
        <v>10</v>
      </c>
      <c r="B27" s="16" t="s">
        <v>37</v>
      </c>
      <c r="C27" s="16" t="s">
        <v>63</v>
      </c>
      <c r="D27" s="17">
        <v>375</v>
      </c>
      <c r="E27" s="17">
        <v>28.85</v>
      </c>
      <c r="F27" s="17">
        <v>2472</v>
      </c>
      <c r="G27" s="17">
        <v>0</v>
      </c>
      <c r="H27" s="17">
        <v>0</v>
      </c>
      <c r="I27" s="17">
        <v>2</v>
      </c>
      <c r="J27" s="17">
        <v>0</v>
      </c>
      <c r="K27" s="17">
        <v>0</v>
      </c>
      <c r="L27" s="17">
        <v>2</v>
      </c>
      <c r="M27" s="17">
        <v>0</v>
      </c>
      <c r="N27" s="17">
        <v>0</v>
      </c>
    </row>
    <row r="28" spans="1:14" ht="12.75">
      <c r="A28" s="16">
        <v>11</v>
      </c>
      <c r="B28" s="16" t="s">
        <v>37</v>
      </c>
      <c r="C28" s="16" t="s">
        <v>64</v>
      </c>
      <c r="D28" s="17">
        <v>454.2</v>
      </c>
      <c r="E28" s="17">
        <v>7.7</v>
      </c>
      <c r="F28" s="17">
        <v>1219.7</v>
      </c>
      <c r="G28" s="17">
        <v>4506</v>
      </c>
      <c r="H28" s="17">
        <v>0</v>
      </c>
      <c r="I28" s="17">
        <v>17</v>
      </c>
      <c r="J28" s="17">
        <v>0</v>
      </c>
      <c r="K28" s="17">
        <v>17</v>
      </c>
      <c r="L28" s="17">
        <v>0</v>
      </c>
      <c r="M28" s="17">
        <v>0</v>
      </c>
      <c r="N28" s="17">
        <v>0</v>
      </c>
    </row>
    <row r="29" spans="1:14" ht="12.75">
      <c r="A29" s="16">
        <v>12</v>
      </c>
      <c r="B29" s="16" t="s">
        <v>37</v>
      </c>
      <c r="C29" s="16" t="s">
        <v>65</v>
      </c>
      <c r="D29" s="17">
        <v>1693.9</v>
      </c>
      <c r="E29" s="17">
        <v>22.29</v>
      </c>
      <c r="F29" s="17">
        <v>2422.4</v>
      </c>
      <c r="G29" s="17">
        <v>10414.1</v>
      </c>
      <c r="H29" s="17">
        <v>0</v>
      </c>
      <c r="I29" s="17">
        <v>33</v>
      </c>
      <c r="J29" s="17">
        <v>4</v>
      </c>
      <c r="K29" s="17">
        <v>29</v>
      </c>
      <c r="L29" s="17">
        <v>0</v>
      </c>
      <c r="M29" s="17">
        <v>0</v>
      </c>
      <c r="N29" s="17">
        <v>0</v>
      </c>
    </row>
    <row r="30" spans="1:14" ht="12.75">
      <c r="A30" s="16">
        <v>13</v>
      </c>
      <c r="B30" s="16" t="s">
        <v>37</v>
      </c>
      <c r="C30" s="16" t="s">
        <v>66</v>
      </c>
      <c r="D30" s="17">
        <v>481</v>
      </c>
      <c r="E30" s="17">
        <v>6.41</v>
      </c>
      <c r="F30" s="17">
        <v>1951</v>
      </c>
      <c r="G30" s="17">
        <v>11755</v>
      </c>
      <c r="H30" s="17">
        <v>0</v>
      </c>
      <c r="I30" s="17">
        <v>26</v>
      </c>
      <c r="J30" s="17">
        <v>10</v>
      </c>
      <c r="K30" s="17">
        <v>14</v>
      </c>
      <c r="L30" s="17">
        <v>2</v>
      </c>
      <c r="M30" s="17">
        <v>0</v>
      </c>
      <c r="N30" s="17">
        <v>0</v>
      </c>
    </row>
    <row r="31" spans="1:14" ht="12.75">
      <c r="A31" s="16">
        <v>14</v>
      </c>
      <c r="B31" s="16" t="s">
        <v>37</v>
      </c>
      <c r="C31" s="16" t="s">
        <v>67</v>
      </c>
      <c r="D31" s="17">
        <v>200</v>
      </c>
      <c r="E31" s="17">
        <v>4.35</v>
      </c>
      <c r="F31" s="17">
        <v>942</v>
      </c>
      <c r="G31" s="17">
        <v>698</v>
      </c>
      <c r="H31" s="17">
        <v>0</v>
      </c>
      <c r="I31" s="17">
        <v>14</v>
      </c>
      <c r="J31" s="17">
        <v>0</v>
      </c>
      <c r="K31" s="17">
        <v>14</v>
      </c>
      <c r="L31" s="17">
        <v>0</v>
      </c>
      <c r="M31" s="17">
        <v>0</v>
      </c>
      <c r="N31" s="17">
        <v>0</v>
      </c>
    </row>
    <row r="32" spans="1:14" ht="12.75">
      <c r="A32" s="16">
        <v>15</v>
      </c>
      <c r="B32" s="16" t="s">
        <v>68</v>
      </c>
      <c r="C32" s="16" t="s">
        <v>69</v>
      </c>
      <c r="D32" s="17">
        <v>201</v>
      </c>
      <c r="E32" s="17">
        <v>6.7</v>
      </c>
      <c r="F32" s="17">
        <v>513</v>
      </c>
      <c r="G32" s="17">
        <v>38285</v>
      </c>
      <c r="H32" s="17">
        <v>0</v>
      </c>
      <c r="I32" s="17">
        <v>14</v>
      </c>
      <c r="J32" s="17">
        <v>10</v>
      </c>
      <c r="K32" s="17">
        <v>4</v>
      </c>
      <c r="L32" s="17">
        <v>0</v>
      </c>
      <c r="M32" s="17">
        <v>0</v>
      </c>
      <c r="N32" s="17">
        <v>0</v>
      </c>
    </row>
    <row r="33" spans="1:14" ht="12.75">
      <c r="A33" s="16">
        <v>16</v>
      </c>
      <c r="B33" s="16" t="s">
        <v>70</v>
      </c>
      <c r="C33" s="16" t="s">
        <v>71</v>
      </c>
      <c r="D33" s="17">
        <v>992</v>
      </c>
      <c r="E33" s="17">
        <v>17.1</v>
      </c>
      <c r="F33" s="17">
        <v>1336</v>
      </c>
      <c r="G33" s="17">
        <v>5263</v>
      </c>
      <c r="H33" s="17">
        <v>0</v>
      </c>
      <c r="I33" s="17">
        <v>23</v>
      </c>
      <c r="J33" s="17">
        <v>15</v>
      </c>
      <c r="K33" s="17">
        <v>8</v>
      </c>
      <c r="L33" s="17">
        <v>0</v>
      </c>
      <c r="M33" s="17">
        <v>0</v>
      </c>
      <c r="N33" s="17">
        <v>0</v>
      </c>
    </row>
    <row r="34" spans="1:14" ht="12.75">
      <c r="A34" s="16">
        <v>17</v>
      </c>
      <c r="B34" s="16" t="s">
        <v>72</v>
      </c>
      <c r="C34" s="16" t="s">
        <v>73</v>
      </c>
      <c r="D34" s="17">
        <v>300</v>
      </c>
      <c r="E34" s="17">
        <v>33.33</v>
      </c>
      <c r="F34" s="17">
        <v>400</v>
      </c>
      <c r="G34" s="17">
        <v>2400</v>
      </c>
      <c r="H34" s="17">
        <v>0</v>
      </c>
      <c r="I34" s="17">
        <v>3</v>
      </c>
      <c r="J34" s="17">
        <v>0</v>
      </c>
      <c r="K34" s="17">
        <v>1</v>
      </c>
      <c r="L34" s="17">
        <v>2</v>
      </c>
      <c r="M34" s="17">
        <v>0</v>
      </c>
      <c r="N34" s="17">
        <v>0</v>
      </c>
    </row>
    <row r="35" spans="1:14" ht="12.75">
      <c r="A35" s="16">
        <v>18</v>
      </c>
      <c r="B35" s="16" t="s">
        <v>74</v>
      </c>
      <c r="C35" s="16" t="s">
        <v>75</v>
      </c>
      <c r="D35" s="17">
        <v>149</v>
      </c>
      <c r="E35" s="17">
        <v>13.55</v>
      </c>
      <c r="F35" s="17">
        <v>931</v>
      </c>
      <c r="G35" s="17">
        <v>20000</v>
      </c>
      <c r="H35" s="17">
        <v>945</v>
      </c>
      <c r="I35" s="17">
        <v>2</v>
      </c>
      <c r="J35" s="17">
        <v>0</v>
      </c>
      <c r="K35" s="17">
        <v>0</v>
      </c>
      <c r="L35" s="17">
        <v>2</v>
      </c>
      <c r="M35" s="17">
        <v>0</v>
      </c>
      <c r="N35" s="17">
        <v>0</v>
      </c>
    </row>
    <row r="36" spans="1:14" ht="12.75">
      <c r="A36" s="16">
        <v>19</v>
      </c>
      <c r="B36" s="16" t="s">
        <v>76</v>
      </c>
      <c r="C36" s="16" t="s">
        <v>77</v>
      </c>
      <c r="D36" s="17">
        <v>600</v>
      </c>
      <c r="E36" s="17">
        <v>33.33</v>
      </c>
      <c r="F36" s="17">
        <v>2150</v>
      </c>
      <c r="G36" s="17">
        <v>6959</v>
      </c>
      <c r="H36" s="17">
        <v>0</v>
      </c>
      <c r="I36" s="17">
        <v>8</v>
      </c>
      <c r="J36" s="17">
        <v>4</v>
      </c>
      <c r="K36" s="17">
        <v>3</v>
      </c>
      <c r="L36" s="17">
        <v>1</v>
      </c>
      <c r="M36" s="17">
        <v>0</v>
      </c>
      <c r="N36" s="17">
        <v>0</v>
      </c>
    </row>
    <row r="37" spans="1:14" ht="12.75">
      <c r="A37" s="16">
        <v>20</v>
      </c>
      <c r="B37" s="16" t="s">
        <v>78</v>
      </c>
      <c r="C37" s="16" t="s">
        <v>564</v>
      </c>
      <c r="D37" s="17">
        <v>275</v>
      </c>
      <c r="E37" s="17">
        <v>12.5</v>
      </c>
      <c r="F37" s="17">
        <v>1703.2</v>
      </c>
      <c r="G37" s="17">
        <v>37948</v>
      </c>
      <c r="H37" s="17">
        <v>0</v>
      </c>
      <c r="I37" s="17">
        <v>5</v>
      </c>
      <c r="J37" s="17">
        <v>2</v>
      </c>
      <c r="K37" s="17">
        <v>1</v>
      </c>
      <c r="L37" s="17">
        <v>2</v>
      </c>
      <c r="M37" s="17">
        <v>0</v>
      </c>
      <c r="N37" s="17">
        <v>0</v>
      </c>
    </row>
    <row r="38" spans="1:14" ht="12.75">
      <c r="A38" s="16">
        <v>21</v>
      </c>
      <c r="B38" s="16" t="s">
        <v>41</v>
      </c>
      <c r="C38" s="16" t="s">
        <v>80</v>
      </c>
      <c r="D38" s="17">
        <v>498</v>
      </c>
      <c r="E38" s="17">
        <v>8.59</v>
      </c>
      <c r="F38" s="17">
        <v>791</v>
      </c>
      <c r="G38" s="17">
        <v>20016</v>
      </c>
      <c r="H38" s="17">
        <v>80000</v>
      </c>
      <c r="I38" s="17">
        <v>13</v>
      </c>
      <c r="J38" s="17">
        <v>2</v>
      </c>
      <c r="K38" s="17">
        <v>6</v>
      </c>
      <c r="L38" s="17">
        <v>3</v>
      </c>
      <c r="M38" s="17">
        <v>2</v>
      </c>
      <c r="N38" s="17">
        <v>0</v>
      </c>
    </row>
    <row r="39" spans="1:14" ht="12.75">
      <c r="A39" s="16">
        <v>22</v>
      </c>
      <c r="B39" s="16" t="s">
        <v>81</v>
      </c>
      <c r="C39" s="16" t="s">
        <v>82</v>
      </c>
      <c r="D39" s="17">
        <v>300</v>
      </c>
      <c r="E39" s="17">
        <v>15</v>
      </c>
      <c r="F39" s="17">
        <v>900</v>
      </c>
      <c r="G39" s="17">
        <v>121</v>
      </c>
      <c r="H39" s="17">
        <v>0</v>
      </c>
      <c r="I39" s="17">
        <v>10</v>
      </c>
      <c r="J39" s="17">
        <v>10</v>
      </c>
      <c r="K39" s="17">
        <v>0</v>
      </c>
      <c r="L39" s="17">
        <v>0</v>
      </c>
      <c r="M39" s="17">
        <v>0</v>
      </c>
      <c r="N39" s="17">
        <v>0</v>
      </c>
    </row>
    <row r="40" spans="1:14" ht="12.75">
      <c r="A40" s="16">
        <v>23</v>
      </c>
      <c r="B40" s="16" t="s">
        <v>81</v>
      </c>
      <c r="C40" s="16" t="s">
        <v>83</v>
      </c>
      <c r="D40" s="17">
        <v>540</v>
      </c>
      <c r="E40" s="17">
        <v>15</v>
      </c>
      <c r="F40" s="17">
        <v>2900</v>
      </c>
      <c r="G40" s="17">
        <v>3135</v>
      </c>
      <c r="H40" s="17">
        <v>0</v>
      </c>
      <c r="I40" s="17">
        <v>21</v>
      </c>
      <c r="J40" s="17">
        <v>21</v>
      </c>
      <c r="K40" s="17">
        <v>0</v>
      </c>
      <c r="L40" s="17">
        <v>0</v>
      </c>
      <c r="M40" s="17">
        <v>0</v>
      </c>
      <c r="N40" s="17">
        <v>0</v>
      </c>
    </row>
    <row r="41" spans="1:14" ht="12.75">
      <c r="A41" s="16">
        <v>24</v>
      </c>
      <c r="B41" s="16" t="s">
        <v>84</v>
      </c>
      <c r="C41" s="16" t="s">
        <v>85</v>
      </c>
      <c r="D41" s="17">
        <v>676</v>
      </c>
      <c r="E41" s="17">
        <v>11.27</v>
      </c>
      <c r="F41" s="17">
        <v>1458</v>
      </c>
      <c r="G41" s="17">
        <v>3800</v>
      </c>
      <c r="H41" s="17">
        <v>2450</v>
      </c>
      <c r="I41" s="17">
        <v>25</v>
      </c>
      <c r="J41" s="17">
        <v>21</v>
      </c>
      <c r="K41" s="17">
        <v>2</v>
      </c>
      <c r="L41" s="17">
        <v>1</v>
      </c>
      <c r="M41" s="17">
        <v>0</v>
      </c>
      <c r="N41" s="17">
        <v>1</v>
      </c>
    </row>
    <row r="42" spans="1:14" ht="12.75">
      <c r="A42" s="16">
        <v>25</v>
      </c>
      <c r="B42" s="16" t="s">
        <v>84</v>
      </c>
      <c r="C42" s="16" t="s">
        <v>86</v>
      </c>
      <c r="D42" s="17">
        <v>345</v>
      </c>
      <c r="E42" s="17">
        <v>26.54</v>
      </c>
      <c r="F42" s="17">
        <v>944</v>
      </c>
      <c r="G42" s="17">
        <v>6638</v>
      </c>
      <c r="H42" s="17">
        <v>0</v>
      </c>
      <c r="I42" s="17">
        <v>5</v>
      </c>
      <c r="J42" s="17">
        <v>1</v>
      </c>
      <c r="K42" s="17">
        <v>4</v>
      </c>
      <c r="L42" s="17">
        <v>0</v>
      </c>
      <c r="M42" s="17">
        <v>0</v>
      </c>
      <c r="N42" s="17">
        <v>0</v>
      </c>
    </row>
    <row r="43" spans="1:14" ht="12.75">
      <c r="A43" s="16">
        <v>26</v>
      </c>
      <c r="B43" s="16" t="s">
        <v>87</v>
      </c>
      <c r="C43" s="16" t="s">
        <v>88</v>
      </c>
      <c r="D43" s="17">
        <v>9.22</v>
      </c>
      <c r="E43" s="17">
        <v>0.21</v>
      </c>
      <c r="F43" s="17">
        <v>2782</v>
      </c>
      <c r="G43" s="17">
        <v>12852</v>
      </c>
      <c r="H43" s="17">
        <v>0</v>
      </c>
      <c r="I43" s="17">
        <v>18</v>
      </c>
      <c r="J43" s="17">
        <v>5</v>
      </c>
      <c r="K43" s="17">
        <v>13</v>
      </c>
      <c r="L43" s="17">
        <v>0</v>
      </c>
      <c r="M43" s="17">
        <v>0</v>
      </c>
      <c r="N43" s="17">
        <v>0</v>
      </c>
    </row>
    <row r="44" spans="1:14" ht="12.75">
      <c r="A44" s="16">
        <v>27</v>
      </c>
      <c r="B44" s="16" t="s">
        <v>89</v>
      </c>
      <c r="C44" s="16" t="s">
        <v>90</v>
      </c>
      <c r="D44" s="17">
        <v>288</v>
      </c>
      <c r="E44" s="17">
        <v>6.86</v>
      </c>
      <c r="F44" s="17">
        <v>1176</v>
      </c>
      <c r="G44" s="17">
        <v>6233</v>
      </c>
      <c r="H44" s="17">
        <v>6233</v>
      </c>
      <c r="I44" s="17">
        <v>16</v>
      </c>
      <c r="J44" s="17">
        <v>7</v>
      </c>
      <c r="K44" s="17">
        <v>9</v>
      </c>
      <c r="L44" s="17">
        <v>0</v>
      </c>
      <c r="M44" s="17">
        <v>0</v>
      </c>
      <c r="N44" s="17">
        <v>0</v>
      </c>
    </row>
    <row r="45" spans="1:14" ht="12.75">
      <c r="A45" s="16">
        <v>28</v>
      </c>
      <c r="B45" s="16" t="s">
        <v>91</v>
      </c>
      <c r="C45" s="16" t="s">
        <v>92</v>
      </c>
      <c r="D45" s="17">
        <v>486</v>
      </c>
      <c r="E45" s="17">
        <v>25.58</v>
      </c>
      <c r="F45" s="17">
        <v>1797</v>
      </c>
      <c r="G45" s="17">
        <v>3000</v>
      </c>
      <c r="H45" s="17">
        <v>0</v>
      </c>
      <c r="I45" s="17">
        <v>6</v>
      </c>
      <c r="J45" s="17">
        <v>2</v>
      </c>
      <c r="K45" s="17">
        <v>3</v>
      </c>
      <c r="L45" s="17">
        <v>1</v>
      </c>
      <c r="M45" s="17">
        <v>0</v>
      </c>
      <c r="N45" s="17">
        <v>0</v>
      </c>
    </row>
    <row r="46" spans="1:14" ht="12.75">
      <c r="A46" s="16">
        <v>29</v>
      </c>
      <c r="B46" s="16" t="s">
        <v>93</v>
      </c>
      <c r="C46" s="16" t="s">
        <v>94</v>
      </c>
      <c r="D46" s="17">
        <v>331</v>
      </c>
      <c r="E46" s="17">
        <v>23.64</v>
      </c>
      <c r="F46" s="17">
        <v>658</v>
      </c>
      <c r="G46" s="17">
        <v>0</v>
      </c>
      <c r="H46" s="17">
        <v>0</v>
      </c>
      <c r="I46" s="17">
        <v>18</v>
      </c>
      <c r="J46" s="17">
        <v>18</v>
      </c>
      <c r="K46" s="17">
        <v>0</v>
      </c>
      <c r="L46" s="17">
        <v>0</v>
      </c>
      <c r="M46" s="17">
        <v>0</v>
      </c>
      <c r="N46" s="17">
        <v>0</v>
      </c>
    </row>
    <row r="47" spans="1:14" ht="12.75">
      <c r="A47" s="16">
        <v>30</v>
      </c>
      <c r="B47" s="16" t="s">
        <v>93</v>
      </c>
      <c r="C47" s="16" t="s">
        <v>95</v>
      </c>
      <c r="D47" s="17">
        <v>164</v>
      </c>
      <c r="E47" s="17">
        <v>9.11</v>
      </c>
      <c r="F47" s="17">
        <v>706</v>
      </c>
      <c r="G47" s="17">
        <v>5240</v>
      </c>
      <c r="H47" s="17">
        <v>0</v>
      </c>
      <c r="I47" s="17">
        <v>9</v>
      </c>
      <c r="J47" s="17">
        <v>7</v>
      </c>
      <c r="K47" s="17">
        <v>1</v>
      </c>
      <c r="L47" s="17">
        <v>1</v>
      </c>
      <c r="M47" s="17">
        <v>0</v>
      </c>
      <c r="N47" s="17">
        <v>0</v>
      </c>
    </row>
    <row r="48" spans="1:14" ht="12.75">
      <c r="A48" s="16">
        <v>31</v>
      </c>
      <c r="B48" s="16" t="s">
        <v>96</v>
      </c>
      <c r="C48" s="16" t="s">
        <v>97</v>
      </c>
      <c r="D48" s="17">
        <v>300</v>
      </c>
      <c r="E48" s="17">
        <v>7.14</v>
      </c>
      <c r="F48" s="17">
        <v>668</v>
      </c>
      <c r="G48" s="17">
        <v>10000</v>
      </c>
      <c r="H48" s="17">
        <v>500</v>
      </c>
      <c r="I48" s="17">
        <v>8</v>
      </c>
      <c r="J48" s="17">
        <v>0</v>
      </c>
      <c r="K48" s="17">
        <v>2</v>
      </c>
      <c r="L48" s="17">
        <v>5</v>
      </c>
      <c r="M48" s="17">
        <v>1</v>
      </c>
      <c r="N48" s="17">
        <v>0</v>
      </c>
    </row>
    <row r="49" spans="1:14" ht="12.75">
      <c r="A49" s="16">
        <v>32</v>
      </c>
      <c r="B49" s="16" t="s">
        <v>98</v>
      </c>
      <c r="C49" s="16" t="s">
        <v>99</v>
      </c>
      <c r="D49" s="17">
        <v>552</v>
      </c>
      <c r="E49" s="17">
        <v>16.73</v>
      </c>
      <c r="F49" s="17">
        <v>775</v>
      </c>
      <c r="G49" s="17">
        <v>8775</v>
      </c>
      <c r="H49" s="17">
        <v>0</v>
      </c>
      <c r="I49" s="17">
        <v>9</v>
      </c>
      <c r="J49" s="17">
        <v>1</v>
      </c>
      <c r="K49" s="17">
        <v>8</v>
      </c>
      <c r="L49" s="17">
        <v>0</v>
      </c>
      <c r="M49" s="17">
        <v>0</v>
      </c>
      <c r="N49" s="17">
        <v>0</v>
      </c>
    </row>
    <row r="50" spans="1:14" ht="12.75">
      <c r="A50" s="16">
        <v>33</v>
      </c>
      <c r="B50" s="16" t="s">
        <v>100</v>
      </c>
      <c r="C50" s="16" t="s">
        <v>101</v>
      </c>
      <c r="D50" s="17">
        <v>437</v>
      </c>
      <c r="E50" s="17">
        <v>11.21</v>
      </c>
      <c r="F50" s="17">
        <v>1491</v>
      </c>
      <c r="G50" s="17">
        <v>14920</v>
      </c>
      <c r="H50" s="17">
        <v>0</v>
      </c>
      <c r="I50" s="17">
        <v>16</v>
      </c>
      <c r="J50" s="17">
        <v>10</v>
      </c>
      <c r="K50" s="17">
        <v>6</v>
      </c>
      <c r="L50" s="17">
        <v>0</v>
      </c>
      <c r="M50" s="17">
        <v>0</v>
      </c>
      <c r="N50" s="17">
        <v>0</v>
      </c>
    </row>
    <row r="51" spans="1:14" ht="12.75">
      <c r="A51" s="16">
        <v>34</v>
      </c>
      <c r="B51" s="16" t="s">
        <v>102</v>
      </c>
      <c r="C51" s="16" t="s">
        <v>103</v>
      </c>
      <c r="D51" s="17">
        <v>387</v>
      </c>
      <c r="E51" s="17">
        <v>6.05</v>
      </c>
      <c r="F51" s="17">
        <v>1000</v>
      </c>
      <c r="G51" s="17">
        <v>1029000</v>
      </c>
      <c r="H51" s="17">
        <v>0</v>
      </c>
      <c r="I51" s="17">
        <v>4</v>
      </c>
      <c r="J51" s="17">
        <v>0</v>
      </c>
      <c r="K51" s="17">
        <v>2</v>
      </c>
      <c r="L51" s="17">
        <v>0</v>
      </c>
      <c r="M51" s="17">
        <v>2</v>
      </c>
      <c r="N51" s="17">
        <v>0</v>
      </c>
    </row>
    <row r="52" spans="1:14" ht="12.75">
      <c r="A52" s="16">
        <v>35</v>
      </c>
      <c r="B52" s="16" t="s">
        <v>45</v>
      </c>
      <c r="C52" s="16" t="s">
        <v>104</v>
      </c>
      <c r="D52" s="17">
        <v>757</v>
      </c>
      <c r="E52" s="17">
        <v>75.7</v>
      </c>
      <c r="F52" s="17">
        <v>897</v>
      </c>
      <c r="G52" s="17">
        <v>30600</v>
      </c>
      <c r="H52" s="17">
        <v>0</v>
      </c>
      <c r="I52" s="17">
        <v>6</v>
      </c>
      <c r="J52" s="17">
        <v>5</v>
      </c>
      <c r="K52" s="17">
        <v>0</v>
      </c>
      <c r="L52" s="17">
        <v>1</v>
      </c>
      <c r="M52" s="17">
        <v>0</v>
      </c>
      <c r="N52" s="17">
        <v>0</v>
      </c>
    </row>
    <row r="53" spans="1:14" ht="12.75">
      <c r="A53" s="16">
        <v>36</v>
      </c>
      <c r="B53" s="16" t="s">
        <v>45</v>
      </c>
      <c r="C53" s="16" t="s">
        <v>105</v>
      </c>
      <c r="D53" s="17">
        <v>841</v>
      </c>
      <c r="E53" s="17">
        <v>15.87</v>
      </c>
      <c r="F53" s="17">
        <v>2007</v>
      </c>
      <c r="G53" s="17">
        <v>8400</v>
      </c>
      <c r="H53" s="17">
        <v>0</v>
      </c>
      <c r="I53" s="17">
        <v>19</v>
      </c>
      <c r="J53" s="17">
        <v>12</v>
      </c>
      <c r="K53" s="17">
        <v>4</v>
      </c>
      <c r="L53" s="17">
        <v>3</v>
      </c>
      <c r="M53" s="17">
        <v>0</v>
      </c>
      <c r="N53" s="17">
        <v>0</v>
      </c>
    </row>
    <row r="54" spans="1:14" ht="12.75">
      <c r="A54" s="16">
        <v>37</v>
      </c>
      <c r="B54" s="16" t="s">
        <v>45</v>
      </c>
      <c r="C54" s="16" t="s">
        <v>106</v>
      </c>
      <c r="D54" s="17">
        <v>844</v>
      </c>
      <c r="E54" s="17">
        <v>0</v>
      </c>
      <c r="F54" s="17">
        <v>2274</v>
      </c>
      <c r="G54" s="17">
        <v>6725</v>
      </c>
      <c r="H54" s="17">
        <v>0</v>
      </c>
      <c r="I54" s="17">
        <v>12</v>
      </c>
      <c r="J54" s="17">
        <v>12</v>
      </c>
      <c r="K54" s="17">
        <v>0</v>
      </c>
      <c r="L54" s="17">
        <v>0</v>
      </c>
      <c r="M54" s="17">
        <v>0</v>
      </c>
      <c r="N54" s="17">
        <v>0</v>
      </c>
    </row>
    <row r="55" spans="1:14" ht="12.75">
      <c r="A55" s="16">
        <v>38</v>
      </c>
      <c r="B55" s="16" t="s">
        <v>107</v>
      </c>
      <c r="C55" s="16" t="s">
        <v>108</v>
      </c>
      <c r="D55" s="17">
        <v>163.1</v>
      </c>
      <c r="E55" s="17">
        <v>6.8</v>
      </c>
      <c r="F55" s="17">
        <v>783.4</v>
      </c>
      <c r="G55" s="17">
        <v>3000</v>
      </c>
      <c r="H55" s="17">
        <v>1500</v>
      </c>
      <c r="I55" s="17">
        <v>10</v>
      </c>
      <c r="J55" s="17">
        <v>3</v>
      </c>
      <c r="K55" s="17">
        <v>7</v>
      </c>
      <c r="L55" s="17">
        <v>0</v>
      </c>
      <c r="M55" s="17">
        <v>0</v>
      </c>
      <c r="N55" s="17">
        <v>0</v>
      </c>
    </row>
    <row r="56" spans="1:14" ht="12.75">
      <c r="A56" s="16">
        <v>39</v>
      </c>
      <c r="B56" s="16" t="s">
        <v>47</v>
      </c>
      <c r="C56" s="16" t="s">
        <v>109</v>
      </c>
      <c r="D56" s="17">
        <v>349</v>
      </c>
      <c r="E56" s="17">
        <v>19.39</v>
      </c>
      <c r="F56" s="17">
        <v>975</v>
      </c>
      <c r="G56" s="17">
        <v>3800</v>
      </c>
      <c r="H56" s="17">
        <v>0</v>
      </c>
      <c r="I56" s="17">
        <v>3</v>
      </c>
      <c r="J56" s="17">
        <v>0</v>
      </c>
      <c r="K56" s="17">
        <v>0</v>
      </c>
      <c r="L56" s="17">
        <v>3</v>
      </c>
      <c r="M56" s="17">
        <v>0</v>
      </c>
      <c r="N56" s="17">
        <v>0</v>
      </c>
    </row>
    <row r="57" spans="1:14" ht="12.75">
      <c r="A57" s="16">
        <v>40</v>
      </c>
      <c r="B57" s="16" t="s">
        <v>110</v>
      </c>
      <c r="C57" s="16" t="s">
        <v>111</v>
      </c>
      <c r="D57" s="17">
        <v>498</v>
      </c>
      <c r="E57" s="17">
        <v>14.23</v>
      </c>
      <c r="F57" s="17">
        <v>1008</v>
      </c>
      <c r="G57" s="17">
        <v>29310</v>
      </c>
      <c r="H57" s="17">
        <v>0</v>
      </c>
      <c r="I57" s="17">
        <v>19</v>
      </c>
      <c r="J57" s="17">
        <v>18</v>
      </c>
      <c r="K57" s="17">
        <v>1</v>
      </c>
      <c r="L57" s="17">
        <v>0</v>
      </c>
      <c r="M57" s="17">
        <v>0</v>
      </c>
      <c r="N57" s="17">
        <v>0</v>
      </c>
    </row>
    <row r="58" spans="1:14" ht="12.75">
      <c r="A58" s="16">
        <v>41</v>
      </c>
      <c r="B58" s="16" t="s">
        <v>112</v>
      </c>
      <c r="C58" s="16" t="s">
        <v>113</v>
      </c>
      <c r="D58" s="17">
        <v>528</v>
      </c>
      <c r="E58" s="17">
        <v>21.12</v>
      </c>
      <c r="F58" s="17">
        <v>739</v>
      </c>
      <c r="G58" s="17">
        <v>1160</v>
      </c>
      <c r="H58" s="17">
        <v>0</v>
      </c>
      <c r="I58" s="17">
        <v>11</v>
      </c>
      <c r="J58" s="17">
        <v>8</v>
      </c>
      <c r="K58" s="17">
        <v>2</v>
      </c>
      <c r="L58" s="17">
        <v>1</v>
      </c>
      <c r="M58" s="17">
        <v>0</v>
      </c>
      <c r="N58" s="17">
        <v>0</v>
      </c>
    </row>
    <row r="59" spans="1:14" ht="12.75">
      <c r="A59" s="16">
        <v>42</v>
      </c>
      <c r="B59" s="16" t="s">
        <v>114</v>
      </c>
      <c r="C59" s="16" t="s">
        <v>115</v>
      </c>
      <c r="D59" s="17">
        <v>235</v>
      </c>
      <c r="E59" s="17">
        <v>8.7</v>
      </c>
      <c r="F59" s="17">
        <v>1028</v>
      </c>
      <c r="G59" s="17">
        <v>6499</v>
      </c>
      <c r="H59" s="17">
        <v>0</v>
      </c>
      <c r="I59" s="17">
        <v>18</v>
      </c>
      <c r="J59" s="17">
        <v>18</v>
      </c>
      <c r="K59" s="17">
        <v>0</v>
      </c>
      <c r="L59" s="17">
        <v>0</v>
      </c>
      <c r="M59" s="17">
        <v>0</v>
      </c>
      <c r="N59" s="17">
        <v>0</v>
      </c>
    </row>
    <row r="60" spans="1:14" ht="12.75">
      <c r="A60" s="16">
        <v>43</v>
      </c>
      <c r="B60" s="16" t="s">
        <v>114</v>
      </c>
      <c r="C60" s="16" t="s">
        <v>116</v>
      </c>
      <c r="D60" s="17">
        <v>267</v>
      </c>
      <c r="E60" s="17">
        <v>9.54</v>
      </c>
      <c r="F60" s="17">
        <v>990.5</v>
      </c>
      <c r="G60" s="17">
        <v>2250</v>
      </c>
      <c r="H60" s="17">
        <v>0</v>
      </c>
      <c r="I60" s="17">
        <v>18</v>
      </c>
      <c r="J60" s="17">
        <v>9</v>
      </c>
      <c r="K60" s="17">
        <v>9</v>
      </c>
      <c r="L60" s="17">
        <v>0</v>
      </c>
      <c r="M60" s="17">
        <v>0</v>
      </c>
      <c r="N60" s="17">
        <v>0</v>
      </c>
    </row>
    <row r="61" spans="1:14" ht="12.75">
      <c r="A61" s="16">
        <v>44</v>
      </c>
      <c r="B61" s="16" t="s">
        <v>117</v>
      </c>
      <c r="C61" s="16" t="s">
        <v>118</v>
      </c>
      <c r="D61" s="17">
        <v>429</v>
      </c>
      <c r="E61" s="17">
        <v>17.16</v>
      </c>
      <c r="F61" s="17">
        <v>1527</v>
      </c>
      <c r="G61" s="17">
        <v>2228</v>
      </c>
      <c r="H61" s="17">
        <v>0</v>
      </c>
      <c r="I61" s="17">
        <v>25</v>
      </c>
      <c r="J61" s="17">
        <v>25</v>
      </c>
      <c r="K61" s="17">
        <v>0</v>
      </c>
      <c r="L61" s="17">
        <v>0</v>
      </c>
      <c r="M61" s="17">
        <v>0</v>
      </c>
      <c r="N61" s="17">
        <v>0</v>
      </c>
    </row>
    <row r="62" spans="1:14" s="22" customFormat="1" ht="12.75">
      <c r="A62" s="19">
        <v>44</v>
      </c>
      <c r="B62" s="20"/>
      <c r="C62" s="19" t="s">
        <v>119</v>
      </c>
      <c r="D62" s="19">
        <f>SUM((D18):(D61))</f>
        <v>23450.519999999997</v>
      </c>
      <c r="E62" s="19">
        <f>SUM((E18):(E61))/42</f>
        <v>16.814523809523806</v>
      </c>
      <c r="F62" s="19">
        <f>SUM((F18):(F61))</f>
        <v>73341.09999999999</v>
      </c>
      <c r="G62" s="19">
        <f>SUM((G18):(G61))</f>
        <v>1421484.1</v>
      </c>
      <c r="H62" s="19">
        <f>SUM((H18):(H61))</f>
        <v>91628</v>
      </c>
      <c r="I62" s="19">
        <f>SUM((I18):(I61))</f>
        <v>619</v>
      </c>
      <c r="J62" s="19">
        <f>SUM((J18):(J61))</f>
        <v>303</v>
      </c>
      <c r="K62" s="19">
        <f>SUM((K18):(K61))</f>
        <v>258</v>
      </c>
      <c r="L62" s="19">
        <f>SUM((L18):(L61))</f>
        <v>45</v>
      </c>
      <c r="M62" s="19">
        <f>SUM((M18):(M61))</f>
        <v>10</v>
      </c>
      <c r="N62" s="19">
        <f>SUM((N18):(N61))</f>
        <v>3</v>
      </c>
    </row>
    <row r="63" spans="1:14" ht="5.25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</row>
    <row r="64" spans="1:14" ht="12.75">
      <c r="A64" s="16">
        <v>1</v>
      </c>
      <c r="B64" s="16" t="s">
        <v>50</v>
      </c>
      <c r="C64" s="16" t="s">
        <v>120</v>
      </c>
      <c r="D64" s="17">
        <v>83</v>
      </c>
      <c r="E64" s="17">
        <v>13.83</v>
      </c>
      <c r="F64" s="17">
        <v>0</v>
      </c>
      <c r="G64" s="17">
        <v>1348</v>
      </c>
      <c r="H64" s="17">
        <v>0</v>
      </c>
      <c r="I64" s="17">
        <v>3</v>
      </c>
      <c r="J64" s="17">
        <v>3</v>
      </c>
      <c r="K64" s="17">
        <v>0</v>
      </c>
      <c r="L64" s="17">
        <v>0</v>
      </c>
      <c r="M64" s="17">
        <v>0</v>
      </c>
      <c r="N64" s="17">
        <v>0</v>
      </c>
    </row>
    <row r="65" spans="1:14" ht="12.75">
      <c r="A65" s="16">
        <v>2</v>
      </c>
      <c r="B65" s="16" t="s">
        <v>55</v>
      </c>
      <c r="C65" s="16" t="s">
        <v>121</v>
      </c>
      <c r="D65" s="17">
        <v>410</v>
      </c>
      <c r="E65" s="17">
        <v>31.54</v>
      </c>
      <c r="F65" s="17">
        <v>800</v>
      </c>
      <c r="G65" s="17">
        <v>6200</v>
      </c>
      <c r="H65" s="17">
        <v>5000</v>
      </c>
      <c r="I65" s="17">
        <v>13</v>
      </c>
      <c r="J65" s="17">
        <v>8</v>
      </c>
      <c r="K65" s="17">
        <v>5</v>
      </c>
      <c r="L65" s="17">
        <v>0</v>
      </c>
      <c r="M65" s="17">
        <v>0</v>
      </c>
      <c r="N65" s="17">
        <v>0</v>
      </c>
    </row>
    <row r="66" spans="1:14" ht="12.75">
      <c r="A66" s="16">
        <v>3</v>
      </c>
      <c r="B66" s="16" t="s">
        <v>78</v>
      </c>
      <c r="C66" s="16" t="s">
        <v>565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</row>
    <row r="67" spans="1:14" ht="12.75">
      <c r="A67" s="16">
        <v>4</v>
      </c>
      <c r="B67" s="16" t="s">
        <v>123</v>
      </c>
      <c r="C67" s="16" t="s">
        <v>124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</row>
    <row r="68" spans="1:14" ht="12.75">
      <c r="A68" s="16">
        <v>5</v>
      </c>
      <c r="B68" s="16" t="s">
        <v>93</v>
      </c>
      <c r="C68" s="16" t="s">
        <v>125</v>
      </c>
      <c r="D68" s="17">
        <v>224.6</v>
      </c>
      <c r="E68" s="17">
        <v>44.92</v>
      </c>
      <c r="F68" s="17">
        <v>517.9</v>
      </c>
      <c r="G68" s="17">
        <v>5400</v>
      </c>
      <c r="H68" s="17">
        <v>4000</v>
      </c>
      <c r="I68" s="17">
        <v>3</v>
      </c>
      <c r="J68" s="17">
        <v>3</v>
      </c>
      <c r="K68" s="17">
        <v>0</v>
      </c>
      <c r="L68" s="17">
        <v>0</v>
      </c>
      <c r="M68" s="17">
        <v>0</v>
      </c>
      <c r="N68" s="17">
        <v>0</v>
      </c>
    </row>
    <row r="69" spans="1:14" ht="12.75">
      <c r="A69" s="16">
        <v>6</v>
      </c>
      <c r="B69" s="16" t="s">
        <v>98</v>
      </c>
      <c r="C69" s="16" t="s">
        <v>126</v>
      </c>
      <c r="D69" s="17">
        <v>160</v>
      </c>
      <c r="E69" s="17">
        <v>17.78</v>
      </c>
      <c r="F69" s="17">
        <v>340</v>
      </c>
      <c r="G69" s="17">
        <v>50000</v>
      </c>
      <c r="H69" s="17">
        <v>800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</row>
    <row r="70" spans="1:14" ht="12.75">
      <c r="A70" s="16">
        <v>7</v>
      </c>
      <c r="B70" s="16" t="s">
        <v>45</v>
      </c>
      <c r="C70" s="16" t="s">
        <v>127</v>
      </c>
      <c r="D70" s="17">
        <v>176</v>
      </c>
      <c r="E70" s="17">
        <v>25.14</v>
      </c>
      <c r="F70" s="17">
        <v>414</v>
      </c>
      <c r="G70" s="17">
        <v>20000</v>
      </c>
      <c r="H70" s="17">
        <v>15000</v>
      </c>
      <c r="I70" s="17">
        <v>4</v>
      </c>
      <c r="J70" s="17">
        <v>3</v>
      </c>
      <c r="K70" s="17">
        <v>1</v>
      </c>
      <c r="L70" s="17">
        <v>0</v>
      </c>
      <c r="M70" s="17">
        <v>0</v>
      </c>
      <c r="N70" s="17">
        <v>0</v>
      </c>
    </row>
    <row r="71" spans="1:14" s="22" customFormat="1" ht="12.75">
      <c r="A71" s="19">
        <v>7</v>
      </c>
      <c r="B71" s="20"/>
      <c r="C71" s="19" t="s">
        <v>128</v>
      </c>
      <c r="D71" s="19">
        <f>(D64+D65+D66+D67+D68+D69+D70)</f>
        <v>1053.6</v>
      </c>
      <c r="E71" s="19">
        <f>(E64+E65+E66+E67+E68+E69+E70)/5</f>
        <v>26.641999999999996</v>
      </c>
      <c r="F71" s="19">
        <f aca="true" t="shared" si="2" ref="F71:N71">(F64+F65+F66+F67+F68+F69+F70)</f>
        <v>2071.9</v>
      </c>
      <c r="G71" s="19">
        <f t="shared" si="2"/>
        <v>82948</v>
      </c>
      <c r="H71" s="19">
        <f t="shared" si="2"/>
        <v>24800</v>
      </c>
      <c r="I71" s="19">
        <f t="shared" si="2"/>
        <v>23</v>
      </c>
      <c r="J71" s="19">
        <f t="shared" si="2"/>
        <v>17</v>
      </c>
      <c r="K71" s="19">
        <f t="shared" si="2"/>
        <v>6</v>
      </c>
      <c r="L71" s="19">
        <f t="shared" si="2"/>
        <v>0</v>
      </c>
      <c r="M71" s="19">
        <f t="shared" si="2"/>
        <v>0</v>
      </c>
      <c r="N71" s="19">
        <f t="shared" si="2"/>
        <v>0</v>
      </c>
    </row>
    <row r="72" spans="1:14" ht="7.5" customHeight="1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</row>
    <row r="73" spans="1:14" ht="12.75">
      <c r="A73" s="16">
        <v>1</v>
      </c>
      <c r="B73" s="16" t="s">
        <v>53</v>
      </c>
      <c r="C73" s="16" t="s">
        <v>129</v>
      </c>
      <c r="D73" s="17">
        <v>230</v>
      </c>
      <c r="E73" s="17">
        <v>32.86</v>
      </c>
      <c r="F73" s="17">
        <v>390</v>
      </c>
      <c r="G73" s="17">
        <v>599</v>
      </c>
      <c r="H73" s="17">
        <v>0</v>
      </c>
      <c r="I73" s="17">
        <v>4</v>
      </c>
      <c r="J73" s="17">
        <v>1</v>
      </c>
      <c r="K73" s="17">
        <v>3</v>
      </c>
      <c r="L73" s="17">
        <v>0</v>
      </c>
      <c r="M73" s="17">
        <v>0</v>
      </c>
      <c r="N73" s="17">
        <v>0</v>
      </c>
    </row>
    <row r="74" spans="1:14" ht="12.75">
      <c r="A74" s="16">
        <v>2</v>
      </c>
      <c r="B74" s="16" t="s">
        <v>37</v>
      </c>
      <c r="C74" s="16" t="s">
        <v>162</v>
      </c>
      <c r="D74" s="17">
        <v>670</v>
      </c>
      <c r="E74" s="17">
        <v>27.92</v>
      </c>
      <c r="F74" s="17">
        <v>670</v>
      </c>
      <c r="G74" s="17">
        <v>1040</v>
      </c>
      <c r="H74" s="17">
        <v>0</v>
      </c>
      <c r="I74" s="17">
        <v>6</v>
      </c>
      <c r="J74" s="17">
        <v>0</v>
      </c>
      <c r="K74" s="17">
        <v>5</v>
      </c>
      <c r="L74" s="17">
        <v>1</v>
      </c>
      <c r="M74" s="17">
        <v>0</v>
      </c>
      <c r="N74" s="17">
        <v>0</v>
      </c>
    </row>
    <row r="75" spans="1:14" ht="12.75">
      <c r="A75" s="16">
        <v>3</v>
      </c>
      <c r="B75" s="16" t="s">
        <v>37</v>
      </c>
      <c r="C75" s="16" t="s">
        <v>131</v>
      </c>
      <c r="D75" s="17">
        <v>400</v>
      </c>
      <c r="E75" s="17">
        <v>18.18</v>
      </c>
      <c r="F75" s="17">
        <v>600</v>
      </c>
      <c r="G75" s="17">
        <v>4467</v>
      </c>
      <c r="H75" s="17">
        <v>0</v>
      </c>
      <c r="I75" s="17">
        <v>7</v>
      </c>
      <c r="J75" s="17">
        <v>3</v>
      </c>
      <c r="K75" s="17">
        <v>4</v>
      </c>
      <c r="L75" s="17">
        <v>0</v>
      </c>
      <c r="M75" s="17">
        <v>0</v>
      </c>
      <c r="N75" s="17">
        <v>0</v>
      </c>
    </row>
    <row r="76" spans="1:14" ht="12.75">
      <c r="A76" s="16">
        <v>4</v>
      </c>
      <c r="B76" s="16" t="s">
        <v>76</v>
      </c>
      <c r="C76" s="16" t="s">
        <v>132</v>
      </c>
      <c r="D76" s="17">
        <v>879</v>
      </c>
      <c r="E76" s="17">
        <v>12.74</v>
      </c>
      <c r="F76" s="17">
        <v>3558.8</v>
      </c>
      <c r="G76" s="17">
        <v>34000</v>
      </c>
      <c r="H76" s="17">
        <v>0</v>
      </c>
      <c r="I76" s="17">
        <v>36</v>
      </c>
      <c r="J76" s="17">
        <v>36</v>
      </c>
      <c r="K76" s="17">
        <v>0</v>
      </c>
      <c r="L76" s="17">
        <v>0</v>
      </c>
      <c r="M76" s="17">
        <v>0</v>
      </c>
      <c r="N76" s="17">
        <v>0</v>
      </c>
    </row>
    <row r="77" spans="1:14" ht="12.75">
      <c r="A77" s="16">
        <v>5</v>
      </c>
      <c r="B77" s="16" t="s">
        <v>78</v>
      </c>
      <c r="C77" s="16" t="s">
        <v>133</v>
      </c>
      <c r="D77" s="17">
        <v>170</v>
      </c>
      <c r="E77" s="17">
        <v>11.33</v>
      </c>
      <c r="F77" s="17">
        <v>340</v>
      </c>
      <c r="G77" s="17">
        <v>0</v>
      </c>
      <c r="H77" s="17">
        <v>0</v>
      </c>
      <c r="I77" s="17">
        <v>4</v>
      </c>
      <c r="J77" s="17">
        <v>0</v>
      </c>
      <c r="K77" s="17">
        <v>4</v>
      </c>
      <c r="L77" s="17">
        <v>0</v>
      </c>
      <c r="M77" s="17">
        <v>0</v>
      </c>
      <c r="N77" s="17">
        <v>0</v>
      </c>
    </row>
    <row r="78" spans="1:14" ht="12.75">
      <c r="A78" s="16">
        <v>6</v>
      </c>
      <c r="B78" s="16" t="s">
        <v>96</v>
      </c>
      <c r="C78" s="16" t="s">
        <v>134</v>
      </c>
      <c r="D78" s="17">
        <v>606</v>
      </c>
      <c r="E78" s="17">
        <v>10.82</v>
      </c>
      <c r="F78" s="17">
        <v>996</v>
      </c>
      <c r="G78" s="17">
        <v>44400</v>
      </c>
      <c r="H78" s="17">
        <v>35400</v>
      </c>
      <c r="I78" s="17">
        <v>12</v>
      </c>
      <c r="J78" s="17">
        <v>0</v>
      </c>
      <c r="K78" s="17">
        <v>4</v>
      </c>
      <c r="L78" s="17">
        <v>8</v>
      </c>
      <c r="M78" s="17">
        <v>0</v>
      </c>
      <c r="N78" s="17">
        <v>0</v>
      </c>
    </row>
    <row r="79" spans="1:14" ht="12.75">
      <c r="A79" s="16">
        <v>7</v>
      </c>
      <c r="B79" s="16" t="s">
        <v>98</v>
      </c>
      <c r="C79" s="16" t="s">
        <v>135</v>
      </c>
      <c r="D79" s="17">
        <v>560</v>
      </c>
      <c r="E79" s="17">
        <v>18.06</v>
      </c>
      <c r="F79" s="17">
        <v>1186</v>
      </c>
      <c r="G79" s="17">
        <v>1500</v>
      </c>
      <c r="H79" s="17">
        <v>92000</v>
      </c>
      <c r="I79" s="17">
        <v>17</v>
      </c>
      <c r="J79" s="17">
        <v>17</v>
      </c>
      <c r="K79" s="17">
        <v>0</v>
      </c>
      <c r="L79" s="17">
        <v>0</v>
      </c>
      <c r="M79" s="17">
        <v>0</v>
      </c>
      <c r="N79" s="17">
        <v>0</v>
      </c>
    </row>
    <row r="80" spans="1:14" s="22" customFormat="1" ht="12.75">
      <c r="A80" s="19">
        <v>7</v>
      </c>
      <c r="B80" s="20"/>
      <c r="C80" s="19" t="s">
        <v>136</v>
      </c>
      <c r="D80" s="19">
        <f>(D73+D74+D75+D76+D77+D78+D79)</f>
        <v>3515</v>
      </c>
      <c r="E80" s="19">
        <f>(E73+E74+E75+E76+E77+E78+E79)/7</f>
        <v>18.844285714285714</v>
      </c>
      <c r="F80" s="19">
        <f aca="true" t="shared" si="3" ref="F80:N80">(F73+F74+F75+F76+F77+F78+F79)</f>
        <v>7740.8</v>
      </c>
      <c r="G80" s="19">
        <f t="shared" si="3"/>
        <v>86006</v>
      </c>
      <c r="H80" s="19">
        <f t="shared" si="3"/>
        <v>127400</v>
      </c>
      <c r="I80" s="19">
        <f t="shared" si="3"/>
        <v>86</v>
      </c>
      <c r="J80" s="19">
        <f t="shared" si="3"/>
        <v>57</v>
      </c>
      <c r="K80" s="19">
        <f t="shared" si="3"/>
        <v>20</v>
      </c>
      <c r="L80" s="19">
        <f t="shared" si="3"/>
        <v>9</v>
      </c>
      <c r="M80" s="19">
        <f t="shared" si="3"/>
        <v>0</v>
      </c>
      <c r="N80" s="19">
        <f t="shared" si="3"/>
        <v>0</v>
      </c>
    </row>
    <row r="81" spans="1:14" ht="8.25" customHeight="1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</row>
    <row r="82" spans="1:14" s="26" customFormat="1" ht="15">
      <c r="A82" s="23">
        <v>66</v>
      </c>
      <c r="B82" s="24"/>
      <c r="C82" s="23" t="s">
        <v>137</v>
      </c>
      <c r="D82" s="23">
        <f>(D11+D16+D62+D71+D80)</f>
        <v>41986.91999999999</v>
      </c>
      <c r="E82" s="23">
        <f>(E11+E16+E62+E71+E80)/5</f>
        <v>20.42722857142857</v>
      </c>
      <c r="F82" s="23">
        <f aca="true" t="shared" si="4" ref="F82:N82">(F11+F16+F62+F71+F80)</f>
        <v>126017.79999999999</v>
      </c>
      <c r="G82" s="23">
        <f t="shared" si="4"/>
        <v>1741437.1</v>
      </c>
      <c r="H82" s="23">
        <f t="shared" si="4"/>
        <v>243828</v>
      </c>
      <c r="I82" s="23">
        <f t="shared" si="4"/>
        <v>883</v>
      </c>
      <c r="J82" s="23">
        <f t="shared" si="4"/>
        <v>383</v>
      </c>
      <c r="K82" s="23">
        <f t="shared" si="4"/>
        <v>297</v>
      </c>
      <c r="L82" s="23">
        <f t="shared" si="4"/>
        <v>186</v>
      </c>
      <c r="M82" s="23">
        <f t="shared" si="4"/>
        <v>13</v>
      </c>
      <c r="N82" s="23">
        <f t="shared" si="4"/>
        <v>4</v>
      </c>
    </row>
    <row r="84" spans="2:7" ht="12.75">
      <c r="B84" s="150" t="s">
        <v>566</v>
      </c>
      <c r="C84" s="150"/>
      <c r="D84" s="150"/>
      <c r="E84" s="150"/>
      <c r="F84" s="150"/>
      <c r="G84" s="150"/>
    </row>
    <row r="85" spans="2:7" ht="12.75">
      <c r="B85" s="150"/>
      <c r="C85" s="150"/>
      <c r="D85" s="150"/>
      <c r="E85" s="150"/>
      <c r="F85" s="150"/>
      <c r="G85" s="150"/>
    </row>
    <row r="86" spans="2:7" ht="12.75">
      <c r="B86" s="150"/>
      <c r="C86" s="150"/>
      <c r="D86" s="150"/>
      <c r="E86" s="150"/>
      <c r="F86" s="150"/>
      <c r="G86" s="150"/>
    </row>
  </sheetData>
  <sheetProtection password="CE88" sheet="1" objects="1" scenarios="1"/>
  <mergeCells count="17">
    <mergeCell ref="B84:G86"/>
    <mergeCell ref="A1:IV1"/>
    <mergeCell ref="A17:N17"/>
    <mergeCell ref="A63:N63"/>
    <mergeCell ref="A72:N72"/>
    <mergeCell ref="I3:I4"/>
    <mergeCell ref="J3:N3"/>
    <mergeCell ref="A81:N81"/>
    <mergeCell ref="A2:A5"/>
    <mergeCell ref="B2:B5"/>
    <mergeCell ref="C2:C5"/>
    <mergeCell ref="A12:N12"/>
    <mergeCell ref="D3:D4"/>
    <mergeCell ref="E3:E4"/>
    <mergeCell ref="F3:F4"/>
    <mergeCell ref="G3:G4"/>
    <mergeCell ref="H3:H4"/>
  </mergeCells>
  <printOptions/>
  <pageMargins left="0.6692913385826772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&amp;R&amp;P+69
</oddFooter>
  </headerFooter>
  <rowBreaks count="2" manualBreakCount="2">
    <brk id="33" max="255" man="1"/>
    <brk id="63" max="255" man="1"/>
  </rowBreaks>
  <colBreaks count="1" manualBreakCount="1">
    <brk id="14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M87"/>
  <sheetViews>
    <sheetView workbookViewId="0" topLeftCell="A1">
      <selection activeCell="C2" sqref="C2:C6"/>
    </sheetView>
  </sheetViews>
  <sheetFormatPr defaultColWidth="9.140625" defaultRowHeight="12.75"/>
  <cols>
    <col min="1" max="1" width="3.7109375" style="0" customWidth="1"/>
    <col min="2" max="2" width="13.7109375" style="0" customWidth="1"/>
    <col min="3" max="3" width="44.8515625" style="0" customWidth="1"/>
    <col min="4" max="4" width="7.57421875" style="0" customWidth="1"/>
    <col min="5" max="5" width="6.8515625" style="0" customWidth="1"/>
    <col min="6" max="7" width="7.7109375" style="0" customWidth="1"/>
    <col min="8" max="8" width="7.00390625" style="0" customWidth="1"/>
    <col min="9" max="9" width="6.57421875" style="0" customWidth="1"/>
    <col min="10" max="10" width="7.140625" style="0" customWidth="1"/>
    <col min="11" max="12" width="6.7109375" style="0" customWidth="1"/>
    <col min="13" max="13" width="7.421875" style="0" customWidth="1"/>
  </cols>
  <sheetData>
    <row r="1" s="151" customFormat="1" ht="15">
      <c r="A1" s="124" t="s">
        <v>567</v>
      </c>
    </row>
    <row r="2" spans="1:13" ht="18" customHeight="1">
      <c r="A2" s="131" t="s">
        <v>11</v>
      </c>
      <c r="B2" s="131" t="s">
        <v>12</v>
      </c>
      <c r="C2" s="131" t="s">
        <v>13</v>
      </c>
      <c r="D2" s="10" t="s">
        <v>568</v>
      </c>
      <c r="E2" s="10" t="s">
        <v>568</v>
      </c>
      <c r="F2" s="10" t="s">
        <v>569</v>
      </c>
      <c r="G2" s="10" t="s">
        <v>569</v>
      </c>
      <c r="H2" s="10" t="s">
        <v>570</v>
      </c>
      <c r="I2" s="10" t="s">
        <v>570</v>
      </c>
      <c r="J2" s="10" t="s">
        <v>571</v>
      </c>
      <c r="K2" s="10" t="s">
        <v>571</v>
      </c>
      <c r="L2" s="10" t="s">
        <v>572</v>
      </c>
      <c r="M2" s="10" t="s">
        <v>572</v>
      </c>
    </row>
    <row r="3" spans="1:13" ht="9" customHeight="1">
      <c r="A3" s="131"/>
      <c r="B3" s="131"/>
      <c r="C3" s="131"/>
      <c r="D3" s="127" t="s">
        <v>573</v>
      </c>
      <c r="E3" s="127" t="s">
        <v>573</v>
      </c>
      <c r="F3" s="132" t="s">
        <v>321</v>
      </c>
      <c r="G3" s="136"/>
      <c r="H3" s="136"/>
      <c r="I3" s="136"/>
      <c r="J3" s="136"/>
      <c r="K3" s="136"/>
      <c r="L3" s="136"/>
      <c r="M3" s="136"/>
    </row>
    <row r="4" spans="1:13" ht="9" customHeight="1">
      <c r="A4" s="131"/>
      <c r="B4" s="131"/>
      <c r="C4" s="131"/>
      <c r="D4" s="136"/>
      <c r="E4" s="136"/>
      <c r="F4" s="127" t="s">
        <v>574</v>
      </c>
      <c r="G4" s="127" t="s">
        <v>574</v>
      </c>
      <c r="H4" s="127" t="s">
        <v>575</v>
      </c>
      <c r="I4" s="127" t="s">
        <v>575</v>
      </c>
      <c r="J4" s="132" t="s">
        <v>363</v>
      </c>
      <c r="K4" s="136"/>
      <c r="L4" s="136"/>
      <c r="M4" s="136"/>
    </row>
    <row r="5" spans="1:13" ht="68.25" customHeight="1">
      <c r="A5" s="128"/>
      <c r="B5" s="128"/>
      <c r="C5" s="128"/>
      <c r="D5" s="136"/>
      <c r="E5" s="136"/>
      <c r="F5" s="136"/>
      <c r="G5" s="136"/>
      <c r="H5" s="136"/>
      <c r="I5" s="136"/>
      <c r="J5" s="12" t="s">
        <v>576</v>
      </c>
      <c r="K5" s="12" t="s">
        <v>576</v>
      </c>
      <c r="L5" s="12" t="s">
        <v>577</v>
      </c>
      <c r="M5" s="12" t="s">
        <v>577</v>
      </c>
    </row>
    <row r="6" spans="1:13" ht="18" customHeight="1">
      <c r="A6" s="128"/>
      <c r="B6" s="128"/>
      <c r="C6" s="128"/>
      <c r="D6" s="33" t="s">
        <v>578</v>
      </c>
      <c r="E6" s="33" t="s">
        <v>579</v>
      </c>
      <c r="F6" s="33" t="s">
        <v>578</v>
      </c>
      <c r="G6" s="33" t="s">
        <v>579</v>
      </c>
      <c r="H6" s="33" t="s">
        <v>578</v>
      </c>
      <c r="I6" s="33" t="s">
        <v>579</v>
      </c>
      <c r="J6" s="33" t="s">
        <v>578</v>
      </c>
      <c r="K6" s="33" t="s">
        <v>579</v>
      </c>
      <c r="L6" s="33" t="s">
        <v>578</v>
      </c>
      <c r="M6" s="33" t="s">
        <v>579</v>
      </c>
    </row>
    <row r="7" spans="1:13" ht="12.75">
      <c r="A7" s="16">
        <v>1</v>
      </c>
      <c r="B7" s="16" t="s">
        <v>35</v>
      </c>
      <c r="C7" s="16" t="s">
        <v>36</v>
      </c>
      <c r="D7" s="17">
        <v>152.75</v>
      </c>
      <c r="E7" s="17">
        <v>156</v>
      </c>
      <c r="F7" s="17">
        <v>7.5</v>
      </c>
      <c r="G7" s="17">
        <v>6</v>
      </c>
      <c r="H7" s="17">
        <v>13.5</v>
      </c>
      <c r="I7" s="17">
        <v>15</v>
      </c>
      <c r="J7" s="17">
        <v>0</v>
      </c>
      <c r="K7" s="17">
        <v>0</v>
      </c>
      <c r="L7" s="17">
        <v>1</v>
      </c>
      <c r="M7" s="17">
        <v>1</v>
      </c>
    </row>
    <row r="8" spans="1:13" ht="12.75">
      <c r="A8" s="16">
        <v>2</v>
      </c>
      <c r="B8" s="16" t="s">
        <v>37</v>
      </c>
      <c r="C8" s="16" t="s">
        <v>38</v>
      </c>
      <c r="D8" s="17">
        <v>121.5</v>
      </c>
      <c r="E8" s="17">
        <v>116</v>
      </c>
      <c r="F8" s="17">
        <v>7</v>
      </c>
      <c r="G8" s="17">
        <v>7</v>
      </c>
      <c r="H8" s="17">
        <v>27.5</v>
      </c>
      <c r="I8" s="17">
        <v>28</v>
      </c>
      <c r="J8" s="17">
        <v>1</v>
      </c>
      <c r="K8" s="17">
        <v>1</v>
      </c>
      <c r="L8" s="17">
        <v>2</v>
      </c>
      <c r="M8" s="17">
        <v>2</v>
      </c>
    </row>
    <row r="9" spans="1:13" ht="12.75">
      <c r="A9" s="16">
        <v>3</v>
      </c>
      <c r="B9" s="16" t="s">
        <v>37</v>
      </c>
      <c r="C9" s="16" t="s">
        <v>39</v>
      </c>
      <c r="D9" s="17">
        <v>198</v>
      </c>
      <c r="E9" s="17">
        <v>181</v>
      </c>
      <c r="F9" s="17">
        <v>8</v>
      </c>
      <c r="G9" s="17">
        <v>8</v>
      </c>
      <c r="H9" s="17">
        <v>24</v>
      </c>
      <c r="I9" s="17">
        <v>24</v>
      </c>
      <c r="J9" s="17">
        <v>1</v>
      </c>
      <c r="K9" s="17">
        <v>1</v>
      </c>
      <c r="L9" s="17">
        <v>1</v>
      </c>
      <c r="M9" s="17">
        <v>1</v>
      </c>
    </row>
    <row r="10" spans="1:13" ht="12.75">
      <c r="A10" s="16">
        <v>4</v>
      </c>
      <c r="B10" s="16" t="s">
        <v>37</v>
      </c>
      <c r="C10" s="16" t="s">
        <v>40</v>
      </c>
      <c r="D10" s="17">
        <v>91</v>
      </c>
      <c r="E10" s="17">
        <v>79</v>
      </c>
      <c r="F10" s="17">
        <v>5.5</v>
      </c>
      <c r="G10" s="17">
        <v>4</v>
      </c>
      <c r="H10" s="17">
        <v>10.5</v>
      </c>
      <c r="I10" s="17">
        <v>12</v>
      </c>
      <c r="J10" s="17">
        <v>1</v>
      </c>
      <c r="K10" s="17">
        <v>1</v>
      </c>
      <c r="L10" s="17">
        <v>0.5</v>
      </c>
      <c r="M10" s="17">
        <v>1</v>
      </c>
    </row>
    <row r="11" spans="1:13" ht="12.75">
      <c r="A11" s="16">
        <v>5</v>
      </c>
      <c r="B11" s="16" t="s">
        <v>41</v>
      </c>
      <c r="C11" s="16" t="s">
        <v>42</v>
      </c>
      <c r="D11" s="17">
        <v>187</v>
      </c>
      <c r="E11" s="17">
        <v>187</v>
      </c>
      <c r="F11" s="17">
        <v>6</v>
      </c>
      <c r="G11" s="17">
        <v>6</v>
      </c>
      <c r="H11" s="17">
        <v>13</v>
      </c>
      <c r="I11" s="17">
        <v>13</v>
      </c>
      <c r="J11" s="17">
        <v>1</v>
      </c>
      <c r="K11" s="17">
        <v>1</v>
      </c>
      <c r="L11" s="17">
        <v>1</v>
      </c>
      <c r="M11" s="17">
        <v>1</v>
      </c>
    </row>
    <row r="12" spans="1:13" s="22" customFormat="1" ht="12.75">
      <c r="A12" s="19">
        <v>5</v>
      </c>
      <c r="B12" s="20"/>
      <c r="C12" s="19" t="s">
        <v>43</v>
      </c>
      <c r="D12" s="19">
        <f aca="true" t="shared" si="0" ref="D12:M12">(D7+D8+D9+D10+D11)</f>
        <v>750.25</v>
      </c>
      <c r="E12" s="19">
        <f t="shared" si="0"/>
        <v>719</v>
      </c>
      <c r="F12" s="19">
        <f t="shared" si="0"/>
        <v>34</v>
      </c>
      <c r="G12" s="19">
        <f t="shared" si="0"/>
        <v>31</v>
      </c>
      <c r="H12" s="19">
        <f t="shared" si="0"/>
        <v>88.5</v>
      </c>
      <c r="I12" s="19">
        <f t="shared" si="0"/>
        <v>92</v>
      </c>
      <c r="J12" s="19">
        <f t="shared" si="0"/>
        <v>4</v>
      </c>
      <c r="K12" s="19">
        <f t="shared" si="0"/>
        <v>4</v>
      </c>
      <c r="L12" s="19">
        <f t="shared" si="0"/>
        <v>5.5</v>
      </c>
      <c r="M12" s="19">
        <f t="shared" si="0"/>
        <v>6</v>
      </c>
    </row>
    <row r="13" spans="1:13" ht="5.25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</row>
    <row r="14" spans="1:13" ht="12.75">
      <c r="A14" s="17">
        <v>1</v>
      </c>
      <c r="B14" s="16" t="s">
        <v>37</v>
      </c>
      <c r="C14" s="16" t="s">
        <v>44</v>
      </c>
      <c r="D14" s="17">
        <v>103.25</v>
      </c>
      <c r="E14" s="47">
        <v>98</v>
      </c>
      <c r="F14" s="17">
        <v>5.5</v>
      </c>
      <c r="G14" s="17">
        <v>4</v>
      </c>
      <c r="H14" s="17">
        <v>11.5</v>
      </c>
      <c r="I14" s="47">
        <v>13</v>
      </c>
      <c r="J14" s="17">
        <v>0</v>
      </c>
      <c r="K14" s="17">
        <v>0</v>
      </c>
      <c r="L14" s="17">
        <v>0</v>
      </c>
      <c r="M14" s="17">
        <v>0</v>
      </c>
    </row>
    <row r="15" spans="1:13" ht="12.75">
      <c r="A15" s="17">
        <v>2</v>
      </c>
      <c r="B15" s="16" t="s">
        <v>45</v>
      </c>
      <c r="C15" s="16" t="s">
        <v>46</v>
      </c>
      <c r="D15" s="17">
        <v>185</v>
      </c>
      <c r="E15" s="17">
        <v>185</v>
      </c>
      <c r="F15" s="17">
        <v>5</v>
      </c>
      <c r="G15" s="17">
        <v>5</v>
      </c>
      <c r="H15" s="17">
        <v>10</v>
      </c>
      <c r="I15" s="17">
        <v>10</v>
      </c>
      <c r="J15" s="17">
        <v>0</v>
      </c>
      <c r="K15" s="17">
        <v>0</v>
      </c>
      <c r="L15" s="17">
        <v>1</v>
      </c>
      <c r="M15" s="17">
        <v>1</v>
      </c>
    </row>
    <row r="16" spans="1:13" ht="12.75">
      <c r="A16" s="17">
        <v>3</v>
      </c>
      <c r="B16" s="16" t="s">
        <v>47</v>
      </c>
      <c r="C16" s="16" t="s">
        <v>48</v>
      </c>
      <c r="D16" s="17">
        <v>51</v>
      </c>
      <c r="E16" s="17">
        <v>49</v>
      </c>
      <c r="F16" s="17">
        <v>2</v>
      </c>
      <c r="G16" s="17">
        <v>2</v>
      </c>
      <c r="H16" s="17">
        <v>5</v>
      </c>
      <c r="I16" s="17">
        <v>4</v>
      </c>
      <c r="J16" s="17">
        <v>0</v>
      </c>
      <c r="K16" s="17">
        <v>0</v>
      </c>
      <c r="L16" s="17">
        <v>1</v>
      </c>
      <c r="M16" s="17">
        <v>1</v>
      </c>
    </row>
    <row r="17" spans="1:13" s="22" customFormat="1" ht="12.75">
      <c r="A17" s="19">
        <v>3</v>
      </c>
      <c r="B17" s="20"/>
      <c r="C17" s="19" t="s">
        <v>49</v>
      </c>
      <c r="D17" s="19">
        <f aca="true" t="shared" si="1" ref="D17:M17">(D14+D15+D16)</f>
        <v>339.25</v>
      </c>
      <c r="E17" s="19">
        <f t="shared" si="1"/>
        <v>332</v>
      </c>
      <c r="F17" s="19">
        <f t="shared" si="1"/>
        <v>12.5</v>
      </c>
      <c r="G17" s="19">
        <f t="shared" si="1"/>
        <v>11</v>
      </c>
      <c r="H17" s="19">
        <f t="shared" si="1"/>
        <v>26.5</v>
      </c>
      <c r="I17" s="19">
        <f t="shared" si="1"/>
        <v>27</v>
      </c>
      <c r="J17" s="19">
        <f t="shared" si="1"/>
        <v>0</v>
      </c>
      <c r="K17" s="19">
        <f t="shared" si="1"/>
        <v>0</v>
      </c>
      <c r="L17" s="19">
        <f t="shared" si="1"/>
        <v>2</v>
      </c>
      <c r="M17" s="19">
        <f t="shared" si="1"/>
        <v>2</v>
      </c>
    </row>
    <row r="18" spans="1:13" ht="4.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</row>
    <row r="19" spans="1:13" ht="12.75">
      <c r="A19" s="16">
        <v>1</v>
      </c>
      <c r="B19" s="16" t="s">
        <v>50</v>
      </c>
      <c r="C19" s="16" t="s">
        <v>51</v>
      </c>
      <c r="D19" s="17">
        <v>53.8</v>
      </c>
      <c r="E19" s="17">
        <v>51</v>
      </c>
      <c r="F19" s="17">
        <v>6</v>
      </c>
      <c r="G19" s="17">
        <v>6</v>
      </c>
      <c r="H19" s="17">
        <v>2</v>
      </c>
      <c r="I19" s="17">
        <v>2</v>
      </c>
      <c r="J19" s="17">
        <v>0</v>
      </c>
      <c r="K19" s="17">
        <v>0</v>
      </c>
      <c r="L19" s="17">
        <v>0</v>
      </c>
      <c r="M19" s="17">
        <v>0</v>
      </c>
    </row>
    <row r="20" spans="1:13" ht="12.75">
      <c r="A20" s="16">
        <v>2</v>
      </c>
      <c r="B20" s="16" t="s">
        <v>50</v>
      </c>
      <c r="C20" s="16" t="s">
        <v>52</v>
      </c>
      <c r="D20" s="17">
        <v>47</v>
      </c>
      <c r="E20" s="17">
        <v>45</v>
      </c>
      <c r="F20" s="17">
        <v>6.5</v>
      </c>
      <c r="G20" s="17">
        <v>6</v>
      </c>
      <c r="H20" s="17">
        <v>1.5</v>
      </c>
      <c r="I20" s="17">
        <v>2</v>
      </c>
      <c r="J20" s="17">
        <v>0</v>
      </c>
      <c r="K20" s="17">
        <v>0</v>
      </c>
      <c r="L20" s="17">
        <v>0</v>
      </c>
      <c r="M20" s="17">
        <v>0</v>
      </c>
    </row>
    <row r="21" spans="1:13" ht="12.75">
      <c r="A21" s="16">
        <v>3</v>
      </c>
      <c r="B21" s="16" t="s">
        <v>53</v>
      </c>
      <c r="C21" s="16" t="s">
        <v>54</v>
      </c>
      <c r="D21" s="17">
        <v>58.9</v>
      </c>
      <c r="E21" s="17">
        <v>51</v>
      </c>
      <c r="F21" s="17">
        <v>3</v>
      </c>
      <c r="G21" s="17">
        <v>3</v>
      </c>
      <c r="H21" s="17">
        <v>2.5</v>
      </c>
      <c r="I21" s="17">
        <v>1</v>
      </c>
      <c r="J21" s="17">
        <v>0</v>
      </c>
      <c r="K21" s="17">
        <v>0</v>
      </c>
      <c r="L21" s="17">
        <v>0</v>
      </c>
      <c r="M21" s="17">
        <v>0</v>
      </c>
    </row>
    <row r="22" spans="1:13" ht="12.75">
      <c r="A22" s="16">
        <v>4</v>
      </c>
      <c r="B22" s="16" t="s">
        <v>55</v>
      </c>
      <c r="C22" s="16" t="s">
        <v>56</v>
      </c>
      <c r="D22" s="17">
        <v>53</v>
      </c>
      <c r="E22" s="17">
        <v>53</v>
      </c>
      <c r="F22" s="17">
        <v>5</v>
      </c>
      <c r="G22" s="17">
        <v>5</v>
      </c>
      <c r="H22" s="17">
        <v>1</v>
      </c>
      <c r="I22" s="17">
        <v>1</v>
      </c>
      <c r="J22" s="17">
        <v>0</v>
      </c>
      <c r="K22" s="17">
        <v>0</v>
      </c>
      <c r="L22" s="17">
        <v>0</v>
      </c>
      <c r="M22" s="17">
        <v>0</v>
      </c>
    </row>
    <row r="23" spans="1:13" ht="12.75">
      <c r="A23" s="16">
        <v>5</v>
      </c>
      <c r="B23" s="16" t="s">
        <v>55</v>
      </c>
      <c r="C23" s="16" t="s">
        <v>580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</row>
    <row r="24" spans="1:13" ht="12.75">
      <c r="A24" s="16">
        <v>6</v>
      </c>
      <c r="B24" s="16" t="s">
        <v>35</v>
      </c>
      <c r="C24" s="16" t="s">
        <v>58</v>
      </c>
      <c r="D24" s="17">
        <v>60</v>
      </c>
      <c r="E24" s="17">
        <v>59</v>
      </c>
      <c r="F24" s="17">
        <v>1</v>
      </c>
      <c r="G24" s="17">
        <v>1</v>
      </c>
      <c r="H24" s="17">
        <v>2</v>
      </c>
      <c r="I24" s="17">
        <v>2</v>
      </c>
      <c r="J24" s="17">
        <v>0</v>
      </c>
      <c r="K24" s="17">
        <v>0</v>
      </c>
      <c r="L24" s="17">
        <v>0</v>
      </c>
      <c r="M24" s="17">
        <v>0</v>
      </c>
    </row>
    <row r="25" spans="1:13" ht="12.75">
      <c r="A25" s="16">
        <v>7</v>
      </c>
      <c r="B25" s="16" t="s">
        <v>59</v>
      </c>
      <c r="C25" s="16" t="s">
        <v>60</v>
      </c>
      <c r="D25" s="17">
        <v>27</v>
      </c>
      <c r="E25" s="17">
        <v>26</v>
      </c>
      <c r="F25" s="17">
        <v>4</v>
      </c>
      <c r="G25" s="17">
        <v>4</v>
      </c>
      <c r="H25" s="17">
        <v>1</v>
      </c>
      <c r="I25" s="17">
        <v>1</v>
      </c>
      <c r="J25" s="17">
        <v>0</v>
      </c>
      <c r="K25" s="17">
        <v>0</v>
      </c>
      <c r="L25" s="17">
        <v>0</v>
      </c>
      <c r="M25" s="17">
        <v>0</v>
      </c>
    </row>
    <row r="26" spans="1:13" ht="12.75">
      <c r="A26" s="16">
        <v>8</v>
      </c>
      <c r="B26" s="16" t="s">
        <v>37</v>
      </c>
      <c r="C26" s="16" t="s">
        <v>61</v>
      </c>
      <c r="D26" s="17">
        <v>50</v>
      </c>
      <c r="E26" s="17">
        <v>44</v>
      </c>
      <c r="F26" s="17">
        <v>6</v>
      </c>
      <c r="G26" s="17">
        <v>5</v>
      </c>
      <c r="H26" s="17">
        <v>2</v>
      </c>
      <c r="I26" s="17">
        <v>2</v>
      </c>
      <c r="J26" s="17">
        <v>0</v>
      </c>
      <c r="K26" s="17">
        <v>0</v>
      </c>
      <c r="L26" s="17">
        <v>0</v>
      </c>
      <c r="M26" s="17">
        <v>0</v>
      </c>
    </row>
    <row r="27" spans="1:13" ht="12.75">
      <c r="A27" s="16">
        <v>9</v>
      </c>
      <c r="B27" s="16" t="s">
        <v>37</v>
      </c>
      <c r="C27" s="16" t="s">
        <v>62</v>
      </c>
      <c r="D27" s="17">
        <v>42.5</v>
      </c>
      <c r="E27" s="17">
        <v>31</v>
      </c>
      <c r="F27" s="17">
        <v>3</v>
      </c>
      <c r="G27" s="17">
        <v>3</v>
      </c>
      <c r="H27" s="17">
        <v>1</v>
      </c>
      <c r="I27" s="17">
        <v>1</v>
      </c>
      <c r="J27" s="17">
        <v>0</v>
      </c>
      <c r="K27" s="17">
        <v>0</v>
      </c>
      <c r="L27" s="17">
        <v>0</v>
      </c>
      <c r="M27" s="17">
        <v>0</v>
      </c>
    </row>
    <row r="28" spans="1:13" ht="12.75">
      <c r="A28" s="16">
        <v>10</v>
      </c>
      <c r="B28" s="16" t="s">
        <v>37</v>
      </c>
      <c r="C28" s="16" t="s">
        <v>63</v>
      </c>
      <c r="D28" s="17">
        <v>2.75</v>
      </c>
      <c r="E28" s="17">
        <v>3</v>
      </c>
      <c r="F28" s="17">
        <v>2</v>
      </c>
      <c r="G28" s="17">
        <v>2</v>
      </c>
      <c r="H28" s="17">
        <v>0.25</v>
      </c>
      <c r="I28" s="17">
        <v>1</v>
      </c>
      <c r="J28" s="17">
        <v>0</v>
      </c>
      <c r="K28" s="17">
        <v>0</v>
      </c>
      <c r="L28" s="17">
        <v>0</v>
      </c>
      <c r="M28" s="17">
        <v>0</v>
      </c>
    </row>
    <row r="29" spans="1:13" ht="12.75">
      <c r="A29" s="16">
        <v>11</v>
      </c>
      <c r="B29" s="16" t="s">
        <v>37</v>
      </c>
      <c r="C29" s="16" t="s">
        <v>64</v>
      </c>
      <c r="D29" s="17">
        <v>48.5</v>
      </c>
      <c r="E29" s="17">
        <v>38</v>
      </c>
      <c r="F29" s="17">
        <v>4</v>
      </c>
      <c r="G29" s="17">
        <v>4</v>
      </c>
      <c r="H29" s="17">
        <v>1.5</v>
      </c>
      <c r="I29" s="17">
        <v>1</v>
      </c>
      <c r="J29" s="17">
        <v>0</v>
      </c>
      <c r="K29" s="17">
        <v>0</v>
      </c>
      <c r="L29" s="17">
        <v>0</v>
      </c>
      <c r="M29" s="17">
        <v>0</v>
      </c>
    </row>
    <row r="30" spans="1:13" ht="12.75">
      <c r="A30" s="16">
        <v>12</v>
      </c>
      <c r="B30" s="16" t="s">
        <v>37</v>
      </c>
      <c r="C30" s="16" t="s">
        <v>65</v>
      </c>
      <c r="D30" s="17">
        <v>95</v>
      </c>
      <c r="E30" s="17">
        <v>81</v>
      </c>
      <c r="F30" s="17">
        <v>8</v>
      </c>
      <c r="G30" s="17">
        <v>6</v>
      </c>
      <c r="H30" s="17">
        <v>3</v>
      </c>
      <c r="I30" s="17">
        <v>3</v>
      </c>
      <c r="J30" s="17">
        <v>0</v>
      </c>
      <c r="K30" s="17">
        <v>0</v>
      </c>
      <c r="L30" s="17">
        <v>0</v>
      </c>
      <c r="M30" s="17">
        <v>0</v>
      </c>
    </row>
    <row r="31" spans="1:13" ht="12.75">
      <c r="A31" s="16">
        <v>13</v>
      </c>
      <c r="B31" s="16" t="s">
        <v>37</v>
      </c>
      <c r="C31" s="16" t="s">
        <v>66</v>
      </c>
      <c r="D31" s="17">
        <v>67</v>
      </c>
      <c r="E31" s="17">
        <v>64</v>
      </c>
      <c r="F31" s="17">
        <v>6</v>
      </c>
      <c r="G31" s="17">
        <v>6</v>
      </c>
      <c r="H31" s="17">
        <v>2</v>
      </c>
      <c r="I31" s="17">
        <v>2</v>
      </c>
      <c r="J31" s="17">
        <v>0</v>
      </c>
      <c r="K31" s="17">
        <v>0</v>
      </c>
      <c r="L31" s="17">
        <v>0</v>
      </c>
      <c r="M31" s="17">
        <v>0</v>
      </c>
    </row>
    <row r="32" spans="1:13" ht="12.75">
      <c r="A32" s="16">
        <v>14</v>
      </c>
      <c r="B32" s="16" t="s">
        <v>37</v>
      </c>
      <c r="C32" s="16" t="s">
        <v>67</v>
      </c>
      <c r="D32" s="17">
        <v>42</v>
      </c>
      <c r="E32" s="17">
        <v>32</v>
      </c>
      <c r="F32" s="17">
        <v>5</v>
      </c>
      <c r="G32" s="17">
        <v>4</v>
      </c>
      <c r="H32" s="17">
        <v>1</v>
      </c>
      <c r="I32" s="17">
        <v>1</v>
      </c>
      <c r="J32" s="17">
        <v>0</v>
      </c>
      <c r="K32" s="17">
        <v>0</v>
      </c>
      <c r="L32" s="17">
        <v>0</v>
      </c>
      <c r="M32" s="17">
        <v>0</v>
      </c>
    </row>
    <row r="33" spans="1:13" ht="12.75">
      <c r="A33" s="16">
        <v>15</v>
      </c>
      <c r="B33" s="16" t="s">
        <v>68</v>
      </c>
      <c r="C33" s="16" t="s">
        <v>69</v>
      </c>
      <c r="D33" s="17">
        <v>22.5</v>
      </c>
      <c r="E33" s="17">
        <v>19</v>
      </c>
      <c r="F33" s="17">
        <v>1</v>
      </c>
      <c r="G33" s="17">
        <v>1</v>
      </c>
      <c r="H33" s="17">
        <v>1.5</v>
      </c>
      <c r="I33" s="17">
        <v>2</v>
      </c>
      <c r="J33" s="17">
        <v>0</v>
      </c>
      <c r="K33" s="17">
        <v>0</v>
      </c>
      <c r="L33" s="17">
        <v>0</v>
      </c>
      <c r="M33" s="17">
        <v>0</v>
      </c>
    </row>
    <row r="34" spans="1:13" ht="12.75">
      <c r="A34" s="16">
        <v>16</v>
      </c>
      <c r="B34" s="16" t="s">
        <v>70</v>
      </c>
      <c r="C34" s="16" t="s">
        <v>71</v>
      </c>
      <c r="D34" s="17">
        <v>37.15</v>
      </c>
      <c r="E34" s="17">
        <v>34</v>
      </c>
      <c r="F34" s="17">
        <v>3</v>
      </c>
      <c r="G34" s="17">
        <v>3</v>
      </c>
      <c r="H34" s="17">
        <v>2.25</v>
      </c>
      <c r="I34" s="17">
        <v>2</v>
      </c>
      <c r="J34" s="17">
        <v>0</v>
      </c>
      <c r="K34" s="17">
        <v>0</v>
      </c>
      <c r="L34" s="17">
        <v>0</v>
      </c>
      <c r="M34" s="17">
        <v>0</v>
      </c>
    </row>
    <row r="35" spans="1:13" ht="12.75">
      <c r="A35" s="16">
        <v>17</v>
      </c>
      <c r="B35" s="16" t="s">
        <v>72</v>
      </c>
      <c r="C35" s="16" t="s">
        <v>73</v>
      </c>
      <c r="D35" s="17">
        <v>6.75</v>
      </c>
      <c r="E35" s="17">
        <v>9</v>
      </c>
      <c r="F35" s="17">
        <v>1.25</v>
      </c>
      <c r="G35" s="17">
        <v>3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</row>
    <row r="36" spans="1:13" ht="12.75">
      <c r="A36" s="16">
        <v>18</v>
      </c>
      <c r="B36" s="16" t="s">
        <v>74</v>
      </c>
      <c r="C36" s="16" t="s">
        <v>75</v>
      </c>
      <c r="D36" s="17">
        <v>13.85</v>
      </c>
      <c r="E36" s="17">
        <v>18</v>
      </c>
      <c r="F36" s="17">
        <v>0.5</v>
      </c>
      <c r="G36" s="17">
        <v>1</v>
      </c>
      <c r="H36" s="17">
        <v>0.5</v>
      </c>
      <c r="I36" s="17">
        <v>1</v>
      </c>
      <c r="J36" s="17">
        <v>0</v>
      </c>
      <c r="K36" s="17">
        <v>0</v>
      </c>
      <c r="L36" s="17">
        <v>0</v>
      </c>
      <c r="M36" s="17">
        <v>0</v>
      </c>
    </row>
    <row r="37" spans="1:13" ht="12.75">
      <c r="A37" s="16">
        <v>19</v>
      </c>
      <c r="B37" s="16" t="s">
        <v>76</v>
      </c>
      <c r="C37" s="16" t="s">
        <v>77</v>
      </c>
      <c r="D37" s="17">
        <v>21.5</v>
      </c>
      <c r="E37" s="17">
        <v>24</v>
      </c>
      <c r="F37" s="17">
        <v>2</v>
      </c>
      <c r="G37" s="17">
        <v>2</v>
      </c>
      <c r="H37" s="17">
        <v>0.5</v>
      </c>
      <c r="I37" s="17">
        <v>1</v>
      </c>
      <c r="J37" s="17">
        <v>0</v>
      </c>
      <c r="K37" s="17">
        <v>0</v>
      </c>
      <c r="L37" s="17">
        <v>0</v>
      </c>
      <c r="M37" s="17">
        <v>0</v>
      </c>
    </row>
    <row r="38" spans="1:13" ht="12.75">
      <c r="A38" s="16">
        <v>20</v>
      </c>
      <c r="B38" s="16" t="s">
        <v>78</v>
      </c>
      <c r="C38" s="16" t="s">
        <v>234</v>
      </c>
      <c r="D38" s="17">
        <v>32.25</v>
      </c>
      <c r="E38" s="17">
        <v>28</v>
      </c>
      <c r="F38" s="17">
        <v>3</v>
      </c>
      <c r="G38" s="17">
        <v>3</v>
      </c>
      <c r="H38" s="17">
        <v>1.25</v>
      </c>
      <c r="I38" s="17">
        <v>1</v>
      </c>
      <c r="J38" s="17">
        <v>0</v>
      </c>
      <c r="K38" s="17">
        <v>0</v>
      </c>
      <c r="L38" s="17">
        <v>0</v>
      </c>
      <c r="M38" s="17">
        <v>0</v>
      </c>
    </row>
    <row r="39" spans="1:13" ht="12.75">
      <c r="A39" s="16">
        <v>21</v>
      </c>
      <c r="B39" s="16" t="s">
        <v>41</v>
      </c>
      <c r="C39" s="16" t="s">
        <v>80</v>
      </c>
      <c r="D39" s="17">
        <v>47</v>
      </c>
      <c r="E39" s="17">
        <v>38</v>
      </c>
      <c r="F39" s="17">
        <v>3.5</v>
      </c>
      <c r="G39" s="17">
        <v>4</v>
      </c>
      <c r="H39" s="17">
        <v>1.5</v>
      </c>
      <c r="I39" s="17">
        <v>2</v>
      </c>
      <c r="J39" s="17">
        <v>0</v>
      </c>
      <c r="K39" s="17">
        <v>0</v>
      </c>
      <c r="L39" s="17">
        <v>0</v>
      </c>
      <c r="M39" s="17">
        <v>0</v>
      </c>
    </row>
    <row r="40" spans="1:13" ht="12.75">
      <c r="A40" s="16">
        <v>22</v>
      </c>
      <c r="B40" s="16" t="s">
        <v>81</v>
      </c>
      <c r="C40" s="16" t="s">
        <v>82</v>
      </c>
      <c r="D40" s="17">
        <v>24.5</v>
      </c>
      <c r="E40" s="17">
        <v>23</v>
      </c>
      <c r="F40" s="17">
        <v>3</v>
      </c>
      <c r="G40" s="17">
        <v>3</v>
      </c>
      <c r="H40" s="17">
        <v>0.5</v>
      </c>
      <c r="I40" s="17">
        <v>1</v>
      </c>
      <c r="J40" s="17">
        <v>0</v>
      </c>
      <c r="K40" s="17">
        <v>0</v>
      </c>
      <c r="L40" s="17">
        <v>0</v>
      </c>
      <c r="M40" s="17">
        <v>0</v>
      </c>
    </row>
    <row r="41" spans="1:13" ht="12.75">
      <c r="A41" s="16">
        <v>23</v>
      </c>
      <c r="B41" s="16" t="s">
        <v>81</v>
      </c>
      <c r="C41" s="16" t="s">
        <v>83</v>
      </c>
      <c r="D41" s="17">
        <v>33.75</v>
      </c>
      <c r="E41" s="17">
        <v>49</v>
      </c>
      <c r="F41" s="17">
        <v>4</v>
      </c>
      <c r="G41" s="17">
        <v>7</v>
      </c>
      <c r="H41" s="17">
        <v>1.25</v>
      </c>
      <c r="I41" s="17">
        <v>1</v>
      </c>
      <c r="J41" s="17">
        <v>0</v>
      </c>
      <c r="K41" s="17">
        <v>0</v>
      </c>
      <c r="L41" s="17">
        <v>0</v>
      </c>
      <c r="M41" s="17">
        <v>0</v>
      </c>
    </row>
    <row r="42" spans="1:13" ht="12.75">
      <c r="A42" s="16">
        <v>24</v>
      </c>
      <c r="B42" s="16" t="s">
        <v>84</v>
      </c>
      <c r="C42" s="16" t="s">
        <v>85</v>
      </c>
      <c r="D42" s="17">
        <v>41.75</v>
      </c>
      <c r="E42" s="17">
        <v>38</v>
      </c>
      <c r="F42" s="17">
        <v>3</v>
      </c>
      <c r="G42" s="17">
        <v>3</v>
      </c>
      <c r="H42" s="17">
        <v>1</v>
      </c>
      <c r="I42" s="17">
        <v>1</v>
      </c>
      <c r="J42" s="17">
        <v>0</v>
      </c>
      <c r="K42" s="17">
        <v>0</v>
      </c>
      <c r="L42" s="17">
        <v>0</v>
      </c>
      <c r="M42" s="17">
        <v>0</v>
      </c>
    </row>
    <row r="43" spans="1:13" ht="12.75">
      <c r="A43" s="16">
        <v>25</v>
      </c>
      <c r="B43" s="16" t="s">
        <v>84</v>
      </c>
      <c r="C43" s="16" t="s">
        <v>86</v>
      </c>
      <c r="D43" s="17">
        <v>12</v>
      </c>
      <c r="E43" s="17">
        <v>15</v>
      </c>
      <c r="F43" s="17">
        <v>1</v>
      </c>
      <c r="G43" s="17">
        <v>1</v>
      </c>
      <c r="H43" s="17">
        <v>0.5</v>
      </c>
      <c r="I43" s="17">
        <v>1</v>
      </c>
      <c r="J43" s="17">
        <v>0</v>
      </c>
      <c r="K43" s="17">
        <v>0</v>
      </c>
      <c r="L43" s="17">
        <v>0</v>
      </c>
      <c r="M43" s="17">
        <v>0</v>
      </c>
    </row>
    <row r="44" spans="1:13" ht="12.75">
      <c r="A44" s="16">
        <v>26</v>
      </c>
      <c r="B44" s="16" t="s">
        <v>87</v>
      </c>
      <c r="C44" s="16" t="s">
        <v>88</v>
      </c>
      <c r="D44" s="17">
        <v>41.5</v>
      </c>
      <c r="E44" s="17">
        <v>36</v>
      </c>
      <c r="F44" s="17">
        <v>4</v>
      </c>
      <c r="G44" s="17">
        <v>4</v>
      </c>
      <c r="H44" s="17">
        <v>2</v>
      </c>
      <c r="I44" s="17">
        <v>2</v>
      </c>
      <c r="J44" s="17">
        <v>0</v>
      </c>
      <c r="K44" s="17">
        <v>0</v>
      </c>
      <c r="L44" s="17">
        <v>0</v>
      </c>
      <c r="M44" s="17">
        <v>0</v>
      </c>
    </row>
    <row r="45" spans="1:13" ht="12.75">
      <c r="A45" s="16">
        <v>27</v>
      </c>
      <c r="B45" s="16" t="s">
        <v>89</v>
      </c>
      <c r="C45" s="16" t="s">
        <v>90</v>
      </c>
      <c r="D45" s="17">
        <v>32</v>
      </c>
      <c r="E45" s="17">
        <v>32</v>
      </c>
      <c r="F45" s="17">
        <v>4</v>
      </c>
      <c r="G45" s="17">
        <v>4</v>
      </c>
      <c r="H45" s="17">
        <v>1</v>
      </c>
      <c r="I45" s="17">
        <v>1</v>
      </c>
      <c r="J45" s="17">
        <v>0</v>
      </c>
      <c r="K45" s="17">
        <v>0</v>
      </c>
      <c r="L45" s="17">
        <v>0</v>
      </c>
      <c r="M45" s="17">
        <v>0</v>
      </c>
    </row>
    <row r="46" spans="1:13" ht="12.75">
      <c r="A46" s="16">
        <v>28</v>
      </c>
      <c r="B46" s="16" t="s">
        <v>91</v>
      </c>
      <c r="C46" s="16" t="s">
        <v>92</v>
      </c>
      <c r="D46" s="17">
        <v>24.25</v>
      </c>
      <c r="E46" s="17">
        <v>23</v>
      </c>
      <c r="F46" s="17">
        <v>1.5</v>
      </c>
      <c r="G46" s="17">
        <v>3</v>
      </c>
      <c r="H46" s="17">
        <v>0.75</v>
      </c>
      <c r="I46" s="17">
        <v>1</v>
      </c>
      <c r="J46" s="17">
        <v>0</v>
      </c>
      <c r="K46" s="17">
        <v>0</v>
      </c>
      <c r="L46" s="17">
        <v>0</v>
      </c>
      <c r="M46" s="17">
        <v>0</v>
      </c>
    </row>
    <row r="47" spans="1:13" ht="12.75">
      <c r="A47" s="16">
        <v>29</v>
      </c>
      <c r="B47" s="16" t="s">
        <v>93</v>
      </c>
      <c r="C47" s="16" t="s">
        <v>94</v>
      </c>
      <c r="D47" s="17">
        <v>11.95</v>
      </c>
      <c r="E47" s="17">
        <v>13</v>
      </c>
      <c r="F47" s="17">
        <v>1.5</v>
      </c>
      <c r="G47" s="17">
        <v>2</v>
      </c>
      <c r="H47" s="17">
        <v>0.25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</row>
    <row r="48" spans="1:13" ht="12.75">
      <c r="A48" s="16">
        <v>30</v>
      </c>
      <c r="B48" s="16" t="s">
        <v>93</v>
      </c>
      <c r="C48" s="16" t="s">
        <v>95</v>
      </c>
      <c r="D48" s="17">
        <v>23.9</v>
      </c>
      <c r="E48" s="17">
        <v>25</v>
      </c>
      <c r="F48" s="17">
        <v>2</v>
      </c>
      <c r="G48" s="17">
        <v>2</v>
      </c>
      <c r="H48" s="17">
        <v>1</v>
      </c>
      <c r="I48" s="17">
        <v>1</v>
      </c>
      <c r="J48" s="17">
        <v>0</v>
      </c>
      <c r="K48" s="17">
        <v>0</v>
      </c>
      <c r="L48" s="17">
        <v>0</v>
      </c>
      <c r="M48" s="17">
        <v>0</v>
      </c>
    </row>
    <row r="49" spans="1:13" ht="12.75">
      <c r="A49" s="16">
        <v>31</v>
      </c>
      <c r="B49" s="16" t="s">
        <v>96</v>
      </c>
      <c r="C49" s="16" t="s">
        <v>97</v>
      </c>
      <c r="D49" s="17">
        <v>29.25</v>
      </c>
      <c r="E49" s="17">
        <v>25</v>
      </c>
      <c r="F49" s="17">
        <v>2.5</v>
      </c>
      <c r="G49" s="17">
        <v>3</v>
      </c>
      <c r="H49" s="17">
        <v>1</v>
      </c>
      <c r="I49" s="17">
        <v>1</v>
      </c>
      <c r="J49" s="17">
        <v>0</v>
      </c>
      <c r="K49" s="17">
        <v>0</v>
      </c>
      <c r="L49" s="17">
        <v>0</v>
      </c>
      <c r="M49" s="17">
        <v>0</v>
      </c>
    </row>
    <row r="50" spans="1:13" ht="12.75">
      <c r="A50" s="16">
        <v>32</v>
      </c>
      <c r="B50" s="16" t="s">
        <v>98</v>
      </c>
      <c r="C50" s="16" t="s">
        <v>99</v>
      </c>
      <c r="D50" s="17">
        <v>20.8</v>
      </c>
      <c r="E50" s="17">
        <v>24</v>
      </c>
      <c r="F50" s="17">
        <v>2</v>
      </c>
      <c r="G50" s="17">
        <v>2</v>
      </c>
      <c r="H50" s="17">
        <v>1.15</v>
      </c>
      <c r="I50" s="17">
        <v>2</v>
      </c>
      <c r="J50" s="17">
        <v>0</v>
      </c>
      <c r="K50" s="17">
        <v>0</v>
      </c>
      <c r="L50" s="17">
        <v>0</v>
      </c>
      <c r="M50" s="17">
        <v>0</v>
      </c>
    </row>
    <row r="51" spans="1:13" ht="12.75">
      <c r="A51" s="16">
        <v>33</v>
      </c>
      <c r="B51" s="16" t="s">
        <v>100</v>
      </c>
      <c r="C51" s="16" t="s">
        <v>101</v>
      </c>
      <c r="D51" s="17">
        <v>33.2</v>
      </c>
      <c r="E51" s="17">
        <v>31</v>
      </c>
      <c r="F51" s="17">
        <v>2.5</v>
      </c>
      <c r="G51" s="17">
        <v>3</v>
      </c>
      <c r="H51" s="17">
        <v>1</v>
      </c>
      <c r="I51" s="17">
        <v>1</v>
      </c>
      <c r="J51" s="17">
        <v>0</v>
      </c>
      <c r="K51" s="17">
        <v>0</v>
      </c>
      <c r="L51" s="17">
        <v>0</v>
      </c>
      <c r="M51" s="17">
        <v>0</v>
      </c>
    </row>
    <row r="52" spans="1:13" ht="12.75">
      <c r="A52" s="16">
        <v>34</v>
      </c>
      <c r="B52" s="16" t="s">
        <v>102</v>
      </c>
      <c r="C52" s="16" t="s">
        <v>103</v>
      </c>
      <c r="D52" s="17">
        <v>31.72</v>
      </c>
      <c r="E52" s="17">
        <v>36</v>
      </c>
      <c r="F52" s="17">
        <v>2.5</v>
      </c>
      <c r="G52" s="17">
        <v>5</v>
      </c>
      <c r="H52" s="17">
        <v>1</v>
      </c>
      <c r="I52" s="17">
        <v>1</v>
      </c>
      <c r="J52" s="17">
        <v>0</v>
      </c>
      <c r="K52" s="17">
        <v>0</v>
      </c>
      <c r="L52" s="17">
        <v>0</v>
      </c>
      <c r="M52" s="17">
        <v>0</v>
      </c>
    </row>
    <row r="53" spans="1:13" ht="12.75">
      <c r="A53" s="16">
        <v>35</v>
      </c>
      <c r="B53" s="16" t="s">
        <v>45</v>
      </c>
      <c r="C53" s="16" t="s">
        <v>104</v>
      </c>
      <c r="D53" s="17">
        <v>29.5</v>
      </c>
      <c r="E53" s="17">
        <v>14</v>
      </c>
      <c r="F53" s="17">
        <v>1</v>
      </c>
      <c r="G53" s="17">
        <v>1</v>
      </c>
      <c r="H53" s="17">
        <v>1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</row>
    <row r="54" spans="1:13" ht="12.75">
      <c r="A54" s="16">
        <v>36</v>
      </c>
      <c r="B54" s="16" t="s">
        <v>45</v>
      </c>
      <c r="C54" s="16" t="s">
        <v>105</v>
      </c>
      <c r="D54" s="17">
        <v>44</v>
      </c>
      <c r="E54" s="17">
        <v>44</v>
      </c>
      <c r="F54" s="17">
        <v>5</v>
      </c>
      <c r="G54" s="17">
        <v>5</v>
      </c>
      <c r="H54" s="17">
        <v>1</v>
      </c>
      <c r="I54" s="17">
        <v>1</v>
      </c>
      <c r="J54" s="17">
        <v>0</v>
      </c>
      <c r="K54" s="17">
        <v>0</v>
      </c>
      <c r="L54" s="17">
        <v>0</v>
      </c>
      <c r="M54" s="17">
        <v>0</v>
      </c>
    </row>
    <row r="55" spans="1:13" ht="12.75">
      <c r="A55" s="16">
        <v>37</v>
      </c>
      <c r="B55" s="16" t="s">
        <v>45</v>
      </c>
      <c r="C55" s="16" t="s">
        <v>106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</row>
    <row r="56" spans="1:13" ht="12.75">
      <c r="A56" s="16">
        <v>38</v>
      </c>
      <c r="B56" s="16" t="s">
        <v>107</v>
      </c>
      <c r="C56" s="16" t="s">
        <v>108</v>
      </c>
      <c r="D56" s="17">
        <v>18</v>
      </c>
      <c r="E56" s="17">
        <v>19</v>
      </c>
      <c r="F56" s="17">
        <v>2</v>
      </c>
      <c r="G56" s="17">
        <v>2</v>
      </c>
      <c r="H56" s="17">
        <v>1</v>
      </c>
      <c r="I56" s="17">
        <v>1</v>
      </c>
      <c r="J56" s="17">
        <v>0</v>
      </c>
      <c r="K56" s="17">
        <v>0</v>
      </c>
      <c r="L56" s="17">
        <v>0</v>
      </c>
      <c r="M56" s="17">
        <v>0</v>
      </c>
    </row>
    <row r="57" spans="1:13" ht="12.75">
      <c r="A57" s="16">
        <v>39</v>
      </c>
      <c r="B57" s="16" t="s">
        <v>47</v>
      </c>
      <c r="C57" s="16" t="s">
        <v>109</v>
      </c>
      <c r="D57" s="17">
        <v>23</v>
      </c>
      <c r="E57" s="17">
        <v>21</v>
      </c>
      <c r="F57" s="17">
        <v>2</v>
      </c>
      <c r="G57" s="17">
        <v>2</v>
      </c>
      <c r="H57" s="17">
        <v>1</v>
      </c>
      <c r="I57" s="17">
        <v>1</v>
      </c>
      <c r="J57" s="17">
        <v>0</v>
      </c>
      <c r="K57" s="17">
        <v>0</v>
      </c>
      <c r="L57" s="17">
        <v>0</v>
      </c>
      <c r="M57" s="17">
        <v>0</v>
      </c>
    </row>
    <row r="58" spans="1:13" ht="12.75">
      <c r="A58" s="16">
        <v>40</v>
      </c>
      <c r="B58" s="16" t="s">
        <v>110</v>
      </c>
      <c r="C58" s="16" t="s">
        <v>111</v>
      </c>
      <c r="D58" s="17">
        <v>36.5</v>
      </c>
      <c r="E58" s="17">
        <v>38</v>
      </c>
      <c r="F58" s="17">
        <v>4</v>
      </c>
      <c r="G58" s="17">
        <v>3</v>
      </c>
      <c r="H58" s="17">
        <v>1</v>
      </c>
      <c r="I58" s="17">
        <v>1</v>
      </c>
      <c r="J58" s="17">
        <v>0</v>
      </c>
      <c r="K58" s="17">
        <v>0</v>
      </c>
      <c r="L58" s="17">
        <v>0</v>
      </c>
      <c r="M58" s="17">
        <v>0</v>
      </c>
    </row>
    <row r="59" spans="1:13" ht="12.75">
      <c r="A59" s="16">
        <v>41</v>
      </c>
      <c r="B59" s="16" t="s">
        <v>112</v>
      </c>
      <c r="C59" s="16" t="s">
        <v>113</v>
      </c>
      <c r="D59" s="17">
        <v>26</v>
      </c>
      <c r="E59" s="17">
        <v>25</v>
      </c>
      <c r="F59" s="17">
        <v>2</v>
      </c>
      <c r="G59" s="17">
        <v>2</v>
      </c>
      <c r="H59" s="17">
        <v>0.75</v>
      </c>
      <c r="I59" s="17">
        <v>2</v>
      </c>
      <c r="J59" s="17">
        <v>0</v>
      </c>
      <c r="K59" s="17">
        <v>0</v>
      </c>
      <c r="L59" s="17">
        <v>0</v>
      </c>
      <c r="M59" s="17">
        <v>0</v>
      </c>
    </row>
    <row r="60" spans="1:13" ht="12.75">
      <c r="A60" s="16">
        <v>42</v>
      </c>
      <c r="B60" s="16" t="s">
        <v>114</v>
      </c>
      <c r="C60" s="16" t="s">
        <v>115</v>
      </c>
      <c r="D60" s="17">
        <v>32</v>
      </c>
      <c r="E60" s="17">
        <v>32</v>
      </c>
      <c r="F60" s="17">
        <v>5</v>
      </c>
      <c r="G60" s="17">
        <v>5</v>
      </c>
      <c r="H60" s="17">
        <v>1</v>
      </c>
      <c r="I60" s="17">
        <v>1</v>
      </c>
      <c r="J60" s="17">
        <v>0</v>
      </c>
      <c r="K60" s="17">
        <v>0</v>
      </c>
      <c r="L60" s="17">
        <v>0</v>
      </c>
      <c r="M60" s="17">
        <v>0</v>
      </c>
    </row>
    <row r="61" spans="1:13" ht="12.75">
      <c r="A61" s="16">
        <v>43</v>
      </c>
      <c r="B61" s="16" t="s">
        <v>114</v>
      </c>
      <c r="C61" s="16" t="s">
        <v>116</v>
      </c>
      <c r="D61" s="17">
        <v>26.5</v>
      </c>
      <c r="E61" s="17">
        <v>28</v>
      </c>
      <c r="F61" s="17">
        <v>2</v>
      </c>
      <c r="G61" s="17">
        <v>2</v>
      </c>
      <c r="H61" s="17">
        <v>1</v>
      </c>
      <c r="I61" s="17">
        <v>1</v>
      </c>
      <c r="J61" s="17">
        <v>0</v>
      </c>
      <c r="K61" s="17">
        <v>0</v>
      </c>
      <c r="L61" s="17">
        <v>0</v>
      </c>
      <c r="M61" s="17">
        <v>0</v>
      </c>
    </row>
    <row r="62" spans="1:13" ht="12.75">
      <c r="A62" s="16">
        <v>44</v>
      </c>
      <c r="B62" s="16" t="s">
        <v>117</v>
      </c>
      <c r="C62" s="16" t="s">
        <v>118</v>
      </c>
      <c r="D62" s="17">
        <v>14.5</v>
      </c>
      <c r="E62" s="17">
        <v>14</v>
      </c>
      <c r="F62" s="17">
        <v>3.5</v>
      </c>
      <c r="G62" s="17">
        <v>3</v>
      </c>
      <c r="H62" s="17">
        <v>0.5</v>
      </c>
      <c r="I62" s="17">
        <v>1</v>
      </c>
      <c r="J62" s="17">
        <v>0</v>
      </c>
      <c r="K62" s="17">
        <v>0</v>
      </c>
      <c r="L62" s="17">
        <v>0</v>
      </c>
      <c r="M62" s="17">
        <v>0</v>
      </c>
    </row>
    <row r="63" spans="1:13" s="78" customFormat="1" ht="12">
      <c r="A63" s="76">
        <v>44</v>
      </c>
      <c r="B63" s="77"/>
      <c r="C63" s="76" t="s">
        <v>119</v>
      </c>
      <c r="D63" s="76">
        <f>SUM((D19):(D62))</f>
        <v>1439.0200000000002</v>
      </c>
      <c r="E63" s="76">
        <f>SUM((E19):(E62))</f>
        <v>1353</v>
      </c>
      <c r="F63" s="76">
        <f>SUM((F19):(F62))</f>
        <v>133.75</v>
      </c>
      <c r="G63" s="76">
        <f>SUM((G19):(G62))</f>
        <v>139</v>
      </c>
      <c r="H63" s="76">
        <f>SUM((H19):(H62))</f>
        <v>48.9</v>
      </c>
      <c r="I63" s="76">
        <f>SUM((I19):(I62))</f>
        <v>52</v>
      </c>
      <c r="J63" s="76">
        <f>SUM((J19):(J62))</f>
        <v>0</v>
      </c>
      <c r="K63" s="76">
        <f>SUM((K19):(K62))</f>
        <v>0</v>
      </c>
      <c r="L63" s="76">
        <f>SUM((L19):(L62))</f>
        <v>0</v>
      </c>
      <c r="M63" s="76">
        <f>SUM((M19):(M62))</f>
        <v>0</v>
      </c>
    </row>
    <row r="64" spans="1:13" ht="7.5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</row>
    <row r="65" spans="1:13" ht="12.75">
      <c r="A65" s="16">
        <v>1</v>
      </c>
      <c r="B65" s="16" t="s">
        <v>50</v>
      </c>
      <c r="C65" s="16" t="s">
        <v>120</v>
      </c>
      <c r="D65" s="17">
        <v>1</v>
      </c>
      <c r="E65" s="17">
        <v>1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</row>
    <row r="66" spans="1:13" ht="12.75">
      <c r="A66" s="16">
        <v>2</v>
      </c>
      <c r="B66" s="16" t="s">
        <v>55</v>
      </c>
      <c r="C66" s="16" t="s">
        <v>121</v>
      </c>
      <c r="D66" s="17">
        <v>4</v>
      </c>
      <c r="E66" s="17">
        <v>4</v>
      </c>
      <c r="F66" s="17">
        <v>1</v>
      </c>
      <c r="G66" s="17">
        <v>1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</row>
    <row r="67" spans="1:13" ht="12.75">
      <c r="A67" s="16">
        <v>3</v>
      </c>
      <c r="B67" s="16" t="s">
        <v>78</v>
      </c>
      <c r="C67" s="16" t="s">
        <v>581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</row>
    <row r="68" spans="1:13" ht="12.75">
      <c r="A68" s="16">
        <v>4</v>
      </c>
      <c r="B68" s="16" t="s">
        <v>123</v>
      </c>
      <c r="C68" s="16" t="s">
        <v>582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</row>
    <row r="69" spans="1:13" ht="12.75">
      <c r="A69" s="16">
        <v>5</v>
      </c>
      <c r="B69" s="16" t="s">
        <v>93</v>
      </c>
      <c r="C69" s="16" t="s">
        <v>125</v>
      </c>
      <c r="D69" s="17">
        <v>2</v>
      </c>
      <c r="E69" s="17">
        <v>2</v>
      </c>
      <c r="F69" s="17">
        <v>1</v>
      </c>
      <c r="G69" s="17">
        <v>1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</row>
    <row r="70" spans="1:13" ht="12.75">
      <c r="A70" s="16">
        <v>6</v>
      </c>
      <c r="B70" s="16" t="s">
        <v>98</v>
      </c>
      <c r="C70" s="16" t="s">
        <v>126</v>
      </c>
      <c r="D70" s="17">
        <v>2</v>
      </c>
      <c r="E70" s="17">
        <v>2</v>
      </c>
      <c r="F70" s="17">
        <v>2</v>
      </c>
      <c r="G70" s="17">
        <v>2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</row>
    <row r="71" spans="1:13" ht="12.75">
      <c r="A71" s="16">
        <v>7</v>
      </c>
      <c r="B71" s="16" t="s">
        <v>45</v>
      </c>
      <c r="C71" s="16" t="s">
        <v>127</v>
      </c>
      <c r="D71" s="17">
        <v>1</v>
      </c>
      <c r="E71" s="17">
        <v>1</v>
      </c>
      <c r="F71" s="17">
        <v>1</v>
      </c>
      <c r="G71" s="17">
        <v>1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</row>
    <row r="72" spans="1:13" s="22" customFormat="1" ht="12.75">
      <c r="A72" s="19">
        <v>7</v>
      </c>
      <c r="B72" s="20"/>
      <c r="C72" s="19" t="s">
        <v>128</v>
      </c>
      <c r="D72" s="19">
        <f aca="true" t="shared" si="2" ref="D72:M72">(D65+D66+D67+D68+D69+D70+D71)</f>
        <v>10</v>
      </c>
      <c r="E72" s="19">
        <f t="shared" si="2"/>
        <v>10</v>
      </c>
      <c r="F72" s="19">
        <f t="shared" si="2"/>
        <v>5</v>
      </c>
      <c r="G72" s="19">
        <f t="shared" si="2"/>
        <v>5</v>
      </c>
      <c r="H72" s="19">
        <f t="shared" si="2"/>
        <v>0</v>
      </c>
      <c r="I72" s="19">
        <f t="shared" si="2"/>
        <v>0</v>
      </c>
      <c r="J72" s="19">
        <f t="shared" si="2"/>
        <v>0</v>
      </c>
      <c r="K72" s="19">
        <f t="shared" si="2"/>
        <v>0</v>
      </c>
      <c r="L72" s="19">
        <f t="shared" si="2"/>
        <v>0</v>
      </c>
      <c r="M72" s="19">
        <f t="shared" si="2"/>
        <v>0</v>
      </c>
    </row>
    <row r="73" spans="1:13" ht="6.75" customHeight="1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</row>
    <row r="74" spans="1:13" ht="12.75">
      <c r="A74" s="16">
        <v>1</v>
      </c>
      <c r="B74" s="16" t="s">
        <v>53</v>
      </c>
      <c r="C74" s="16" t="s">
        <v>129</v>
      </c>
      <c r="D74" s="17">
        <v>18</v>
      </c>
      <c r="E74" s="17">
        <v>18</v>
      </c>
      <c r="F74" s="17">
        <v>2</v>
      </c>
      <c r="G74" s="17">
        <v>2</v>
      </c>
      <c r="H74" s="17">
        <v>1</v>
      </c>
      <c r="I74" s="17">
        <v>1</v>
      </c>
      <c r="J74" s="17">
        <v>0</v>
      </c>
      <c r="K74" s="17">
        <v>0</v>
      </c>
      <c r="L74" s="17">
        <v>0</v>
      </c>
      <c r="M74" s="17">
        <v>0</v>
      </c>
    </row>
    <row r="75" spans="1:13" ht="12.75">
      <c r="A75" s="16">
        <v>2</v>
      </c>
      <c r="B75" s="16" t="s">
        <v>37</v>
      </c>
      <c r="C75" s="16" t="s">
        <v>583</v>
      </c>
      <c r="D75" s="17">
        <v>19</v>
      </c>
      <c r="E75" s="17">
        <v>19</v>
      </c>
      <c r="F75" s="17">
        <v>3</v>
      </c>
      <c r="G75" s="17">
        <v>3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</row>
    <row r="76" spans="1:13" ht="12.75">
      <c r="A76" s="16">
        <v>3</v>
      </c>
      <c r="B76" s="16" t="s">
        <v>37</v>
      </c>
      <c r="C76" s="16" t="s">
        <v>131</v>
      </c>
      <c r="D76" s="17">
        <v>15</v>
      </c>
      <c r="E76" s="17">
        <v>15</v>
      </c>
      <c r="F76" s="17">
        <v>2.5</v>
      </c>
      <c r="G76" s="17">
        <v>3</v>
      </c>
      <c r="H76" s="17">
        <v>0.5</v>
      </c>
      <c r="I76" s="17">
        <v>1</v>
      </c>
      <c r="J76" s="17">
        <v>0</v>
      </c>
      <c r="K76" s="17">
        <v>0</v>
      </c>
      <c r="L76" s="17">
        <v>0</v>
      </c>
      <c r="M76" s="17">
        <v>0</v>
      </c>
    </row>
    <row r="77" spans="1:13" ht="12.75">
      <c r="A77" s="16">
        <v>4</v>
      </c>
      <c r="B77" s="16" t="s">
        <v>76</v>
      </c>
      <c r="C77" s="16" t="s">
        <v>132</v>
      </c>
      <c r="D77" s="17">
        <v>33</v>
      </c>
      <c r="E77" s="17">
        <v>35</v>
      </c>
      <c r="F77" s="17">
        <v>3</v>
      </c>
      <c r="G77" s="17">
        <v>3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</row>
    <row r="78" spans="1:13" ht="12.75">
      <c r="A78" s="16">
        <v>5</v>
      </c>
      <c r="B78" s="16" t="s">
        <v>78</v>
      </c>
      <c r="C78" s="16" t="s">
        <v>133</v>
      </c>
      <c r="D78" s="17">
        <v>8.4</v>
      </c>
      <c r="E78" s="17">
        <v>11</v>
      </c>
      <c r="F78" s="17">
        <v>0.9</v>
      </c>
      <c r="G78" s="17">
        <v>2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</row>
    <row r="79" spans="1:13" ht="12.75">
      <c r="A79" s="16">
        <v>6</v>
      </c>
      <c r="B79" s="16" t="s">
        <v>96</v>
      </c>
      <c r="C79" s="16" t="s">
        <v>134</v>
      </c>
      <c r="D79" s="17">
        <v>36</v>
      </c>
      <c r="E79" s="17">
        <v>37</v>
      </c>
      <c r="F79" s="17">
        <v>0</v>
      </c>
      <c r="G79" s="17">
        <v>0</v>
      </c>
      <c r="H79" s="17">
        <v>0.5</v>
      </c>
      <c r="I79" s="17">
        <v>1</v>
      </c>
      <c r="J79" s="17">
        <v>0</v>
      </c>
      <c r="K79" s="17">
        <v>0</v>
      </c>
      <c r="L79" s="17">
        <v>0</v>
      </c>
      <c r="M79" s="17">
        <v>0</v>
      </c>
    </row>
    <row r="80" spans="1:13" ht="12.75">
      <c r="A80" s="16">
        <v>7</v>
      </c>
      <c r="B80" s="16" t="s">
        <v>98</v>
      </c>
      <c r="C80" s="16" t="s">
        <v>135</v>
      </c>
      <c r="D80" s="17">
        <v>19</v>
      </c>
      <c r="E80" s="17">
        <v>19</v>
      </c>
      <c r="F80" s="17">
        <v>3</v>
      </c>
      <c r="G80" s="17">
        <v>3</v>
      </c>
      <c r="H80" s="17">
        <v>1</v>
      </c>
      <c r="I80" s="17">
        <v>1</v>
      </c>
      <c r="J80" s="17">
        <v>0</v>
      </c>
      <c r="K80" s="17">
        <v>0</v>
      </c>
      <c r="L80" s="17">
        <v>0</v>
      </c>
      <c r="M80" s="17">
        <v>0</v>
      </c>
    </row>
    <row r="81" spans="1:13" s="22" customFormat="1" ht="12.75">
      <c r="A81" s="19">
        <v>7</v>
      </c>
      <c r="B81" s="20"/>
      <c r="C81" s="19" t="s">
        <v>136</v>
      </c>
      <c r="D81" s="19">
        <f aca="true" t="shared" si="3" ref="D81:M81">(D74+D75+D76+D77+D78+D79+D80)</f>
        <v>148.4</v>
      </c>
      <c r="E81" s="19">
        <f t="shared" si="3"/>
        <v>154</v>
      </c>
      <c r="F81" s="19">
        <f t="shared" si="3"/>
        <v>14.4</v>
      </c>
      <c r="G81" s="19">
        <f t="shared" si="3"/>
        <v>16</v>
      </c>
      <c r="H81" s="19">
        <f t="shared" si="3"/>
        <v>3</v>
      </c>
      <c r="I81" s="19">
        <f t="shared" si="3"/>
        <v>4</v>
      </c>
      <c r="J81" s="19">
        <f t="shared" si="3"/>
        <v>0</v>
      </c>
      <c r="K81" s="19">
        <f t="shared" si="3"/>
        <v>0</v>
      </c>
      <c r="L81" s="19">
        <f t="shared" si="3"/>
        <v>0</v>
      </c>
      <c r="M81" s="19">
        <f t="shared" si="3"/>
        <v>0</v>
      </c>
    </row>
    <row r="82" spans="1:13" ht="12.75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</row>
    <row r="83" spans="1:13" s="31" customFormat="1" ht="15.75">
      <c r="A83" s="29">
        <v>66</v>
      </c>
      <c r="B83" s="30"/>
      <c r="C83" s="29" t="s">
        <v>137</v>
      </c>
      <c r="D83" s="29">
        <f aca="true" t="shared" si="4" ref="D83:M83">(D12+D17+D63+D72+D81)</f>
        <v>2686.9200000000005</v>
      </c>
      <c r="E83" s="29">
        <f t="shared" si="4"/>
        <v>2568</v>
      </c>
      <c r="F83" s="29">
        <f t="shared" si="4"/>
        <v>199.65</v>
      </c>
      <c r="G83" s="29">
        <f t="shared" si="4"/>
        <v>202</v>
      </c>
      <c r="H83" s="29">
        <f t="shared" si="4"/>
        <v>166.9</v>
      </c>
      <c r="I83" s="29">
        <f t="shared" si="4"/>
        <v>175</v>
      </c>
      <c r="J83" s="29">
        <f t="shared" si="4"/>
        <v>4</v>
      </c>
      <c r="K83" s="29">
        <f t="shared" si="4"/>
        <v>4</v>
      </c>
      <c r="L83" s="29">
        <f t="shared" si="4"/>
        <v>7.5</v>
      </c>
      <c r="M83" s="29">
        <f t="shared" si="4"/>
        <v>8</v>
      </c>
    </row>
    <row r="85" spans="2:9" ht="12.75">
      <c r="B85" s="150" t="s">
        <v>584</v>
      </c>
      <c r="C85" s="150"/>
      <c r="D85" s="150"/>
      <c r="E85" s="150"/>
      <c r="F85" s="150"/>
      <c r="G85" s="150"/>
      <c r="H85" s="150"/>
      <c r="I85" s="150"/>
    </row>
    <row r="86" spans="2:9" ht="12.75">
      <c r="B86" s="150"/>
      <c r="C86" s="150"/>
      <c r="D86" s="150"/>
      <c r="E86" s="150"/>
      <c r="F86" s="150"/>
      <c r="G86" s="150"/>
      <c r="H86" s="150"/>
      <c r="I86" s="150"/>
    </row>
    <row r="87" spans="2:9" ht="12.75">
      <c r="B87" s="150"/>
      <c r="C87" s="150"/>
      <c r="D87" s="150"/>
      <c r="E87" s="150"/>
      <c r="F87" s="150"/>
      <c r="G87" s="150"/>
      <c r="H87" s="150"/>
      <c r="I87" s="150"/>
    </row>
  </sheetData>
  <sheetProtection password="CE88" sheet="1" objects="1" scenarios="1"/>
  <mergeCells count="18">
    <mergeCell ref="A1:IV1"/>
    <mergeCell ref="A18:M18"/>
    <mergeCell ref="A64:M64"/>
    <mergeCell ref="A73:M73"/>
    <mergeCell ref="D3:D5"/>
    <mergeCell ref="E3:E5"/>
    <mergeCell ref="F3:M3"/>
    <mergeCell ref="F4:F5"/>
    <mergeCell ref="G4:G5"/>
    <mergeCell ref="H4:H5"/>
    <mergeCell ref="B85:I87"/>
    <mergeCell ref="A82:M82"/>
    <mergeCell ref="A2:A6"/>
    <mergeCell ref="B2:B6"/>
    <mergeCell ref="C2:C6"/>
    <mergeCell ref="A13:M13"/>
    <mergeCell ref="I4:I5"/>
    <mergeCell ref="J4:M4"/>
  </mergeCells>
  <printOptions/>
  <pageMargins left="0.77" right="0.6299212598425197" top="0.7874015748031497" bottom="0.7874015748031497" header="0.5118110236220472" footer="0.5118110236220472"/>
  <pageSetup horizontalDpi="600" verticalDpi="600" orientation="landscape" paperSize="9" scale="98" r:id="rId1"/>
  <headerFooter alignWithMargins="0">
    <oddFooter>&amp;R&amp;P+72
</oddFooter>
  </headerFooter>
  <rowBreaks count="2" manualBreakCount="2">
    <brk id="34" max="14" man="1"/>
    <brk id="63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M87"/>
  <sheetViews>
    <sheetView workbookViewId="0" topLeftCell="A1">
      <selection activeCell="B2" sqref="B2:B6"/>
    </sheetView>
  </sheetViews>
  <sheetFormatPr defaultColWidth="9.140625" defaultRowHeight="12.75"/>
  <cols>
    <col min="1" max="1" width="4.140625" style="0" customWidth="1"/>
    <col min="2" max="2" width="13.28125" style="0" customWidth="1"/>
    <col min="3" max="3" width="46.00390625" style="0" customWidth="1"/>
    <col min="4" max="4" width="7.00390625" style="0" customWidth="1"/>
    <col min="5" max="6" width="6.7109375" style="0" customWidth="1"/>
    <col min="7" max="7" width="6.8515625" style="0" customWidth="1"/>
    <col min="8" max="8" width="7.00390625" style="0" customWidth="1"/>
    <col min="9" max="10" width="6.8515625" style="0" customWidth="1"/>
    <col min="11" max="11" width="7.140625" style="0" customWidth="1"/>
    <col min="12" max="12" width="6.7109375" style="0" customWidth="1"/>
    <col min="13" max="13" width="6.421875" style="0" customWidth="1"/>
  </cols>
  <sheetData>
    <row r="1" s="125" customFormat="1" ht="15">
      <c r="A1" s="124" t="s">
        <v>585</v>
      </c>
    </row>
    <row r="2" spans="1:13" ht="17.25" customHeight="1">
      <c r="A2" s="131" t="s">
        <v>11</v>
      </c>
      <c r="B2" s="131" t="s">
        <v>12</v>
      </c>
      <c r="C2" s="131" t="s">
        <v>13</v>
      </c>
      <c r="D2" s="10" t="s">
        <v>586</v>
      </c>
      <c r="E2" s="10" t="s">
        <v>586</v>
      </c>
      <c r="F2" s="10" t="s">
        <v>587</v>
      </c>
      <c r="G2" s="10" t="s">
        <v>587</v>
      </c>
      <c r="H2" s="10" t="s">
        <v>588</v>
      </c>
      <c r="I2" s="10" t="s">
        <v>588</v>
      </c>
      <c r="J2" s="10" t="s">
        <v>589</v>
      </c>
      <c r="K2" s="10" t="s">
        <v>589</v>
      </c>
      <c r="L2" s="10" t="s">
        <v>590</v>
      </c>
      <c r="M2" s="10" t="s">
        <v>590</v>
      </c>
    </row>
    <row r="3" spans="1:13" ht="9" customHeight="1">
      <c r="A3" s="131"/>
      <c r="B3" s="131"/>
      <c r="C3" s="131"/>
      <c r="D3" s="130" t="s">
        <v>363</v>
      </c>
      <c r="E3" s="128"/>
      <c r="F3" s="128"/>
      <c r="G3" s="128"/>
      <c r="H3" s="128"/>
      <c r="I3" s="128"/>
      <c r="J3" s="128"/>
      <c r="K3" s="128"/>
      <c r="L3" s="128"/>
      <c r="M3" s="128"/>
    </row>
    <row r="4" spans="1:13" ht="8.25" customHeight="1">
      <c r="A4" s="131"/>
      <c r="B4" s="131"/>
      <c r="C4" s="131"/>
      <c r="D4" s="130" t="s">
        <v>321</v>
      </c>
      <c r="E4" s="128"/>
      <c r="F4" s="128"/>
      <c r="G4" s="128"/>
      <c r="H4" s="128"/>
      <c r="I4" s="128"/>
      <c r="J4" s="128"/>
      <c r="K4" s="128"/>
      <c r="L4" s="128"/>
      <c r="M4" s="128"/>
    </row>
    <row r="5" spans="1:13" ht="54" customHeight="1">
      <c r="A5" s="128"/>
      <c r="B5" s="128"/>
      <c r="C5" s="128"/>
      <c r="D5" s="79" t="s">
        <v>591</v>
      </c>
      <c r="E5" s="79" t="s">
        <v>591</v>
      </c>
      <c r="F5" s="79" t="s">
        <v>592</v>
      </c>
      <c r="G5" s="79" t="s">
        <v>592</v>
      </c>
      <c r="H5" s="79" t="s">
        <v>593</v>
      </c>
      <c r="I5" s="79" t="s">
        <v>593</v>
      </c>
      <c r="J5" s="79" t="s">
        <v>594</v>
      </c>
      <c r="K5" s="79" t="s">
        <v>594</v>
      </c>
      <c r="L5" s="79" t="s">
        <v>200</v>
      </c>
      <c r="M5" s="79" t="s">
        <v>200</v>
      </c>
    </row>
    <row r="6" spans="1:13" ht="21" customHeight="1">
      <c r="A6" s="128"/>
      <c r="B6" s="128"/>
      <c r="C6" s="128"/>
      <c r="D6" s="37" t="s">
        <v>578</v>
      </c>
      <c r="E6" s="37" t="s">
        <v>579</v>
      </c>
      <c r="F6" s="37" t="s">
        <v>578</v>
      </c>
      <c r="G6" s="37" t="s">
        <v>579</v>
      </c>
      <c r="H6" s="37" t="s">
        <v>578</v>
      </c>
      <c r="I6" s="37" t="s">
        <v>579</v>
      </c>
      <c r="J6" s="37" t="s">
        <v>578</v>
      </c>
      <c r="K6" s="37" t="s">
        <v>579</v>
      </c>
      <c r="L6" s="37" t="s">
        <v>578</v>
      </c>
      <c r="M6" s="37" t="s">
        <v>579</v>
      </c>
    </row>
    <row r="7" spans="1:13" ht="12.75">
      <c r="A7" s="16">
        <v>1</v>
      </c>
      <c r="B7" s="16" t="s">
        <v>35</v>
      </c>
      <c r="C7" s="16" t="s">
        <v>36</v>
      </c>
      <c r="D7" s="17"/>
      <c r="E7" s="17">
        <v>0</v>
      </c>
      <c r="F7" s="17">
        <v>2</v>
      </c>
      <c r="G7" s="17">
        <v>2</v>
      </c>
      <c r="H7" s="17">
        <v>6.5</v>
      </c>
      <c r="I7" s="17">
        <v>7</v>
      </c>
      <c r="J7" s="17">
        <v>1.5</v>
      </c>
      <c r="K7" s="17">
        <v>2</v>
      </c>
      <c r="L7" s="17">
        <v>2.5</v>
      </c>
      <c r="M7" s="17">
        <v>3</v>
      </c>
    </row>
    <row r="8" spans="1:13" ht="12.75">
      <c r="A8" s="16">
        <v>2</v>
      </c>
      <c r="B8" s="16" t="s">
        <v>37</v>
      </c>
      <c r="C8" s="16" t="s">
        <v>38</v>
      </c>
      <c r="D8" s="17">
        <v>0.5</v>
      </c>
      <c r="E8" s="17">
        <v>1</v>
      </c>
      <c r="F8" s="17">
        <v>2</v>
      </c>
      <c r="G8" s="17">
        <v>2</v>
      </c>
      <c r="H8" s="17">
        <v>7</v>
      </c>
      <c r="I8" s="17">
        <v>7</v>
      </c>
      <c r="J8" s="17">
        <v>1</v>
      </c>
      <c r="K8" s="17">
        <v>1</v>
      </c>
      <c r="L8" s="17">
        <v>14</v>
      </c>
      <c r="M8" s="17">
        <v>14</v>
      </c>
    </row>
    <row r="9" spans="1:13" ht="12.75">
      <c r="A9" s="16">
        <v>3</v>
      </c>
      <c r="B9" s="16" t="s">
        <v>37</v>
      </c>
      <c r="C9" s="16" t="s">
        <v>39</v>
      </c>
      <c r="D9" s="17">
        <v>1</v>
      </c>
      <c r="E9" s="17">
        <v>1</v>
      </c>
      <c r="F9" s="17">
        <v>1</v>
      </c>
      <c r="G9" s="17">
        <v>1</v>
      </c>
      <c r="H9" s="17">
        <v>18</v>
      </c>
      <c r="I9" s="17">
        <v>18</v>
      </c>
      <c r="J9" s="17">
        <v>1</v>
      </c>
      <c r="K9" s="17">
        <v>1</v>
      </c>
      <c r="L9" s="17">
        <v>1</v>
      </c>
      <c r="M9" s="17">
        <v>1</v>
      </c>
    </row>
    <row r="10" spans="1:13" ht="12.75">
      <c r="A10" s="16">
        <v>4</v>
      </c>
      <c r="B10" s="16" t="s">
        <v>37</v>
      </c>
      <c r="C10" s="16" t="s">
        <v>40</v>
      </c>
      <c r="D10" s="17">
        <v>0</v>
      </c>
      <c r="E10" s="17">
        <v>0</v>
      </c>
      <c r="F10" s="17">
        <v>1</v>
      </c>
      <c r="G10" s="17">
        <v>1</v>
      </c>
      <c r="H10" s="17">
        <v>7</v>
      </c>
      <c r="I10" s="17">
        <v>8</v>
      </c>
      <c r="J10" s="17">
        <v>1</v>
      </c>
      <c r="K10" s="17">
        <v>1</v>
      </c>
      <c r="L10" s="17">
        <v>0</v>
      </c>
      <c r="M10" s="17">
        <v>0</v>
      </c>
    </row>
    <row r="11" spans="1:13" ht="12.75">
      <c r="A11" s="16">
        <v>5</v>
      </c>
      <c r="B11" s="16" t="s">
        <v>41</v>
      </c>
      <c r="C11" s="16" t="s">
        <v>42</v>
      </c>
      <c r="D11" s="17">
        <v>0</v>
      </c>
      <c r="E11" s="17">
        <v>0</v>
      </c>
      <c r="F11" s="17">
        <v>1</v>
      </c>
      <c r="G11" s="17">
        <v>1</v>
      </c>
      <c r="H11" s="17">
        <v>7</v>
      </c>
      <c r="I11" s="17">
        <v>7</v>
      </c>
      <c r="J11" s="17">
        <v>2</v>
      </c>
      <c r="K11" s="17">
        <v>2</v>
      </c>
      <c r="L11" s="17">
        <v>1</v>
      </c>
      <c r="M11" s="17">
        <v>1</v>
      </c>
    </row>
    <row r="12" spans="1:13" s="26" customFormat="1" ht="15">
      <c r="A12" s="28">
        <v>5</v>
      </c>
      <c r="B12" s="24"/>
      <c r="C12" s="28" t="s">
        <v>43</v>
      </c>
      <c r="D12" s="28">
        <f aca="true" t="shared" si="0" ref="D12:M12">(D7+D8+D9+D10+D11)</f>
        <v>1.5</v>
      </c>
      <c r="E12" s="28">
        <f t="shared" si="0"/>
        <v>2</v>
      </c>
      <c r="F12" s="28">
        <f t="shared" si="0"/>
        <v>7</v>
      </c>
      <c r="G12" s="28">
        <f t="shared" si="0"/>
        <v>7</v>
      </c>
      <c r="H12" s="28">
        <f t="shared" si="0"/>
        <v>45.5</v>
      </c>
      <c r="I12" s="28">
        <f t="shared" si="0"/>
        <v>47</v>
      </c>
      <c r="J12" s="28">
        <f t="shared" si="0"/>
        <v>6.5</v>
      </c>
      <c r="K12" s="28">
        <f t="shared" si="0"/>
        <v>7</v>
      </c>
      <c r="L12" s="28">
        <f t="shared" si="0"/>
        <v>18.5</v>
      </c>
      <c r="M12" s="28">
        <f t="shared" si="0"/>
        <v>19</v>
      </c>
    </row>
    <row r="13" spans="1:13" ht="8.25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</row>
    <row r="14" spans="1:13" ht="12.75">
      <c r="A14" s="16">
        <v>1</v>
      </c>
      <c r="B14" s="16" t="s">
        <v>37</v>
      </c>
      <c r="C14" s="16" t="s">
        <v>44</v>
      </c>
      <c r="D14" s="17">
        <v>1</v>
      </c>
      <c r="E14" s="17">
        <v>2</v>
      </c>
      <c r="F14" s="17">
        <v>0</v>
      </c>
      <c r="G14" s="17">
        <v>0</v>
      </c>
      <c r="H14" s="17">
        <v>8</v>
      </c>
      <c r="I14" s="17">
        <v>8</v>
      </c>
      <c r="J14" s="17">
        <v>1</v>
      </c>
      <c r="K14" s="17">
        <v>1</v>
      </c>
      <c r="L14" s="17">
        <v>1.5</v>
      </c>
      <c r="M14" s="17">
        <v>2</v>
      </c>
    </row>
    <row r="15" spans="1:13" ht="12.75">
      <c r="A15" s="16">
        <v>2</v>
      </c>
      <c r="B15" s="16" t="s">
        <v>45</v>
      </c>
      <c r="C15" s="16" t="s">
        <v>46</v>
      </c>
      <c r="D15" s="17">
        <v>1</v>
      </c>
      <c r="E15" s="17">
        <v>1</v>
      </c>
      <c r="F15" s="17">
        <v>0</v>
      </c>
      <c r="G15" s="17">
        <v>0</v>
      </c>
      <c r="H15" s="17">
        <v>6</v>
      </c>
      <c r="I15" s="17">
        <v>6</v>
      </c>
      <c r="J15" s="17">
        <v>1</v>
      </c>
      <c r="K15" s="17">
        <v>1</v>
      </c>
      <c r="L15" s="17">
        <v>1</v>
      </c>
      <c r="M15" s="17">
        <v>1</v>
      </c>
    </row>
    <row r="16" spans="1:13" ht="12.75">
      <c r="A16" s="16">
        <v>3</v>
      </c>
      <c r="B16" s="16" t="s">
        <v>47</v>
      </c>
      <c r="C16" s="16" t="s">
        <v>48</v>
      </c>
      <c r="D16" s="17">
        <v>0.5</v>
      </c>
      <c r="E16" s="17">
        <v>0</v>
      </c>
      <c r="F16" s="17">
        <v>0</v>
      </c>
      <c r="G16" s="17">
        <v>0</v>
      </c>
      <c r="H16" s="17">
        <v>2</v>
      </c>
      <c r="I16" s="17">
        <v>2</v>
      </c>
      <c r="J16" s="17">
        <v>1</v>
      </c>
      <c r="K16" s="17">
        <v>0</v>
      </c>
      <c r="L16" s="17">
        <v>0.5</v>
      </c>
      <c r="M16" s="17">
        <v>1</v>
      </c>
    </row>
    <row r="17" spans="1:13" s="26" customFormat="1" ht="15">
      <c r="A17" s="28">
        <v>3</v>
      </c>
      <c r="B17" s="24"/>
      <c r="C17" s="28" t="s">
        <v>49</v>
      </c>
      <c r="D17" s="28">
        <f aca="true" t="shared" si="1" ref="D17:M17">(D14+D15+D16)</f>
        <v>2.5</v>
      </c>
      <c r="E17" s="28">
        <f t="shared" si="1"/>
        <v>3</v>
      </c>
      <c r="F17" s="28">
        <f t="shared" si="1"/>
        <v>0</v>
      </c>
      <c r="G17" s="28">
        <f t="shared" si="1"/>
        <v>0</v>
      </c>
      <c r="H17" s="28">
        <f t="shared" si="1"/>
        <v>16</v>
      </c>
      <c r="I17" s="28">
        <f t="shared" si="1"/>
        <v>16</v>
      </c>
      <c r="J17" s="28">
        <f t="shared" si="1"/>
        <v>3</v>
      </c>
      <c r="K17" s="28">
        <f t="shared" si="1"/>
        <v>2</v>
      </c>
      <c r="L17" s="28">
        <f t="shared" si="1"/>
        <v>3</v>
      </c>
      <c r="M17" s="28">
        <f t="shared" si="1"/>
        <v>4</v>
      </c>
    </row>
    <row r="18" spans="1:13" ht="9.7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</row>
    <row r="19" spans="1:13" ht="12.75">
      <c r="A19" s="16">
        <v>1</v>
      </c>
      <c r="B19" s="16" t="s">
        <v>50</v>
      </c>
      <c r="C19" s="16" t="s">
        <v>51</v>
      </c>
      <c r="D19" s="17">
        <v>0</v>
      </c>
      <c r="E19" s="17">
        <v>0</v>
      </c>
      <c r="F19" s="17">
        <v>0</v>
      </c>
      <c r="G19" s="17">
        <v>0</v>
      </c>
      <c r="H19" s="17">
        <v>2</v>
      </c>
      <c r="I19" s="17">
        <v>2</v>
      </c>
      <c r="J19" s="17">
        <v>0</v>
      </c>
      <c r="K19" s="17">
        <v>0</v>
      </c>
      <c r="L19" s="17">
        <v>0</v>
      </c>
      <c r="M19" s="17">
        <v>0</v>
      </c>
    </row>
    <row r="20" spans="1:13" ht="12.75">
      <c r="A20" s="16">
        <v>2</v>
      </c>
      <c r="B20" s="16" t="s">
        <v>50</v>
      </c>
      <c r="C20" s="16" t="s">
        <v>52</v>
      </c>
      <c r="D20" s="17">
        <v>0</v>
      </c>
      <c r="E20" s="17">
        <v>0</v>
      </c>
      <c r="F20" s="17">
        <v>0</v>
      </c>
      <c r="G20" s="17">
        <v>0</v>
      </c>
      <c r="H20" s="17">
        <v>1.5</v>
      </c>
      <c r="I20" s="17">
        <v>2</v>
      </c>
      <c r="J20" s="17">
        <v>0</v>
      </c>
      <c r="K20" s="17">
        <v>0</v>
      </c>
      <c r="L20" s="17">
        <v>0</v>
      </c>
      <c r="M20" s="17">
        <v>0</v>
      </c>
    </row>
    <row r="21" spans="1:13" ht="12.75">
      <c r="A21" s="16">
        <v>3</v>
      </c>
      <c r="B21" s="16" t="s">
        <v>53</v>
      </c>
      <c r="C21" s="16" t="s">
        <v>54</v>
      </c>
      <c r="D21" s="17">
        <v>0</v>
      </c>
      <c r="E21" s="17">
        <v>0</v>
      </c>
      <c r="F21" s="17">
        <v>0</v>
      </c>
      <c r="G21" s="17">
        <v>0</v>
      </c>
      <c r="H21" s="17">
        <v>2.5</v>
      </c>
      <c r="I21" s="17">
        <v>1</v>
      </c>
      <c r="J21" s="17">
        <v>0</v>
      </c>
      <c r="K21" s="17">
        <v>0</v>
      </c>
      <c r="L21" s="17">
        <v>0</v>
      </c>
      <c r="M21" s="17">
        <v>0</v>
      </c>
    </row>
    <row r="22" spans="1:13" ht="12.75">
      <c r="A22" s="16">
        <v>4</v>
      </c>
      <c r="B22" s="16" t="s">
        <v>55</v>
      </c>
      <c r="C22" s="16" t="s">
        <v>56</v>
      </c>
      <c r="D22" s="17">
        <v>0</v>
      </c>
      <c r="E22" s="17">
        <v>0</v>
      </c>
      <c r="F22" s="17">
        <v>0</v>
      </c>
      <c r="G22" s="17">
        <v>0</v>
      </c>
      <c r="H22" s="17">
        <v>1</v>
      </c>
      <c r="I22" s="17">
        <v>1</v>
      </c>
      <c r="J22" s="17">
        <v>0</v>
      </c>
      <c r="K22" s="17">
        <v>0</v>
      </c>
      <c r="L22" s="17">
        <v>0</v>
      </c>
      <c r="M22" s="17">
        <v>0</v>
      </c>
    </row>
    <row r="23" spans="1:13" ht="12.75">
      <c r="A23" s="16">
        <v>5</v>
      </c>
      <c r="B23" s="16" t="s">
        <v>55</v>
      </c>
      <c r="C23" s="16" t="s">
        <v>595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</row>
    <row r="24" spans="1:13" ht="12.75">
      <c r="A24" s="16">
        <v>6</v>
      </c>
      <c r="B24" s="16" t="s">
        <v>35</v>
      </c>
      <c r="C24" s="16" t="s">
        <v>58</v>
      </c>
      <c r="D24" s="17">
        <v>0</v>
      </c>
      <c r="E24" s="17">
        <v>0</v>
      </c>
      <c r="F24" s="17">
        <v>0</v>
      </c>
      <c r="G24" s="17">
        <v>0</v>
      </c>
      <c r="H24" s="17">
        <v>2</v>
      </c>
      <c r="I24" s="17">
        <v>2</v>
      </c>
      <c r="J24" s="17">
        <v>0</v>
      </c>
      <c r="K24" s="17">
        <v>0</v>
      </c>
      <c r="L24" s="17">
        <v>0</v>
      </c>
      <c r="M24" s="17">
        <v>0</v>
      </c>
    </row>
    <row r="25" spans="1:13" ht="12.75">
      <c r="A25" s="16">
        <v>7</v>
      </c>
      <c r="B25" s="16" t="s">
        <v>59</v>
      </c>
      <c r="C25" s="16" t="s">
        <v>60</v>
      </c>
      <c r="D25" s="17">
        <v>0</v>
      </c>
      <c r="E25" s="17">
        <v>0</v>
      </c>
      <c r="F25" s="17">
        <v>0</v>
      </c>
      <c r="G25" s="17">
        <v>0</v>
      </c>
      <c r="H25" s="17">
        <v>1</v>
      </c>
      <c r="I25" s="17">
        <v>1</v>
      </c>
      <c r="J25" s="17">
        <v>0</v>
      </c>
      <c r="K25" s="17">
        <v>0</v>
      </c>
      <c r="L25" s="17">
        <v>0</v>
      </c>
      <c r="M25" s="17">
        <v>0</v>
      </c>
    </row>
    <row r="26" spans="1:13" ht="12.75">
      <c r="A26" s="16">
        <v>8</v>
      </c>
      <c r="B26" s="16" t="s">
        <v>37</v>
      </c>
      <c r="C26" s="16" t="s">
        <v>61</v>
      </c>
      <c r="D26" s="17">
        <v>0</v>
      </c>
      <c r="E26" s="17">
        <v>0</v>
      </c>
      <c r="F26" s="17">
        <v>0</v>
      </c>
      <c r="G26" s="17">
        <v>0</v>
      </c>
      <c r="H26" s="17">
        <v>2</v>
      </c>
      <c r="I26" s="17">
        <v>2</v>
      </c>
      <c r="J26" s="17">
        <v>0</v>
      </c>
      <c r="K26" s="17">
        <v>0</v>
      </c>
      <c r="L26" s="17">
        <v>0</v>
      </c>
      <c r="M26" s="17">
        <v>0</v>
      </c>
    </row>
    <row r="27" spans="1:13" ht="12.75">
      <c r="A27" s="16">
        <v>9</v>
      </c>
      <c r="B27" s="16" t="s">
        <v>37</v>
      </c>
      <c r="C27" s="16" t="s">
        <v>62</v>
      </c>
      <c r="D27" s="17">
        <v>0</v>
      </c>
      <c r="E27" s="17">
        <v>0</v>
      </c>
      <c r="F27" s="17">
        <v>0</v>
      </c>
      <c r="G27" s="17">
        <v>0</v>
      </c>
      <c r="H27" s="17">
        <v>1</v>
      </c>
      <c r="I27" s="17">
        <v>1</v>
      </c>
      <c r="J27" s="17">
        <v>0</v>
      </c>
      <c r="K27" s="17">
        <v>0</v>
      </c>
      <c r="L27" s="17">
        <v>0</v>
      </c>
      <c r="M27" s="17">
        <v>0</v>
      </c>
    </row>
    <row r="28" spans="1:13" ht="12.75">
      <c r="A28" s="16">
        <v>10</v>
      </c>
      <c r="B28" s="16" t="s">
        <v>37</v>
      </c>
      <c r="C28" s="16" t="s">
        <v>63</v>
      </c>
      <c r="D28" s="17">
        <v>0</v>
      </c>
      <c r="E28" s="17">
        <v>0</v>
      </c>
      <c r="F28" s="17">
        <v>0</v>
      </c>
      <c r="G28" s="17">
        <v>0</v>
      </c>
      <c r="H28" s="17">
        <v>0.25</v>
      </c>
      <c r="I28" s="17">
        <v>1</v>
      </c>
      <c r="J28" s="17">
        <v>0</v>
      </c>
      <c r="K28" s="17">
        <v>0</v>
      </c>
      <c r="L28" s="17">
        <v>0</v>
      </c>
      <c r="M28" s="17">
        <v>0</v>
      </c>
    </row>
    <row r="29" spans="1:13" ht="12.75">
      <c r="A29" s="16">
        <v>11</v>
      </c>
      <c r="B29" s="16" t="s">
        <v>37</v>
      </c>
      <c r="C29" s="16" t="s">
        <v>64</v>
      </c>
      <c r="D29" s="17">
        <v>0</v>
      </c>
      <c r="E29" s="17">
        <v>0</v>
      </c>
      <c r="F29" s="17">
        <v>0</v>
      </c>
      <c r="G29" s="17">
        <v>0</v>
      </c>
      <c r="H29" s="17">
        <v>1</v>
      </c>
      <c r="I29" s="17">
        <v>1</v>
      </c>
      <c r="J29" s="17">
        <v>0</v>
      </c>
      <c r="K29" s="17">
        <v>0</v>
      </c>
      <c r="L29" s="17">
        <v>0.5</v>
      </c>
      <c r="M29" s="17">
        <v>0</v>
      </c>
    </row>
    <row r="30" spans="1:13" ht="12.75">
      <c r="A30" s="16">
        <v>12</v>
      </c>
      <c r="B30" s="16" t="s">
        <v>37</v>
      </c>
      <c r="C30" s="16" t="s">
        <v>65</v>
      </c>
      <c r="D30" s="17">
        <v>0</v>
      </c>
      <c r="E30" s="17">
        <v>0</v>
      </c>
      <c r="F30" s="17">
        <v>0</v>
      </c>
      <c r="G30" s="17">
        <v>0</v>
      </c>
      <c r="H30" s="17">
        <v>2</v>
      </c>
      <c r="I30" s="17">
        <v>2</v>
      </c>
      <c r="J30" s="17">
        <v>0</v>
      </c>
      <c r="K30" s="17">
        <v>0</v>
      </c>
      <c r="L30" s="17">
        <v>1</v>
      </c>
      <c r="M30" s="17">
        <v>1</v>
      </c>
    </row>
    <row r="31" spans="1:13" ht="12.75">
      <c r="A31" s="16">
        <v>13</v>
      </c>
      <c r="B31" s="16" t="s">
        <v>37</v>
      </c>
      <c r="C31" s="16" t="s">
        <v>66</v>
      </c>
      <c r="D31" s="17">
        <v>0</v>
      </c>
      <c r="E31" s="17">
        <v>0</v>
      </c>
      <c r="F31" s="17">
        <v>0</v>
      </c>
      <c r="G31" s="17">
        <v>0</v>
      </c>
      <c r="H31" s="17">
        <v>2</v>
      </c>
      <c r="I31" s="17">
        <v>2</v>
      </c>
      <c r="J31" s="17">
        <v>0</v>
      </c>
      <c r="K31" s="17">
        <v>0</v>
      </c>
      <c r="L31" s="17">
        <v>0</v>
      </c>
      <c r="M31" s="17">
        <v>0</v>
      </c>
    </row>
    <row r="32" spans="1:13" ht="12.75">
      <c r="A32" s="16">
        <v>14</v>
      </c>
      <c r="B32" s="16" t="s">
        <v>37</v>
      </c>
      <c r="C32" s="16" t="s">
        <v>67</v>
      </c>
      <c r="D32" s="17">
        <v>0</v>
      </c>
      <c r="E32" s="17">
        <v>0</v>
      </c>
      <c r="F32" s="17">
        <v>0</v>
      </c>
      <c r="G32" s="17">
        <v>0</v>
      </c>
      <c r="H32" s="17">
        <v>1</v>
      </c>
      <c r="I32" s="17">
        <v>1</v>
      </c>
      <c r="J32" s="17">
        <v>0</v>
      </c>
      <c r="K32" s="17">
        <v>0</v>
      </c>
      <c r="L32" s="17">
        <v>0</v>
      </c>
      <c r="M32" s="17">
        <v>0</v>
      </c>
    </row>
    <row r="33" spans="1:13" ht="12.75">
      <c r="A33" s="16">
        <v>15</v>
      </c>
      <c r="B33" s="16" t="s">
        <v>68</v>
      </c>
      <c r="C33" s="16" t="s">
        <v>69</v>
      </c>
      <c r="D33" s="17">
        <v>0</v>
      </c>
      <c r="E33" s="17">
        <v>0</v>
      </c>
      <c r="F33" s="17">
        <v>0</v>
      </c>
      <c r="G33" s="17">
        <v>0</v>
      </c>
      <c r="H33" s="17">
        <v>1</v>
      </c>
      <c r="I33" s="17">
        <v>1</v>
      </c>
      <c r="J33" s="17">
        <v>0</v>
      </c>
      <c r="K33" s="17">
        <v>0</v>
      </c>
      <c r="L33" s="17">
        <v>0.5</v>
      </c>
      <c r="M33" s="17">
        <v>1</v>
      </c>
    </row>
    <row r="34" spans="1:13" ht="12.75">
      <c r="A34" s="16">
        <v>16</v>
      </c>
      <c r="B34" s="16" t="s">
        <v>70</v>
      </c>
      <c r="C34" s="16" t="s">
        <v>71</v>
      </c>
      <c r="D34" s="17">
        <v>0</v>
      </c>
      <c r="E34" s="17">
        <v>0</v>
      </c>
      <c r="F34" s="17">
        <v>0</v>
      </c>
      <c r="G34" s="17">
        <v>0</v>
      </c>
      <c r="H34" s="17">
        <v>2</v>
      </c>
      <c r="I34" s="17">
        <v>1</v>
      </c>
      <c r="J34" s="17">
        <v>0</v>
      </c>
      <c r="K34" s="17">
        <v>0</v>
      </c>
      <c r="L34" s="17">
        <v>0.25</v>
      </c>
      <c r="M34" s="17">
        <v>1</v>
      </c>
    </row>
    <row r="35" spans="1:13" ht="12.75">
      <c r="A35" s="16">
        <v>17</v>
      </c>
      <c r="B35" s="16" t="s">
        <v>72</v>
      </c>
      <c r="C35" s="16" t="s">
        <v>73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</row>
    <row r="36" spans="1:13" ht="12.75">
      <c r="A36" s="16">
        <v>18</v>
      </c>
      <c r="B36" s="16" t="s">
        <v>74</v>
      </c>
      <c r="C36" s="16" t="s">
        <v>75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0.5</v>
      </c>
      <c r="M36" s="17">
        <v>1</v>
      </c>
    </row>
    <row r="37" spans="1:13" ht="12.75">
      <c r="A37" s="16">
        <v>19</v>
      </c>
      <c r="B37" s="16" t="s">
        <v>76</v>
      </c>
      <c r="C37" s="16" t="s">
        <v>77</v>
      </c>
      <c r="D37" s="17">
        <v>0</v>
      </c>
      <c r="E37" s="17">
        <v>0</v>
      </c>
      <c r="F37" s="17">
        <v>0</v>
      </c>
      <c r="G37" s="17">
        <v>0</v>
      </c>
      <c r="H37" s="17">
        <v>0.5</v>
      </c>
      <c r="I37" s="17">
        <v>1</v>
      </c>
      <c r="J37" s="17">
        <v>0</v>
      </c>
      <c r="K37" s="17">
        <v>0</v>
      </c>
      <c r="L37" s="17">
        <v>0</v>
      </c>
      <c r="M37" s="17">
        <v>0</v>
      </c>
    </row>
    <row r="38" spans="1:13" ht="12.75">
      <c r="A38" s="16">
        <v>20</v>
      </c>
      <c r="B38" s="16" t="s">
        <v>78</v>
      </c>
      <c r="C38" s="16" t="s">
        <v>180</v>
      </c>
      <c r="D38" s="17">
        <v>0</v>
      </c>
      <c r="E38" s="17">
        <v>0</v>
      </c>
      <c r="F38" s="17">
        <v>0</v>
      </c>
      <c r="G38" s="17">
        <v>0</v>
      </c>
      <c r="H38" s="17">
        <v>1</v>
      </c>
      <c r="I38" s="17">
        <v>0</v>
      </c>
      <c r="J38" s="17">
        <v>0</v>
      </c>
      <c r="K38" s="17">
        <v>0</v>
      </c>
      <c r="L38" s="17">
        <v>0.25</v>
      </c>
      <c r="M38" s="17">
        <v>1</v>
      </c>
    </row>
    <row r="39" spans="1:13" ht="12.75">
      <c r="A39" s="16">
        <v>21</v>
      </c>
      <c r="B39" s="16" t="s">
        <v>41</v>
      </c>
      <c r="C39" s="16" t="s">
        <v>80</v>
      </c>
      <c r="D39" s="17">
        <v>0</v>
      </c>
      <c r="E39" s="17">
        <v>0</v>
      </c>
      <c r="F39" s="17">
        <v>0</v>
      </c>
      <c r="G39" s="17">
        <v>0</v>
      </c>
      <c r="H39" s="17">
        <v>0.5</v>
      </c>
      <c r="I39" s="17">
        <v>1</v>
      </c>
      <c r="J39" s="17">
        <v>0</v>
      </c>
      <c r="K39" s="17">
        <v>0</v>
      </c>
      <c r="L39" s="17">
        <v>1</v>
      </c>
      <c r="M39" s="17">
        <v>1</v>
      </c>
    </row>
    <row r="40" spans="1:13" ht="12.75">
      <c r="A40" s="16">
        <v>22</v>
      </c>
      <c r="B40" s="16" t="s">
        <v>81</v>
      </c>
      <c r="C40" s="16" t="s">
        <v>82</v>
      </c>
      <c r="D40" s="17">
        <v>0</v>
      </c>
      <c r="E40" s="17">
        <v>0</v>
      </c>
      <c r="F40" s="17">
        <v>0</v>
      </c>
      <c r="G40" s="17">
        <v>0</v>
      </c>
      <c r="H40" s="17">
        <v>0.5</v>
      </c>
      <c r="I40" s="17">
        <v>1</v>
      </c>
      <c r="J40" s="17">
        <v>0</v>
      </c>
      <c r="K40" s="17">
        <v>0</v>
      </c>
      <c r="L40" s="17">
        <v>0</v>
      </c>
      <c r="M40" s="17">
        <v>0</v>
      </c>
    </row>
    <row r="41" spans="1:13" ht="12.75">
      <c r="A41" s="16">
        <v>23</v>
      </c>
      <c r="B41" s="16" t="s">
        <v>81</v>
      </c>
      <c r="C41" s="16" t="s">
        <v>83</v>
      </c>
      <c r="D41" s="17">
        <v>0</v>
      </c>
      <c r="E41" s="17">
        <v>0</v>
      </c>
      <c r="F41" s="17">
        <v>0</v>
      </c>
      <c r="G41" s="17">
        <v>0</v>
      </c>
      <c r="H41" s="17">
        <v>1</v>
      </c>
      <c r="I41" s="17">
        <v>0</v>
      </c>
      <c r="J41" s="17">
        <v>0</v>
      </c>
      <c r="K41" s="17">
        <v>0</v>
      </c>
      <c r="L41" s="17">
        <v>0.25</v>
      </c>
      <c r="M41" s="17">
        <v>1</v>
      </c>
    </row>
    <row r="42" spans="1:13" ht="12.75">
      <c r="A42" s="16">
        <v>24</v>
      </c>
      <c r="B42" s="16" t="s">
        <v>84</v>
      </c>
      <c r="C42" s="16" t="s">
        <v>85</v>
      </c>
      <c r="D42" s="17">
        <v>0</v>
      </c>
      <c r="E42" s="17">
        <v>0</v>
      </c>
      <c r="F42" s="17">
        <v>0</v>
      </c>
      <c r="G42" s="17">
        <v>0</v>
      </c>
      <c r="H42" s="17">
        <v>1</v>
      </c>
      <c r="I42" s="17">
        <v>1</v>
      </c>
      <c r="J42" s="17">
        <v>0</v>
      </c>
      <c r="K42" s="17">
        <v>0</v>
      </c>
      <c r="L42" s="17">
        <v>0</v>
      </c>
      <c r="M42" s="17">
        <v>0</v>
      </c>
    </row>
    <row r="43" spans="1:13" ht="12.75">
      <c r="A43" s="16">
        <v>25</v>
      </c>
      <c r="B43" s="16" t="s">
        <v>84</v>
      </c>
      <c r="C43" s="16" t="s">
        <v>86</v>
      </c>
      <c r="D43" s="17">
        <v>0</v>
      </c>
      <c r="E43" s="17">
        <v>0</v>
      </c>
      <c r="F43" s="17">
        <v>0</v>
      </c>
      <c r="G43" s="17">
        <v>0</v>
      </c>
      <c r="H43" s="17">
        <v>0.5</v>
      </c>
      <c r="I43" s="17">
        <v>1</v>
      </c>
      <c r="J43" s="17">
        <v>0</v>
      </c>
      <c r="K43" s="17">
        <v>0</v>
      </c>
      <c r="L43" s="17">
        <v>0</v>
      </c>
      <c r="M43" s="17">
        <v>0</v>
      </c>
    </row>
    <row r="44" spans="1:13" ht="12.75">
      <c r="A44" s="16">
        <v>26</v>
      </c>
      <c r="B44" s="16" t="s">
        <v>87</v>
      </c>
      <c r="C44" s="16" t="s">
        <v>88</v>
      </c>
      <c r="D44" s="17">
        <v>0</v>
      </c>
      <c r="E44" s="17">
        <v>0</v>
      </c>
      <c r="F44" s="17">
        <v>0</v>
      </c>
      <c r="G44" s="17">
        <v>0</v>
      </c>
      <c r="H44" s="17">
        <v>2</v>
      </c>
      <c r="I44" s="17">
        <v>2</v>
      </c>
      <c r="J44" s="17">
        <v>0</v>
      </c>
      <c r="K44" s="17">
        <v>0</v>
      </c>
      <c r="L44" s="17">
        <v>0</v>
      </c>
      <c r="M44" s="17">
        <v>0</v>
      </c>
    </row>
    <row r="45" spans="1:13" ht="12.75">
      <c r="A45" s="16">
        <v>27</v>
      </c>
      <c r="B45" s="16" t="s">
        <v>89</v>
      </c>
      <c r="C45" s="16" t="s">
        <v>90</v>
      </c>
      <c r="D45" s="17">
        <v>0</v>
      </c>
      <c r="E45" s="17">
        <v>0</v>
      </c>
      <c r="F45" s="17">
        <v>0</v>
      </c>
      <c r="G45" s="17">
        <v>0</v>
      </c>
      <c r="H45" s="17">
        <v>1</v>
      </c>
      <c r="I45" s="17">
        <v>1</v>
      </c>
      <c r="J45" s="17">
        <v>0</v>
      </c>
      <c r="K45" s="17">
        <v>0</v>
      </c>
      <c r="L45" s="17">
        <v>0</v>
      </c>
      <c r="M45" s="17">
        <v>0</v>
      </c>
    </row>
    <row r="46" spans="1:13" ht="12.75">
      <c r="A46" s="16">
        <v>28</v>
      </c>
      <c r="B46" s="16" t="s">
        <v>91</v>
      </c>
      <c r="C46" s="16" t="s">
        <v>92</v>
      </c>
      <c r="D46" s="17">
        <v>0</v>
      </c>
      <c r="E46" s="17">
        <v>0</v>
      </c>
      <c r="F46" s="17">
        <v>0</v>
      </c>
      <c r="G46" s="17">
        <v>0</v>
      </c>
      <c r="H46" s="17">
        <v>0.75</v>
      </c>
      <c r="I46" s="17">
        <v>1</v>
      </c>
      <c r="J46" s="17">
        <v>0</v>
      </c>
      <c r="K46" s="17">
        <v>0</v>
      </c>
      <c r="L46" s="17">
        <v>0</v>
      </c>
      <c r="M46" s="17">
        <v>0</v>
      </c>
    </row>
    <row r="47" spans="1:13" ht="12.75">
      <c r="A47" s="16">
        <v>29</v>
      </c>
      <c r="B47" s="16" t="s">
        <v>93</v>
      </c>
      <c r="C47" s="16" t="s">
        <v>94</v>
      </c>
      <c r="D47" s="17">
        <v>0</v>
      </c>
      <c r="E47" s="17">
        <v>0</v>
      </c>
      <c r="F47" s="17">
        <v>0</v>
      </c>
      <c r="G47" s="17">
        <v>0</v>
      </c>
      <c r="H47" s="17">
        <v>0.25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</row>
    <row r="48" spans="1:13" ht="12.75">
      <c r="A48" s="16">
        <v>30</v>
      </c>
      <c r="B48" s="16" t="s">
        <v>93</v>
      </c>
      <c r="C48" s="16" t="s">
        <v>95</v>
      </c>
      <c r="D48" s="17">
        <v>0</v>
      </c>
      <c r="E48" s="17">
        <v>0</v>
      </c>
      <c r="F48" s="17">
        <v>0</v>
      </c>
      <c r="G48" s="17">
        <v>0</v>
      </c>
      <c r="H48" s="17">
        <v>1</v>
      </c>
      <c r="I48" s="17">
        <v>1</v>
      </c>
      <c r="J48" s="17">
        <v>0</v>
      </c>
      <c r="K48" s="17">
        <v>0</v>
      </c>
      <c r="L48" s="17">
        <v>0</v>
      </c>
      <c r="M48" s="17">
        <v>0</v>
      </c>
    </row>
    <row r="49" spans="1:13" ht="12.75">
      <c r="A49" s="16">
        <v>31</v>
      </c>
      <c r="B49" s="16" t="s">
        <v>96</v>
      </c>
      <c r="C49" s="16" t="s">
        <v>97</v>
      </c>
      <c r="D49" s="17">
        <v>0</v>
      </c>
      <c r="E49" s="17">
        <v>0</v>
      </c>
      <c r="F49" s="17">
        <v>0</v>
      </c>
      <c r="G49" s="17">
        <v>0</v>
      </c>
      <c r="H49" s="17">
        <v>1</v>
      </c>
      <c r="I49" s="17">
        <v>1</v>
      </c>
      <c r="J49" s="17">
        <v>0</v>
      </c>
      <c r="K49" s="17">
        <v>0</v>
      </c>
      <c r="L49" s="17">
        <v>0</v>
      </c>
      <c r="M49" s="17">
        <v>0</v>
      </c>
    </row>
    <row r="50" spans="1:13" ht="12.75">
      <c r="A50" s="16">
        <v>32</v>
      </c>
      <c r="B50" s="16" t="s">
        <v>98</v>
      </c>
      <c r="C50" s="16" t="s">
        <v>99</v>
      </c>
      <c r="D50" s="17">
        <v>0</v>
      </c>
      <c r="E50" s="17">
        <v>0</v>
      </c>
      <c r="F50" s="17">
        <v>0</v>
      </c>
      <c r="G50" s="17">
        <v>0</v>
      </c>
      <c r="H50" s="17">
        <v>1</v>
      </c>
      <c r="I50" s="17">
        <v>1</v>
      </c>
      <c r="J50" s="17">
        <v>0</v>
      </c>
      <c r="K50" s="17">
        <v>0</v>
      </c>
      <c r="L50" s="17">
        <v>0.15</v>
      </c>
      <c r="M50" s="17">
        <v>1</v>
      </c>
    </row>
    <row r="51" spans="1:13" ht="12.75">
      <c r="A51" s="16">
        <v>33</v>
      </c>
      <c r="B51" s="16" t="s">
        <v>100</v>
      </c>
      <c r="C51" s="16" t="s">
        <v>101</v>
      </c>
      <c r="D51" s="17">
        <v>0</v>
      </c>
      <c r="E51" s="17">
        <v>0</v>
      </c>
      <c r="F51" s="17">
        <v>0</v>
      </c>
      <c r="G51" s="17">
        <v>0</v>
      </c>
      <c r="H51" s="17">
        <v>1</v>
      </c>
      <c r="I51" s="17">
        <v>1</v>
      </c>
      <c r="J51" s="17">
        <v>0</v>
      </c>
      <c r="K51" s="17">
        <v>0</v>
      </c>
      <c r="L51" s="17">
        <v>0</v>
      </c>
      <c r="M51" s="17">
        <v>0</v>
      </c>
    </row>
    <row r="52" spans="1:13" ht="12.75">
      <c r="A52" s="16">
        <v>34</v>
      </c>
      <c r="B52" s="16" t="s">
        <v>102</v>
      </c>
      <c r="C52" s="16" t="s">
        <v>103</v>
      </c>
      <c r="D52" s="17">
        <v>0</v>
      </c>
      <c r="E52" s="17">
        <v>0</v>
      </c>
      <c r="F52" s="17">
        <v>0</v>
      </c>
      <c r="G52" s="17">
        <v>0</v>
      </c>
      <c r="H52" s="17">
        <v>1</v>
      </c>
      <c r="I52" s="17">
        <v>1</v>
      </c>
      <c r="J52" s="17">
        <v>0</v>
      </c>
      <c r="K52" s="17">
        <v>0</v>
      </c>
      <c r="L52" s="17">
        <v>0</v>
      </c>
      <c r="M52" s="17">
        <v>0</v>
      </c>
    </row>
    <row r="53" spans="1:13" ht="12.75">
      <c r="A53" s="16">
        <v>35</v>
      </c>
      <c r="B53" s="16" t="s">
        <v>45</v>
      </c>
      <c r="C53" s="16" t="s">
        <v>104</v>
      </c>
      <c r="D53" s="17">
        <v>0</v>
      </c>
      <c r="E53" s="17">
        <v>0</v>
      </c>
      <c r="F53" s="17">
        <v>0</v>
      </c>
      <c r="G53" s="17">
        <v>0</v>
      </c>
      <c r="H53" s="17">
        <v>1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</row>
    <row r="54" spans="1:13" ht="12.75">
      <c r="A54" s="16">
        <v>36</v>
      </c>
      <c r="B54" s="16" t="s">
        <v>45</v>
      </c>
      <c r="C54" s="16" t="s">
        <v>105</v>
      </c>
      <c r="D54" s="17">
        <v>0</v>
      </c>
      <c r="E54" s="17">
        <v>0</v>
      </c>
      <c r="F54" s="17">
        <v>0</v>
      </c>
      <c r="G54" s="17">
        <v>0</v>
      </c>
      <c r="H54" s="17">
        <v>1</v>
      </c>
      <c r="I54" s="17">
        <v>1</v>
      </c>
      <c r="J54" s="17">
        <v>0</v>
      </c>
      <c r="K54" s="17">
        <v>0</v>
      </c>
      <c r="L54" s="17">
        <v>0</v>
      </c>
      <c r="M54" s="17">
        <v>0</v>
      </c>
    </row>
    <row r="55" spans="1:13" ht="12.75">
      <c r="A55" s="16">
        <v>37</v>
      </c>
      <c r="B55" s="16" t="s">
        <v>45</v>
      </c>
      <c r="C55" s="16" t="s">
        <v>106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</row>
    <row r="56" spans="1:13" ht="12.75">
      <c r="A56" s="16">
        <v>38</v>
      </c>
      <c r="B56" s="16" t="s">
        <v>107</v>
      </c>
      <c r="C56" s="16" t="s">
        <v>108</v>
      </c>
      <c r="D56" s="17">
        <v>0</v>
      </c>
      <c r="E56" s="17">
        <v>0</v>
      </c>
      <c r="F56" s="17">
        <v>0</v>
      </c>
      <c r="G56" s="17">
        <v>0</v>
      </c>
      <c r="H56" s="17">
        <v>1</v>
      </c>
      <c r="I56" s="17">
        <v>1</v>
      </c>
      <c r="J56" s="17">
        <v>0</v>
      </c>
      <c r="K56" s="17">
        <v>0</v>
      </c>
      <c r="L56" s="17">
        <v>0</v>
      </c>
      <c r="M56" s="17">
        <v>0</v>
      </c>
    </row>
    <row r="57" spans="1:13" ht="12.75">
      <c r="A57" s="16">
        <v>39</v>
      </c>
      <c r="B57" s="16" t="s">
        <v>47</v>
      </c>
      <c r="C57" s="16" t="s">
        <v>109</v>
      </c>
      <c r="D57" s="17">
        <v>0</v>
      </c>
      <c r="E57" s="17">
        <v>0</v>
      </c>
      <c r="F57" s="17">
        <v>0</v>
      </c>
      <c r="G57" s="17">
        <v>0</v>
      </c>
      <c r="H57" s="17">
        <v>1</v>
      </c>
      <c r="I57" s="17">
        <v>1</v>
      </c>
      <c r="J57" s="17">
        <v>0</v>
      </c>
      <c r="K57" s="17">
        <v>0</v>
      </c>
      <c r="L57" s="17">
        <v>0</v>
      </c>
      <c r="M57" s="17">
        <v>0</v>
      </c>
    </row>
    <row r="58" spans="1:13" ht="12.75">
      <c r="A58" s="16">
        <v>40</v>
      </c>
      <c r="B58" s="16" t="s">
        <v>110</v>
      </c>
      <c r="C58" s="16" t="s">
        <v>111</v>
      </c>
      <c r="D58" s="17">
        <v>0</v>
      </c>
      <c r="E58" s="17">
        <v>0</v>
      </c>
      <c r="F58" s="17">
        <v>0</v>
      </c>
      <c r="G58" s="17">
        <v>0</v>
      </c>
      <c r="H58" s="17">
        <v>1</v>
      </c>
      <c r="I58" s="17">
        <v>1</v>
      </c>
      <c r="J58" s="17">
        <v>0</v>
      </c>
      <c r="K58" s="17">
        <v>0</v>
      </c>
      <c r="L58" s="17">
        <v>0</v>
      </c>
      <c r="M58" s="17">
        <v>0</v>
      </c>
    </row>
    <row r="59" spans="1:13" ht="12.75">
      <c r="A59" s="16">
        <v>41</v>
      </c>
      <c r="B59" s="16" t="s">
        <v>112</v>
      </c>
      <c r="C59" s="16" t="s">
        <v>113</v>
      </c>
      <c r="D59" s="17">
        <v>0</v>
      </c>
      <c r="E59" s="17">
        <v>0</v>
      </c>
      <c r="F59" s="17">
        <v>0</v>
      </c>
      <c r="G59" s="17">
        <v>0</v>
      </c>
      <c r="H59" s="17">
        <v>0.5</v>
      </c>
      <c r="I59" s="17">
        <v>1</v>
      </c>
      <c r="J59" s="17">
        <v>0</v>
      </c>
      <c r="K59" s="17">
        <v>0</v>
      </c>
      <c r="L59" s="17">
        <v>0.25</v>
      </c>
      <c r="M59" s="17">
        <v>1</v>
      </c>
    </row>
    <row r="60" spans="1:13" ht="12.75">
      <c r="A60" s="16">
        <v>42</v>
      </c>
      <c r="B60" s="16" t="s">
        <v>114</v>
      </c>
      <c r="C60" s="16" t="s">
        <v>115</v>
      </c>
      <c r="D60" s="17">
        <v>0</v>
      </c>
      <c r="E60" s="17">
        <v>0</v>
      </c>
      <c r="F60" s="17">
        <v>0</v>
      </c>
      <c r="G60" s="17">
        <v>0</v>
      </c>
      <c r="H60" s="17">
        <v>1</v>
      </c>
      <c r="I60" s="17">
        <v>1</v>
      </c>
      <c r="J60" s="17">
        <v>0</v>
      </c>
      <c r="K60" s="17">
        <v>0</v>
      </c>
      <c r="L60" s="17">
        <v>0</v>
      </c>
      <c r="M60" s="17">
        <v>0</v>
      </c>
    </row>
    <row r="61" spans="1:13" ht="12.75">
      <c r="A61" s="16">
        <v>43</v>
      </c>
      <c r="B61" s="16" t="s">
        <v>114</v>
      </c>
      <c r="C61" s="16" t="s">
        <v>116</v>
      </c>
      <c r="D61" s="17">
        <v>0</v>
      </c>
      <c r="E61" s="17">
        <v>0</v>
      </c>
      <c r="F61" s="17">
        <v>0</v>
      </c>
      <c r="G61" s="17">
        <v>0</v>
      </c>
      <c r="H61" s="17">
        <v>1</v>
      </c>
      <c r="I61" s="17">
        <v>1</v>
      </c>
      <c r="J61" s="17">
        <v>0</v>
      </c>
      <c r="K61" s="17">
        <v>0</v>
      </c>
      <c r="L61" s="17">
        <v>0</v>
      </c>
      <c r="M61" s="17">
        <v>0</v>
      </c>
    </row>
    <row r="62" spans="1:13" ht="12.75">
      <c r="A62" s="16">
        <v>44</v>
      </c>
      <c r="B62" s="16" t="s">
        <v>117</v>
      </c>
      <c r="C62" s="16" t="s">
        <v>118</v>
      </c>
      <c r="D62" s="17">
        <v>0</v>
      </c>
      <c r="E62" s="17">
        <v>0</v>
      </c>
      <c r="F62" s="17">
        <v>0</v>
      </c>
      <c r="G62" s="17">
        <v>0</v>
      </c>
      <c r="H62" s="17">
        <v>0.5</v>
      </c>
      <c r="I62" s="17">
        <v>1</v>
      </c>
      <c r="J62" s="17">
        <v>0</v>
      </c>
      <c r="K62" s="17">
        <v>0</v>
      </c>
      <c r="L62" s="17">
        <v>0</v>
      </c>
      <c r="M62" s="17">
        <v>0</v>
      </c>
    </row>
    <row r="63" spans="1:13" s="26" customFormat="1" ht="15">
      <c r="A63" s="28">
        <v>44</v>
      </c>
      <c r="B63" s="24"/>
      <c r="C63" s="28" t="s">
        <v>119</v>
      </c>
      <c r="D63" s="28">
        <f>SUM((D19):(D62))</f>
        <v>0</v>
      </c>
      <c r="E63" s="28">
        <f>SUM((E19):(E62))</f>
        <v>0</v>
      </c>
      <c r="F63" s="28">
        <f>SUM((F19):(F62))</f>
        <v>0</v>
      </c>
      <c r="G63" s="28">
        <f>SUM((G19):(G62))</f>
        <v>0</v>
      </c>
      <c r="H63" s="28">
        <f>SUM((H19):(H62))</f>
        <v>44.25</v>
      </c>
      <c r="I63" s="28">
        <f>SUM((I19):(I62))</f>
        <v>43</v>
      </c>
      <c r="J63" s="28">
        <f>SUM((J19):(J62))</f>
        <v>0</v>
      </c>
      <c r="K63" s="28">
        <f>SUM((K19):(K62))</f>
        <v>0</v>
      </c>
      <c r="L63" s="28">
        <f>SUM((L19):(L62))</f>
        <v>4.65</v>
      </c>
      <c r="M63" s="28">
        <f>SUM((M19):(M62))</f>
        <v>9</v>
      </c>
    </row>
    <row r="64" spans="1:13" ht="9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</row>
    <row r="65" spans="1:13" ht="12.75">
      <c r="A65" s="16">
        <v>1</v>
      </c>
      <c r="B65" s="16" t="s">
        <v>50</v>
      </c>
      <c r="C65" s="16" t="s">
        <v>120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</row>
    <row r="66" spans="1:13" ht="12.75">
      <c r="A66" s="16">
        <v>2</v>
      </c>
      <c r="B66" s="16" t="s">
        <v>55</v>
      </c>
      <c r="C66" s="16" t="s">
        <v>121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</row>
    <row r="67" spans="1:13" ht="12.75">
      <c r="A67" s="16">
        <v>3</v>
      </c>
      <c r="B67" s="16" t="s">
        <v>78</v>
      </c>
      <c r="C67" s="16" t="s">
        <v>596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</row>
    <row r="68" spans="1:13" ht="12.75">
      <c r="A68" s="16">
        <v>4</v>
      </c>
      <c r="B68" s="16" t="s">
        <v>123</v>
      </c>
      <c r="C68" s="16" t="s">
        <v>597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</row>
    <row r="69" spans="1:13" ht="12.75">
      <c r="A69" s="16">
        <v>5</v>
      </c>
      <c r="B69" s="16" t="s">
        <v>93</v>
      </c>
      <c r="C69" s="16" t="s">
        <v>125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</row>
    <row r="70" spans="1:13" ht="12.75">
      <c r="A70" s="16">
        <v>6</v>
      </c>
      <c r="B70" s="16" t="s">
        <v>98</v>
      </c>
      <c r="C70" s="16" t="s">
        <v>126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</row>
    <row r="71" spans="1:13" ht="12.75">
      <c r="A71" s="16">
        <v>7</v>
      </c>
      <c r="B71" s="16" t="s">
        <v>45</v>
      </c>
      <c r="C71" s="16" t="s">
        <v>127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</row>
    <row r="72" spans="1:13" s="26" customFormat="1" ht="15">
      <c r="A72" s="28">
        <v>7</v>
      </c>
      <c r="B72" s="24"/>
      <c r="C72" s="28" t="s">
        <v>128</v>
      </c>
      <c r="D72" s="28">
        <f aca="true" t="shared" si="2" ref="D72:M72">(D65+D66+D67+D68+D69+D70+D71)</f>
        <v>0</v>
      </c>
      <c r="E72" s="28">
        <f t="shared" si="2"/>
        <v>0</v>
      </c>
      <c r="F72" s="28">
        <f t="shared" si="2"/>
        <v>0</v>
      </c>
      <c r="G72" s="28">
        <f t="shared" si="2"/>
        <v>0</v>
      </c>
      <c r="H72" s="28">
        <f t="shared" si="2"/>
        <v>0</v>
      </c>
      <c r="I72" s="28">
        <f t="shared" si="2"/>
        <v>0</v>
      </c>
      <c r="J72" s="28">
        <f t="shared" si="2"/>
        <v>0</v>
      </c>
      <c r="K72" s="28">
        <f t="shared" si="2"/>
        <v>0</v>
      </c>
      <c r="L72" s="28">
        <f t="shared" si="2"/>
        <v>0</v>
      </c>
      <c r="M72" s="28">
        <f t="shared" si="2"/>
        <v>0</v>
      </c>
    </row>
    <row r="73" spans="1:13" ht="12.7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</row>
    <row r="74" spans="1:13" ht="12.75">
      <c r="A74" s="16">
        <v>1</v>
      </c>
      <c r="B74" s="16" t="s">
        <v>53</v>
      </c>
      <c r="C74" s="16" t="s">
        <v>129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1</v>
      </c>
      <c r="M74" s="17">
        <v>1</v>
      </c>
    </row>
    <row r="75" spans="1:13" ht="12.75">
      <c r="A75" s="16">
        <v>2</v>
      </c>
      <c r="B75" s="16" t="s">
        <v>37</v>
      </c>
      <c r="C75" s="16" t="s">
        <v>130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</row>
    <row r="76" spans="1:13" ht="12.75">
      <c r="A76" s="16">
        <v>3</v>
      </c>
      <c r="B76" s="16" t="s">
        <v>37</v>
      </c>
      <c r="C76" s="16" t="s">
        <v>131</v>
      </c>
      <c r="D76" s="17">
        <v>0</v>
      </c>
      <c r="E76" s="17">
        <v>0</v>
      </c>
      <c r="F76" s="17">
        <v>0</v>
      </c>
      <c r="G76" s="17">
        <v>0</v>
      </c>
      <c r="H76" s="17">
        <v>0.5</v>
      </c>
      <c r="I76" s="17">
        <v>1</v>
      </c>
      <c r="J76" s="17">
        <v>0</v>
      </c>
      <c r="K76" s="17">
        <v>0</v>
      </c>
      <c r="L76" s="17">
        <v>0</v>
      </c>
      <c r="M76" s="17">
        <v>0</v>
      </c>
    </row>
    <row r="77" spans="1:13" ht="12.75">
      <c r="A77" s="16">
        <v>4</v>
      </c>
      <c r="B77" s="16" t="s">
        <v>76</v>
      </c>
      <c r="C77" s="16" t="s">
        <v>132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</row>
    <row r="78" spans="1:13" ht="12.75">
      <c r="A78" s="16">
        <v>5</v>
      </c>
      <c r="B78" s="16" t="s">
        <v>78</v>
      </c>
      <c r="C78" s="16" t="s">
        <v>133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</row>
    <row r="79" spans="1:13" ht="12.75">
      <c r="A79" s="16">
        <v>6</v>
      </c>
      <c r="B79" s="16" t="s">
        <v>96</v>
      </c>
      <c r="C79" s="16" t="s">
        <v>134</v>
      </c>
      <c r="D79" s="17">
        <v>0</v>
      </c>
      <c r="E79" s="17">
        <v>0</v>
      </c>
      <c r="F79" s="17">
        <v>0</v>
      </c>
      <c r="G79" s="17">
        <v>0</v>
      </c>
      <c r="H79" s="17">
        <v>0.5</v>
      </c>
      <c r="I79" s="17">
        <v>1</v>
      </c>
      <c r="J79" s="17">
        <v>0</v>
      </c>
      <c r="K79" s="17">
        <v>0</v>
      </c>
      <c r="L79" s="17">
        <v>0</v>
      </c>
      <c r="M79" s="17">
        <v>0</v>
      </c>
    </row>
    <row r="80" spans="1:13" ht="12.75">
      <c r="A80" s="16">
        <v>7</v>
      </c>
      <c r="B80" s="16" t="s">
        <v>98</v>
      </c>
      <c r="C80" s="16" t="s">
        <v>135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1</v>
      </c>
      <c r="M80" s="17">
        <v>1</v>
      </c>
    </row>
    <row r="81" spans="1:13" s="26" customFormat="1" ht="15">
      <c r="A81" s="28">
        <v>7</v>
      </c>
      <c r="B81" s="24"/>
      <c r="C81" s="28" t="s">
        <v>136</v>
      </c>
      <c r="D81" s="28">
        <f aca="true" t="shared" si="3" ref="D81:M81">(D74+D75+D76+D77+D78+D79+D80)</f>
        <v>0</v>
      </c>
      <c r="E81" s="28">
        <f t="shared" si="3"/>
        <v>0</v>
      </c>
      <c r="F81" s="28">
        <f t="shared" si="3"/>
        <v>0</v>
      </c>
      <c r="G81" s="28">
        <f t="shared" si="3"/>
        <v>0</v>
      </c>
      <c r="H81" s="28">
        <f t="shared" si="3"/>
        <v>1</v>
      </c>
      <c r="I81" s="28">
        <f t="shared" si="3"/>
        <v>2</v>
      </c>
      <c r="J81" s="28">
        <f t="shared" si="3"/>
        <v>0</v>
      </c>
      <c r="K81" s="28">
        <f t="shared" si="3"/>
        <v>0</v>
      </c>
      <c r="L81" s="28">
        <f t="shared" si="3"/>
        <v>2</v>
      </c>
      <c r="M81" s="28">
        <f t="shared" si="3"/>
        <v>2</v>
      </c>
    </row>
    <row r="82" spans="1:13" ht="12.75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</row>
    <row r="83" spans="1:13" s="31" customFormat="1" ht="15.75">
      <c r="A83" s="29">
        <v>66</v>
      </c>
      <c r="B83" s="30"/>
      <c r="C83" s="29" t="s">
        <v>137</v>
      </c>
      <c r="D83" s="29">
        <f aca="true" t="shared" si="4" ref="D83:M83">(D12+D17+D63+D72+D81)</f>
        <v>4</v>
      </c>
      <c r="E83" s="29">
        <f t="shared" si="4"/>
        <v>5</v>
      </c>
      <c r="F83" s="29">
        <f t="shared" si="4"/>
        <v>7</v>
      </c>
      <c r="G83" s="29">
        <f t="shared" si="4"/>
        <v>7</v>
      </c>
      <c r="H83" s="29">
        <f t="shared" si="4"/>
        <v>106.75</v>
      </c>
      <c r="I83" s="29">
        <f t="shared" si="4"/>
        <v>108</v>
      </c>
      <c r="J83" s="29">
        <f t="shared" si="4"/>
        <v>9.5</v>
      </c>
      <c r="K83" s="29">
        <f t="shared" si="4"/>
        <v>9</v>
      </c>
      <c r="L83" s="29">
        <f t="shared" si="4"/>
        <v>28.15</v>
      </c>
      <c r="M83" s="29">
        <f t="shared" si="4"/>
        <v>34</v>
      </c>
    </row>
    <row r="85" spans="2:9" ht="12.75">
      <c r="B85" s="150" t="s">
        <v>584</v>
      </c>
      <c r="C85" s="150"/>
      <c r="D85" s="150"/>
      <c r="E85" s="150"/>
      <c r="F85" s="150"/>
      <c r="G85" s="150"/>
      <c r="H85" s="150"/>
      <c r="I85" s="150"/>
    </row>
    <row r="86" spans="2:9" ht="12.75">
      <c r="B86" s="150"/>
      <c r="C86" s="150"/>
      <c r="D86" s="150"/>
      <c r="E86" s="150"/>
      <c r="F86" s="150"/>
      <c r="G86" s="150"/>
      <c r="H86" s="150"/>
      <c r="I86" s="150"/>
    </row>
    <row r="87" spans="2:9" ht="12.75">
      <c r="B87" s="150"/>
      <c r="C87" s="150"/>
      <c r="D87" s="150"/>
      <c r="E87" s="150"/>
      <c r="F87" s="150"/>
      <c r="G87" s="150"/>
      <c r="H87" s="150"/>
      <c r="I87" s="150"/>
    </row>
  </sheetData>
  <sheetProtection password="CE88" sheet="1" objects="1" scenarios="1"/>
  <mergeCells count="12">
    <mergeCell ref="A1:IV1"/>
    <mergeCell ref="A18:M18"/>
    <mergeCell ref="A64:M64"/>
    <mergeCell ref="A73:M73"/>
    <mergeCell ref="A2:A6"/>
    <mergeCell ref="B2:B6"/>
    <mergeCell ref="C2:C6"/>
    <mergeCell ref="A13:M13"/>
    <mergeCell ref="B85:I87"/>
    <mergeCell ref="D3:M3"/>
    <mergeCell ref="D4:M4"/>
    <mergeCell ref="A82:M8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&amp;R&amp;P+75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M87"/>
  <sheetViews>
    <sheetView workbookViewId="0" topLeftCell="A1">
      <selection activeCell="B2" sqref="B2:B6"/>
    </sheetView>
  </sheetViews>
  <sheetFormatPr defaultColWidth="9.140625" defaultRowHeight="12.75"/>
  <cols>
    <col min="1" max="1" width="3.57421875" style="0" customWidth="1"/>
    <col min="2" max="2" width="15.421875" style="0" customWidth="1"/>
    <col min="3" max="3" width="56.7109375" style="0" customWidth="1"/>
    <col min="4" max="4" width="5.421875" style="0" customWidth="1"/>
    <col min="5" max="5" width="6.421875" style="0" customWidth="1"/>
    <col min="6" max="6" width="5.7109375" style="0" customWidth="1"/>
    <col min="7" max="7" width="6.57421875" style="0" customWidth="1"/>
    <col min="8" max="8" width="5.7109375" style="0" customWidth="1"/>
    <col min="9" max="9" width="6.7109375" style="0" customWidth="1"/>
    <col min="10" max="10" width="6.00390625" style="0" customWidth="1"/>
    <col min="11" max="11" width="6.7109375" style="0" customWidth="1"/>
    <col min="12" max="12" width="5.8515625" style="0" customWidth="1"/>
    <col min="13" max="13" width="6.8515625" style="0" customWidth="1"/>
  </cols>
  <sheetData>
    <row r="1" s="125" customFormat="1" ht="15">
      <c r="A1" s="124" t="s">
        <v>598</v>
      </c>
    </row>
    <row r="2" spans="1:13" ht="18.75" customHeight="1">
      <c r="A2" s="131" t="s">
        <v>11</v>
      </c>
      <c r="B2" s="131" t="s">
        <v>12</v>
      </c>
      <c r="C2" s="131" t="s">
        <v>13</v>
      </c>
      <c r="D2" s="10" t="s">
        <v>599</v>
      </c>
      <c r="E2" s="10" t="s">
        <v>599</v>
      </c>
      <c r="F2" s="10" t="s">
        <v>600</v>
      </c>
      <c r="G2" s="10" t="s">
        <v>600</v>
      </c>
      <c r="H2" s="10" t="s">
        <v>601</v>
      </c>
      <c r="I2" s="10" t="s">
        <v>601</v>
      </c>
      <c r="J2" s="10" t="s">
        <v>602</v>
      </c>
      <c r="K2" s="10" t="s">
        <v>602</v>
      </c>
      <c r="L2" s="10" t="s">
        <v>603</v>
      </c>
      <c r="M2" s="10" t="s">
        <v>603</v>
      </c>
    </row>
    <row r="3" spans="1:13" ht="8.25" customHeight="1">
      <c r="A3" s="131"/>
      <c r="B3" s="131"/>
      <c r="C3" s="131"/>
      <c r="D3" s="130" t="s">
        <v>321</v>
      </c>
      <c r="E3" s="128"/>
      <c r="F3" s="128"/>
      <c r="G3" s="128"/>
      <c r="H3" s="128"/>
      <c r="I3" s="128"/>
      <c r="J3" s="128"/>
      <c r="K3" s="128"/>
      <c r="L3" s="128"/>
      <c r="M3" s="128"/>
    </row>
    <row r="4" spans="1:13" ht="7.5" customHeight="1">
      <c r="A4" s="131"/>
      <c r="B4" s="131"/>
      <c r="C4" s="131"/>
      <c r="D4" s="127" t="s">
        <v>604</v>
      </c>
      <c r="E4" s="127" t="s">
        <v>604</v>
      </c>
      <c r="F4" s="130" t="s">
        <v>363</v>
      </c>
      <c r="G4" s="128"/>
      <c r="H4" s="128"/>
      <c r="I4" s="128"/>
      <c r="J4" s="128"/>
      <c r="K4" s="128"/>
      <c r="L4" s="128"/>
      <c r="M4" s="128"/>
    </row>
    <row r="5" spans="1:13" ht="71.25" customHeight="1">
      <c r="A5" s="128"/>
      <c r="B5" s="128"/>
      <c r="C5" s="128"/>
      <c r="D5" s="128"/>
      <c r="E5" s="128"/>
      <c r="F5" s="12" t="s">
        <v>605</v>
      </c>
      <c r="G5" s="12" t="s">
        <v>605</v>
      </c>
      <c r="H5" s="12" t="s">
        <v>606</v>
      </c>
      <c r="I5" s="12" t="s">
        <v>606</v>
      </c>
      <c r="J5" s="12" t="s">
        <v>607</v>
      </c>
      <c r="K5" s="12" t="s">
        <v>607</v>
      </c>
      <c r="L5" s="12" t="s">
        <v>200</v>
      </c>
      <c r="M5" s="12" t="s">
        <v>200</v>
      </c>
    </row>
    <row r="6" spans="1:13" ht="19.5" customHeight="1">
      <c r="A6" s="128"/>
      <c r="B6" s="128"/>
      <c r="C6" s="128"/>
      <c r="D6" s="33" t="s">
        <v>608</v>
      </c>
      <c r="E6" s="33" t="s">
        <v>579</v>
      </c>
      <c r="F6" s="33" t="s">
        <v>608</v>
      </c>
      <c r="G6" s="33" t="s">
        <v>579</v>
      </c>
      <c r="H6" s="33" t="s">
        <v>608</v>
      </c>
      <c r="I6" s="33" t="s">
        <v>579</v>
      </c>
      <c r="J6" s="33" t="s">
        <v>608</v>
      </c>
      <c r="K6" s="33" t="s">
        <v>579</v>
      </c>
      <c r="L6" s="33" t="s">
        <v>608</v>
      </c>
      <c r="M6" s="33" t="s">
        <v>579</v>
      </c>
    </row>
    <row r="7" spans="1:13" ht="12.75">
      <c r="A7" s="16">
        <v>1</v>
      </c>
      <c r="B7" s="16" t="s">
        <v>35</v>
      </c>
      <c r="C7" s="16" t="s">
        <v>36</v>
      </c>
      <c r="D7" s="17">
        <v>8</v>
      </c>
      <c r="E7" s="17">
        <v>9</v>
      </c>
      <c r="F7" s="17">
        <v>1</v>
      </c>
      <c r="G7" s="17">
        <v>1</v>
      </c>
      <c r="H7" s="17">
        <v>2</v>
      </c>
      <c r="I7" s="17">
        <v>2</v>
      </c>
      <c r="J7" s="17">
        <v>0</v>
      </c>
      <c r="K7" s="17">
        <v>0</v>
      </c>
      <c r="L7" s="17">
        <v>5</v>
      </c>
      <c r="M7" s="17">
        <v>6</v>
      </c>
    </row>
    <row r="8" spans="1:13" ht="12.75">
      <c r="A8" s="16">
        <v>2</v>
      </c>
      <c r="B8" s="16" t="s">
        <v>37</v>
      </c>
      <c r="C8" s="16" t="s">
        <v>38</v>
      </c>
      <c r="D8" s="17">
        <v>7</v>
      </c>
      <c r="E8" s="17">
        <v>8</v>
      </c>
      <c r="F8" s="17">
        <v>1</v>
      </c>
      <c r="G8" s="17">
        <v>1</v>
      </c>
      <c r="H8" s="17">
        <v>2</v>
      </c>
      <c r="I8" s="17">
        <v>3</v>
      </c>
      <c r="J8" s="17">
        <v>1</v>
      </c>
      <c r="K8" s="17">
        <v>1</v>
      </c>
      <c r="L8" s="17">
        <v>3</v>
      </c>
      <c r="M8" s="17">
        <v>3</v>
      </c>
    </row>
    <row r="9" spans="1:13" ht="12.75">
      <c r="A9" s="16">
        <v>3</v>
      </c>
      <c r="B9" s="16" t="s">
        <v>37</v>
      </c>
      <c r="C9" s="16" t="s">
        <v>39</v>
      </c>
      <c r="D9" s="17">
        <v>12</v>
      </c>
      <c r="E9" s="17">
        <v>12</v>
      </c>
      <c r="F9" s="17">
        <v>1</v>
      </c>
      <c r="G9" s="17">
        <v>1</v>
      </c>
      <c r="H9" s="17">
        <v>2</v>
      </c>
      <c r="I9" s="17">
        <v>2</v>
      </c>
      <c r="J9" s="17">
        <v>1</v>
      </c>
      <c r="K9" s="17">
        <v>1</v>
      </c>
      <c r="L9" s="17">
        <v>8</v>
      </c>
      <c r="M9" s="17">
        <v>8</v>
      </c>
    </row>
    <row r="10" spans="1:13" ht="12.75">
      <c r="A10" s="16">
        <v>4</v>
      </c>
      <c r="B10" s="16" t="s">
        <v>37</v>
      </c>
      <c r="C10" s="16" t="s">
        <v>40</v>
      </c>
      <c r="D10" s="17">
        <v>4.5</v>
      </c>
      <c r="E10" s="17">
        <v>4</v>
      </c>
      <c r="F10" s="17">
        <v>1</v>
      </c>
      <c r="G10" s="17">
        <v>1</v>
      </c>
      <c r="H10" s="17">
        <v>1</v>
      </c>
      <c r="I10" s="17">
        <v>1</v>
      </c>
      <c r="J10" s="17">
        <v>0</v>
      </c>
      <c r="K10" s="17">
        <v>0</v>
      </c>
      <c r="L10" s="17">
        <v>2.5</v>
      </c>
      <c r="M10" s="17">
        <v>2</v>
      </c>
    </row>
    <row r="11" spans="1:13" ht="12.75">
      <c r="A11" s="16">
        <v>5</v>
      </c>
      <c r="B11" s="16" t="s">
        <v>41</v>
      </c>
      <c r="C11" s="16" t="s">
        <v>42</v>
      </c>
      <c r="D11" s="17">
        <v>14</v>
      </c>
      <c r="E11" s="17">
        <v>13</v>
      </c>
      <c r="F11" s="17">
        <v>2</v>
      </c>
      <c r="G11" s="17">
        <v>2</v>
      </c>
      <c r="H11" s="17">
        <v>3</v>
      </c>
      <c r="I11" s="17">
        <v>3</v>
      </c>
      <c r="J11" s="17">
        <v>3</v>
      </c>
      <c r="K11" s="17">
        <v>3</v>
      </c>
      <c r="L11" s="17">
        <v>6</v>
      </c>
      <c r="M11" s="17">
        <v>5</v>
      </c>
    </row>
    <row r="12" spans="1:13" s="22" customFormat="1" ht="12.75">
      <c r="A12" s="19">
        <v>5</v>
      </c>
      <c r="B12" s="20"/>
      <c r="C12" s="19" t="s">
        <v>43</v>
      </c>
      <c r="D12" s="19">
        <f aca="true" t="shared" si="0" ref="D12:M12">(D7+D8+D9+D10+D11)</f>
        <v>45.5</v>
      </c>
      <c r="E12" s="19">
        <f t="shared" si="0"/>
        <v>46</v>
      </c>
      <c r="F12" s="19">
        <f t="shared" si="0"/>
        <v>6</v>
      </c>
      <c r="G12" s="19">
        <f t="shared" si="0"/>
        <v>6</v>
      </c>
      <c r="H12" s="19">
        <f t="shared" si="0"/>
        <v>10</v>
      </c>
      <c r="I12" s="19">
        <f t="shared" si="0"/>
        <v>11</v>
      </c>
      <c r="J12" s="19">
        <f t="shared" si="0"/>
        <v>5</v>
      </c>
      <c r="K12" s="19">
        <f t="shared" si="0"/>
        <v>5</v>
      </c>
      <c r="L12" s="19">
        <f t="shared" si="0"/>
        <v>24.5</v>
      </c>
      <c r="M12" s="19">
        <f t="shared" si="0"/>
        <v>24</v>
      </c>
    </row>
    <row r="13" spans="1:13" ht="8.25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</row>
    <row r="14" spans="1:13" s="34" customFormat="1" ht="12">
      <c r="A14" s="16">
        <v>1</v>
      </c>
      <c r="B14" s="16" t="s">
        <v>37</v>
      </c>
      <c r="C14" s="16" t="s">
        <v>44</v>
      </c>
      <c r="D14" s="16">
        <v>9</v>
      </c>
      <c r="E14" s="16">
        <v>9</v>
      </c>
      <c r="F14" s="16">
        <v>1</v>
      </c>
      <c r="G14" s="16">
        <v>1</v>
      </c>
      <c r="H14" s="16">
        <v>2</v>
      </c>
      <c r="I14" s="16">
        <v>2</v>
      </c>
      <c r="J14" s="16">
        <v>0</v>
      </c>
      <c r="K14" s="16">
        <v>0</v>
      </c>
      <c r="L14" s="16">
        <v>6</v>
      </c>
      <c r="M14" s="16">
        <v>6</v>
      </c>
    </row>
    <row r="15" spans="1:13" s="34" customFormat="1" ht="12">
      <c r="A15" s="16">
        <v>2</v>
      </c>
      <c r="B15" s="16" t="s">
        <v>45</v>
      </c>
      <c r="C15" s="16" t="s">
        <v>46</v>
      </c>
      <c r="D15" s="16">
        <v>13.5</v>
      </c>
      <c r="E15" s="16">
        <v>14</v>
      </c>
      <c r="F15" s="16">
        <v>1</v>
      </c>
      <c r="G15" s="16">
        <v>1</v>
      </c>
      <c r="H15" s="16">
        <v>1</v>
      </c>
      <c r="I15" s="16">
        <v>1</v>
      </c>
      <c r="J15" s="16">
        <v>0</v>
      </c>
      <c r="K15" s="16">
        <v>0</v>
      </c>
      <c r="L15" s="16">
        <v>11.5</v>
      </c>
      <c r="M15" s="16">
        <v>12</v>
      </c>
    </row>
    <row r="16" spans="1:13" s="34" customFormat="1" ht="12">
      <c r="A16" s="16">
        <v>3</v>
      </c>
      <c r="B16" s="16" t="s">
        <v>47</v>
      </c>
      <c r="C16" s="16" t="s">
        <v>48</v>
      </c>
      <c r="D16" s="16">
        <v>6</v>
      </c>
      <c r="E16" s="16">
        <v>5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6</v>
      </c>
      <c r="M16" s="16">
        <v>5</v>
      </c>
    </row>
    <row r="17" spans="1:13" s="22" customFormat="1" ht="12.75">
      <c r="A17" s="19">
        <v>3</v>
      </c>
      <c r="B17" s="20"/>
      <c r="C17" s="19" t="s">
        <v>49</v>
      </c>
      <c r="D17" s="19">
        <f aca="true" t="shared" si="1" ref="D17:M17">(D14+D15+D16)</f>
        <v>28.5</v>
      </c>
      <c r="E17" s="19">
        <f t="shared" si="1"/>
        <v>28</v>
      </c>
      <c r="F17" s="19">
        <f t="shared" si="1"/>
        <v>2</v>
      </c>
      <c r="G17" s="19">
        <f t="shared" si="1"/>
        <v>2</v>
      </c>
      <c r="H17" s="19">
        <f t="shared" si="1"/>
        <v>3</v>
      </c>
      <c r="I17" s="19">
        <f t="shared" si="1"/>
        <v>3</v>
      </c>
      <c r="J17" s="19">
        <f t="shared" si="1"/>
        <v>0</v>
      </c>
      <c r="K17" s="19">
        <f t="shared" si="1"/>
        <v>0</v>
      </c>
      <c r="L17" s="19">
        <f t="shared" si="1"/>
        <v>23.5</v>
      </c>
      <c r="M17" s="19">
        <f t="shared" si="1"/>
        <v>23</v>
      </c>
    </row>
    <row r="18" spans="1:13" ht="6.7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</row>
    <row r="19" spans="1:13" ht="12.75">
      <c r="A19" s="16">
        <v>1</v>
      </c>
      <c r="B19" s="16" t="s">
        <v>50</v>
      </c>
      <c r="C19" s="16" t="s">
        <v>51</v>
      </c>
      <c r="D19" s="17">
        <v>1.5</v>
      </c>
      <c r="E19" s="17">
        <v>1</v>
      </c>
      <c r="F19" s="17">
        <v>1</v>
      </c>
      <c r="G19" s="17">
        <v>1</v>
      </c>
      <c r="H19" s="17">
        <v>0.5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</row>
    <row r="20" spans="1:13" ht="12.75">
      <c r="A20" s="16">
        <v>2</v>
      </c>
      <c r="B20" s="16" t="s">
        <v>50</v>
      </c>
      <c r="C20" s="16" t="s">
        <v>52</v>
      </c>
      <c r="D20" s="17">
        <v>2</v>
      </c>
      <c r="E20" s="17">
        <v>2</v>
      </c>
      <c r="F20" s="17">
        <v>1</v>
      </c>
      <c r="G20" s="17">
        <v>1</v>
      </c>
      <c r="H20" s="17">
        <v>0</v>
      </c>
      <c r="I20" s="17">
        <v>0</v>
      </c>
      <c r="J20" s="17">
        <v>1</v>
      </c>
      <c r="K20" s="17">
        <v>1</v>
      </c>
      <c r="L20" s="17">
        <v>0</v>
      </c>
      <c r="M20" s="17">
        <v>0</v>
      </c>
    </row>
    <row r="21" spans="1:13" ht="12.75">
      <c r="A21" s="16">
        <v>3</v>
      </c>
      <c r="B21" s="16" t="s">
        <v>53</v>
      </c>
      <c r="C21" s="16" t="s">
        <v>54</v>
      </c>
      <c r="D21" s="17">
        <v>1.5</v>
      </c>
      <c r="E21" s="17">
        <v>2</v>
      </c>
      <c r="F21" s="17">
        <v>1.5</v>
      </c>
      <c r="G21" s="17">
        <v>2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</row>
    <row r="22" spans="1:13" ht="12.75">
      <c r="A22" s="16">
        <v>4</v>
      </c>
      <c r="B22" s="16" t="s">
        <v>55</v>
      </c>
      <c r="C22" s="16" t="s">
        <v>56</v>
      </c>
      <c r="D22" s="17">
        <v>21</v>
      </c>
      <c r="E22" s="17">
        <v>21</v>
      </c>
      <c r="F22" s="17">
        <v>1</v>
      </c>
      <c r="G22" s="17">
        <v>1</v>
      </c>
      <c r="H22" s="17">
        <v>0</v>
      </c>
      <c r="I22" s="17">
        <v>0</v>
      </c>
      <c r="J22" s="17">
        <v>3</v>
      </c>
      <c r="K22" s="17">
        <v>3</v>
      </c>
      <c r="L22" s="17">
        <v>17</v>
      </c>
      <c r="M22" s="17">
        <v>17</v>
      </c>
    </row>
    <row r="23" spans="1:13" ht="12.75">
      <c r="A23" s="16">
        <v>5</v>
      </c>
      <c r="B23" s="16" t="s">
        <v>55</v>
      </c>
      <c r="C23" s="16" t="s">
        <v>609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</row>
    <row r="24" spans="1:13" ht="12.75">
      <c r="A24" s="16">
        <v>6</v>
      </c>
      <c r="B24" s="16" t="s">
        <v>35</v>
      </c>
      <c r="C24" s="16" t="s">
        <v>58</v>
      </c>
      <c r="D24" s="17">
        <v>4</v>
      </c>
      <c r="E24" s="17">
        <v>3</v>
      </c>
      <c r="F24" s="17">
        <v>1</v>
      </c>
      <c r="G24" s="17">
        <v>1</v>
      </c>
      <c r="H24" s="17">
        <v>0</v>
      </c>
      <c r="I24" s="17">
        <v>0</v>
      </c>
      <c r="J24" s="17">
        <v>1</v>
      </c>
      <c r="K24" s="17">
        <v>1</v>
      </c>
      <c r="L24" s="17">
        <v>2</v>
      </c>
      <c r="M24" s="17">
        <v>1</v>
      </c>
    </row>
    <row r="25" spans="1:13" ht="12.75">
      <c r="A25" s="16">
        <v>7</v>
      </c>
      <c r="B25" s="16" t="s">
        <v>59</v>
      </c>
      <c r="C25" s="16" t="s">
        <v>60</v>
      </c>
      <c r="D25" s="17">
        <v>2</v>
      </c>
      <c r="E25" s="17">
        <v>1</v>
      </c>
      <c r="F25" s="17">
        <v>1</v>
      </c>
      <c r="G25" s="17">
        <v>0</v>
      </c>
      <c r="H25" s="17">
        <v>0</v>
      </c>
      <c r="I25" s="17">
        <v>0</v>
      </c>
      <c r="J25" s="17">
        <v>1</v>
      </c>
      <c r="K25" s="17">
        <v>1</v>
      </c>
      <c r="L25" s="17">
        <v>0</v>
      </c>
      <c r="M25" s="17">
        <v>0</v>
      </c>
    </row>
    <row r="26" spans="1:13" ht="12.75">
      <c r="A26" s="16">
        <v>8</v>
      </c>
      <c r="B26" s="16" t="s">
        <v>37</v>
      </c>
      <c r="C26" s="16" t="s">
        <v>61</v>
      </c>
      <c r="D26" s="17">
        <v>3</v>
      </c>
      <c r="E26" s="17">
        <v>3</v>
      </c>
      <c r="F26" s="17">
        <v>2</v>
      </c>
      <c r="G26" s="17">
        <v>2</v>
      </c>
      <c r="H26" s="17">
        <v>0</v>
      </c>
      <c r="I26" s="17">
        <v>0</v>
      </c>
      <c r="J26" s="17">
        <v>0</v>
      </c>
      <c r="K26" s="17">
        <v>0</v>
      </c>
      <c r="L26" s="17">
        <v>1</v>
      </c>
      <c r="M26" s="17">
        <v>1</v>
      </c>
    </row>
    <row r="27" spans="1:13" ht="12.75">
      <c r="A27" s="16">
        <v>9</v>
      </c>
      <c r="B27" s="16" t="s">
        <v>37</v>
      </c>
      <c r="C27" s="16" t="s">
        <v>62</v>
      </c>
      <c r="D27" s="17">
        <v>4</v>
      </c>
      <c r="E27" s="17">
        <v>4</v>
      </c>
      <c r="F27" s="17">
        <v>0</v>
      </c>
      <c r="G27" s="17">
        <v>0</v>
      </c>
      <c r="H27" s="17">
        <v>1</v>
      </c>
      <c r="I27" s="17">
        <v>1</v>
      </c>
      <c r="J27" s="17">
        <v>2</v>
      </c>
      <c r="K27" s="17">
        <v>2</v>
      </c>
      <c r="L27" s="17">
        <v>1</v>
      </c>
      <c r="M27" s="17">
        <v>1</v>
      </c>
    </row>
    <row r="28" spans="1:13" ht="12.75">
      <c r="A28" s="16">
        <v>10</v>
      </c>
      <c r="B28" s="16" t="s">
        <v>37</v>
      </c>
      <c r="C28" s="16" t="s">
        <v>63</v>
      </c>
      <c r="D28" s="17">
        <v>0.5</v>
      </c>
      <c r="E28" s="17">
        <v>0</v>
      </c>
      <c r="F28" s="17">
        <v>0</v>
      </c>
      <c r="G28" s="17">
        <v>0</v>
      </c>
      <c r="H28" s="17">
        <v>0.5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</row>
    <row r="29" spans="1:13" ht="12.75">
      <c r="A29" s="16">
        <v>11</v>
      </c>
      <c r="B29" s="16" t="s">
        <v>37</v>
      </c>
      <c r="C29" s="16" t="s">
        <v>64</v>
      </c>
      <c r="D29" s="17">
        <v>6</v>
      </c>
      <c r="E29" s="17">
        <v>5</v>
      </c>
      <c r="F29" s="17">
        <v>1</v>
      </c>
      <c r="G29" s="17">
        <v>1</v>
      </c>
      <c r="H29" s="17">
        <v>0.5</v>
      </c>
      <c r="I29" s="17">
        <v>0</v>
      </c>
      <c r="J29" s="17">
        <v>0</v>
      </c>
      <c r="K29" s="17">
        <v>0</v>
      </c>
      <c r="L29" s="17">
        <v>4.5</v>
      </c>
      <c r="M29" s="17">
        <v>4</v>
      </c>
    </row>
    <row r="30" spans="1:13" ht="12.75">
      <c r="A30" s="16">
        <v>12</v>
      </c>
      <c r="B30" s="16" t="s">
        <v>37</v>
      </c>
      <c r="C30" s="16" t="s">
        <v>65</v>
      </c>
      <c r="D30" s="17">
        <v>9</v>
      </c>
      <c r="E30" s="17">
        <v>9</v>
      </c>
      <c r="F30" s="17">
        <v>1</v>
      </c>
      <c r="G30" s="17">
        <v>1</v>
      </c>
      <c r="H30" s="17">
        <v>1</v>
      </c>
      <c r="I30" s="17">
        <v>1</v>
      </c>
      <c r="J30" s="17">
        <v>3</v>
      </c>
      <c r="K30" s="17">
        <v>3</v>
      </c>
      <c r="L30" s="17">
        <v>4</v>
      </c>
      <c r="M30" s="17">
        <v>4</v>
      </c>
    </row>
    <row r="31" spans="1:13" ht="12.75">
      <c r="A31" s="16">
        <v>13</v>
      </c>
      <c r="B31" s="16" t="s">
        <v>37</v>
      </c>
      <c r="C31" s="16" t="s">
        <v>66</v>
      </c>
      <c r="D31" s="17">
        <v>7</v>
      </c>
      <c r="E31" s="17">
        <v>7</v>
      </c>
      <c r="F31" s="17">
        <v>1</v>
      </c>
      <c r="G31" s="17">
        <v>1</v>
      </c>
      <c r="H31" s="17">
        <v>1</v>
      </c>
      <c r="I31" s="17">
        <v>1</v>
      </c>
      <c r="J31" s="17">
        <v>0</v>
      </c>
      <c r="K31" s="17">
        <v>0</v>
      </c>
      <c r="L31" s="17">
        <v>5</v>
      </c>
      <c r="M31" s="17">
        <v>5</v>
      </c>
    </row>
    <row r="32" spans="1:13" ht="12.75">
      <c r="A32" s="16">
        <v>14</v>
      </c>
      <c r="B32" s="16" t="s">
        <v>37</v>
      </c>
      <c r="C32" s="16" t="s">
        <v>67</v>
      </c>
      <c r="D32" s="17">
        <v>5</v>
      </c>
      <c r="E32" s="17">
        <v>4</v>
      </c>
      <c r="F32" s="17">
        <v>1</v>
      </c>
      <c r="G32" s="17">
        <v>1</v>
      </c>
      <c r="H32" s="17">
        <v>0</v>
      </c>
      <c r="I32" s="17">
        <v>0</v>
      </c>
      <c r="J32" s="17">
        <v>0</v>
      </c>
      <c r="K32" s="17">
        <v>0</v>
      </c>
      <c r="L32" s="17">
        <v>4</v>
      </c>
      <c r="M32" s="17">
        <v>3</v>
      </c>
    </row>
    <row r="33" spans="1:13" ht="12.75">
      <c r="A33" s="16">
        <v>15</v>
      </c>
      <c r="B33" s="16" t="s">
        <v>68</v>
      </c>
      <c r="C33" s="16" t="s">
        <v>69</v>
      </c>
      <c r="D33" s="17">
        <v>2</v>
      </c>
      <c r="E33" s="17">
        <v>2</v>
      </c>
      <c r="F33" s="17">
        <v>0.75</v>
      </c>
      <c r="G33" s="17">
        <v>1</v>
      </c>
      <c r="H33" s="17">
        <v>0</v>
      </c>
      <c r="I33" s="17">
        <v>0</v>
      </c>
      <c r="J33" s="17">
        <v>1</v>
      </c>
      <c r="K33" s="17">
        <v>1</v>
      </c>
      <c r="L33" s="17">
        <v>0.25</v>
      </c>
      <c r="M33" s="17">
        <v>0</v>
      </c>
    </row>
    <row r="34" spans="1:13" ht="12.75">
      <c r="A34" s="16">
        <v>16</v>
      </c>
      <c r="B34" s="16" t="s">
        <v>70</v>
      </c>
      <c r="C34" s="16" t="s">
        <v>71</v>
      </c>
      <c r="D34" s="17">
        <v>1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1</v>
      </c>
      <c r="K34" s="17">
        <v>0</v>
      </c>
      <c r="L34" s="17">
        <v>0</v>
      </c>
      <c r="M34" s="17">
        <v>0</v>
      </c>
    </row>
    <row r="35" spans="1:13" ht="12.75">
      <c r="A35" s="16">
        <v>17</v>
      </c>
      <c r="B35" s="16" t="s">
        <v>72</v>
      </c>
      <c r="C35" s="16" t="s">
        <v>73</v>
      </c>
      <c r="D35" s="17">
        <v>0.25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0.25</v>
      </c>
      <c r="K35" s="17">
        <v>0</v>
      </c>
      <c r="L35" s="17">
        <v>0</v>
      </c>
      <c r="M35" s="17">
        <v>0</v>
      </c>
    </row>
    <row r="36" spans="1:13" ht="12.75">
      <c r="A36" s="16">
        <v>18</v>
      </c>
      <c r="B36" s="16" t="s">
        <v>74</v>
      </c>
      <c r="C36" s="16" t="s">
        <v>75</v>
      </c>
      <c r="D36" s="17">
        <v>2.75</v>
      </c>
      <c r="E36" s="17">
        <v>4</v>
      </c>
      <c r="F36" s="17">
        <v>0</v>
      </c>
      <c r="G36" s="17">
        <v>0</v>
      </c>
      <c r="H36" s="17">
        <v>0</v>
      </c>
      <c r="I36" s="17">
        <v>0</v>
      </c>
      <c r="J36" s="17">
        <v>0.5</v>
      </c>
      <c r="K36" s="17">
        <v>1</v>
      </c>
      <c r="L36" s="17">
        <v>2.25</v>
      </c>
      <c r="M36" s="17">
        <v>3</v>
      </c>
    </row>
    <row r="37" spans="1:13" ht="12.75">
      <c r="A37" s="16">
        <v>19</v>
      </c>
      <c r="B37" s="16" t="s">
        <v>76</v>
      </c>
      <c r="C37" s="16" t="s">
        <v>77</v>
      </c>
      <c r="D37" s="17">
        <v>2.5</v>
      </c>
      <c r="E37" s="17">
        <v>4</v>
      </c>
      <c r="F37" s="17">
        <v>0.5</v>
      </c>
      <c r="G37" s="17">
        <v>1</v>
      </c>
      <c r="H37" s="17">
        <v>0.5</v>
      </c>
      <c r="I37" s="17">
        <v>1</v>
      </c>
      <c r="J37" s="17">
        <v>1</v>
      </c>
      <c r="K37" s="17">
        <v>1</v>
      </c>
      <c r="L37" s="17">
        <v>0.5</v>
      </c>
      <c r="M37" s="17">
        <v>1</v>
      </c>
    </row>
    <row r="38" spans="1:13" ht="12.75">
      <c r="A38" s="16">
        <v>20</v>
      </c>
      <c r="B38" s="16" t="s">
        <v>78</v>
      </c>
      <c r="C38" s="16" t="s">
        <v>79</v>
      </c>
      <c r="D38" s="17">
        <v>3</v>
      </c>
      <c r="E38" s="17">
        <v>2</v>
      </c>
      <c r="F38" s="17">
        <v>0.5</v>
      </c>
      <c r="G38" s="17">
        <v>0</v>
      </c>
      <c r="H38" s="17">
        <v>0.5</v>
      </c>
      <c r="I38" s="17">
        <v>0</v>
      </c>
      <c r="J38" s="17">
        <v>1</v>
      </c>
      <c r="K38" s="17">
        <v>1</v>
      </c>
      <c r="L38" s="17">
        <v>1</v>
      </c>
      <c r="M38" s="17">
        <v>1</v>
      </c>
    </row>
    <row r="39" spans="1:13" ht="12.75">
      <c r="A39" s="16">
        <v>21</v>
      </c>
      <c r="B39" s="16" t="s">
        <v>41</v>
      </c>
      <c r="C39" s="16" t="s">
        <v>80</v>
      </c>
      <c r="D39" s="17">
        <v>1.5</v>
      </c>
      <c r="E39" s="17">
        <v>2</v>
      </c>
      <c r="F39" s="17">
        <v>0.5</v>
      </c>
      <c r="G39" s="17">
        <v>1</v>
      </c>
      <c r="H39" s="17">
        <v>0</v>
      </c>
      <c r="I39" s="17">
        <v>0</v>
      </c>
      <c r="J39" s="17">
        <v>1</v>
      </c>
      <c r="K39" s="17">
        <v>1</v>
      </c>
      <c r="L39" s="17">
        <v>0</v>
      </c>
      <c r="M39" s="17">
        <v>0</v>
      </c>
    </row>
    <row r="40" spans="1:13" ht="12.75">
      <c r="A40" s="16">
        <v>22</v>
      </c>
      <c r="B40" s="16" t="s">
        <v>81</v>
      </c>
      <c r="C40" s="16" t="s">
        <v>82</v>
      </c>
      <c r="D40" s="17">
        <v>2</v>
      </c>
      <c r="E40" s="17">
        <v>3</v>
      </c>
      <c r="F40" s="17">
        <v>0</v>
      </c>
      <c r="G40" s="17">
        <v>0</v>
      </c>
      <c r="H40" s="17">
        <v>0</v>
      </c>
      <c r="I40" s="17">
        <v>0</v>
      </c>
      <c r="J40" s="17">
        <v>1</v>
      </c>
      <c r="K40" s="17">
        <v>1</v>
      </c>
      <c r="L40" s="17">
        <v>1</v>
      </c>
      <c r="M40" s="17">
        <v>2</v>
      </c>
    </row>
    <row r="41" spans="1:13" ht="12.75">
      <c r="A41" s="16">
        <v>23</v>
      </c>
      <c r="B41" s="16" t="s">
        <v>81</v>
      </c>
      <c r="C41" s="16" t="s">
        <v>83</v>
      </c>
      <c r="D41" s="17">
        <v>3.5</v>
      </c>
      <c r="E41" s="17">
        <v>5</v>
      </c>
      <c r="F41" s="17">
        <v>0.5</v>
      </c>
      <c r="G41" s="17">
        <v>1</v>
      </c>
      <c r="H41" s="17">
        <v>0</v>
      </c>
      <c r="I41" s="17">
        <v>0</v>
      </c>
      <c r="J41" s="17">
        <v>1</v>
      </c>
      <c r="K41" s="17">
        <v>0</v>
      </c>
      <c r="L41" s="17">
        <v>2</v>
      </c>
      <c r="M41" s="17">
        <v>4</v>
      </c>
    </row>
    <row r="42" spans="1:13" ht="12.75">
      <c r="A42" s="16">
        <v>24</v>
      </c>
      <c r="B42" s="16" t="s">
        <v>84</v>
      </c>
      <c r="C42" s="16" t="s">
        <v>85</v>
      </c>
      <c r="D42" s="17">
        <v>4</v>
      </c>
      <c r="E42" s="17">
        <v>6</v>
      </c>
      <c r="F42" s="17">
        <v>0.5</v>
      </c>
      <c r="G42" s="17">
        <v>1</v>
      </c>
      <c r="H42" s="17">
        <v>1</v>
      </c>
      <c r="I42" s="17">
        <v>1</v>
      </c>
      <c r="J42" s="17">
        <v>1</v>
      </c>
      <c r="K42" s="17">
        <v>1</v>
      </c>
      <c r="L42" s="17">
        <v>1.5</v>
      </c>
      <c r="M42" s="17">
        <v>3</v>
      </c>
    </row>
    <row r="43" spans="1:13" ht="12.75">
      <c r="A43" s="16">
        <v>25</v>
      </c>
      <c r="B43" s="16" t="s">
        <v>84</v>
      </c>
      <c r="C43" s="16" t="s">
        <v>86</v>
      </c>
      <c r="D43" s="17">
        <v>1</v>
      </c>
      <c r="E43" s="17">
        <v>2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1</v>
      </c>
      <c r="M43" s="17">
        <v>2</v>
      </c>
    </row>
    <row r="44" spans="1:13" ht="12.75">
      <c r="A44" s="16">
        <v>26</v>
      </c>
      <c r="B44" s="16" t="s">
        <v>87</v>
      </c>
      <c r="C44" s="16" t="s">
        <v>88</v>
      </c>
      <c r="D44" s="17">
        <v>3.5</v>
      </c>
      <c r="E44" s="17">
        <v>3</v>
      </c>
      <c r="F44" s="17">
        <v>1</v>
      </c>
      <c r="G44" s="17">
        <v>0</v>
      </c>
      <c r="H44" s="17">
        <v>0</v>
      </c>
      <c r="I44" s="17">
        <v>0</v>
      </c>
      <c r="J44" s="17">
        <v>1</v>
      </c>
      <c r="K44" s="17">
        <v>1</v>
      </c>
      <c r="L44" s="17">
        <v>1.5</v>
      </c>
      <c r="M44" s="17">
        <v>2</v>
      </c>
    </row>
    <row r="45" spans="1:13" ht="12.75">
      <c r="A45" s="16">
        <v>27</v>
      </c>
      <c r="B45" s="16" t="s">
        <v>89</v>
      </c>
      <c r="C45" s="16" t="s">
        <v>90</v>
      </c>
      <c r="D45" s="17">
        <v>2.5</v>
      </c>
      <c r="E45" s="17">
        <v>2</v>
      </c>
      <c r="F45" s="17">
        <v>1</v>
      </c>
      <c r="G45" s="17">
        <v>1</v>
      </c>
      <c r="H45" s="17">
        <v>0.5</v>
      </c>
      <c r="I45" s="17">
        <v>0</v>
      </c>
      <c r="J45" s="17">
        <v>1</v>
      </c>
      <c r="K45" s="17">
        <v>1</v>
      </c>
      <c r="L45" s="17">
        <v>0</v>
      </c>
      <c r="M45" s="17">
        <v>0</v>
      </c>
    </row>
    <row r="46" spans="1:13" ht="12.75">
      <c r="A46" s="16">
        <v>28</v>
      </c>
      <c r="B46" s="16" t="s">
        <v>91</v>
      </c>
      <c r="C46" s="16" t="s">
        <v>92</v>
      </c>
      <c r="D46" s="17">
        <v>2</v>
      </c>
      <c r="E46" s="17">
        <v>4</v>
      </c>
      <c r="F46" s="17">
        <v>1</v>
      </c>
      <c r="G46" s="17">
        <v>1</v>
      </c>
      <c r="H46" s="17">
        <v>0.5</v>
      </c>
      <c r="I46" s="17">
        <v>1</v>
      </c>
      <c r="J46" s="17">
        <v>0</v>
      </c>
      <c r="K46" s="17">
        <v>0</v>
      </c>
      <c r="L46" s="17">
        <v>0.5</v>
      </c>
      <c r="M46" s="17">
        <v>2</v>
      </c>
    </row>
    <row r="47" spans="1:13" ht="12.75">
      <c r="A47" s="16">
        <v>29</v>
      </c>
      <c r="B47" s="16" t="s">
        <v>93</v>
      </c>
      <c r="C47" s="16" t="s">
        <v>94</v>
      </c>
      <c r="D47" s="17">
        <v>1.75</v>
      </c>
      <c r="E47" s="17">
        <v>0</v>
      </c>
      <c r="F47" s="17">
        <v>0.75</v>
      </c>
      <c r="G47" s="17">
        <v>0</v>
      </c>
      <c r="H47" s="17">
        <v>0</v>
      </c>
      <c r="I47" s="17">
        <v>0</v>
      </c>
      <c r="J47" s="17">
        <v>1</v>
      </c>
      <c r="K47" s="17">
        <v>0</v>
      </c>
      <c r="L47" s="17">
        <v>0</v>
      </c>
      <c r="M47" s="17">
        <v>0</v>
      </c>
    </row>
    <row r="48" spans="1:13" ht="12.75">
      <c r="A48" s="16">
        <v>30</v>
      </c>
      <c r="B48" s="16" t="s">
        <v>93</v>
      </c>
      <c r="C48" s="16" t="s">
        <v>95</v>
      </c>
      <c r="D48" s="17">
        <v>3.75</v>
      </c>
      <c r="E48" s="17">
        <v>6</v>
      </c>
      <c r="F48" s="17">
        <v>0.5</v>
      </c>
      <c r="G48" s="17">
        <v>1</v>
      </c>
      <c r="H48" s="17">
        <v>0.5</v>
      </c>
      <c r="I48" s="17">
        <v>1</v>
      </c>
      <c r="J48" s="17">
        <v>0.5</v>
      </c>
      <c r="K48" s="17">
        <v>1</v>
      </c>
      <c r="L48" s="17">
        <v>2.25</v>
      </c>
      <c r="M48" s="17">
        <v>3</v>
      </c>
    </row>
    <row r="49" spans="1:13" ht="12.75">
      <c r="A49" s="16">
        <v>31</v>
      </c>
      <c r="B49" s="16" t="s">
        <v>96</v>
      </c>
      <c r="C49" s="16" t="s">
        <v>97</v>
      </c>
      <c r="D49" s="17">
        <v>2.5</v>
      </c>
      <c r="E49" s="17">
        <v>1</v>
      </c>
      <c r="F49" s="17">
        <v>0</v>
      </c>
      <c r="G49" s="17">
        <v>0</v>
      </c>
      <c r="H49" s="17">
        <v>0</v>
      </c>
      <c r="I49" s="17">
        <v>0</v>
      </c>
      <c r="J49" s="17">
        <v>1</v>
      </c>
      <c r="K49" s="17">
        <v>1</v>
      </c>
      <c r="L49" s="17">
        <v>1.5</v>
      </c>
      <c r="M49" s="17">
        <v>0</v>
      </c>
    </row>
    <row r="50" spans="1:13" ht="12.75">
      <c r="A50" s="16">
        <v>32</v>
      </c>
      <c r="B50" s="16" t="s">
        <v>98</v>
      </c>
      <c r="C50" s="16" t="s">
        <v>99</v>
      </c>
      <c r="D50" s="17">
        <v>1</v>
      </c>
      <c r="E50" s="17">
        <v>1</v>
      </c>
      <c r="F50" s="17">
        <v>0</v>
      </c>
      <c r="G50" s="17">
        <v>0</v>
      </c>
      <c r="H50" s="17">
        <v>0</v>
      </c>
      <c r="I50" s="17">
        <v>0</v>
      </c>
      <c r="J50" s="17">
        <v>1</v>
      </c>
      <c r="K50" s="17">
        <v>1</v>
      </c>
      <c r="L50" s="17">
        <v>0</v>
      </c>
      <c r="M50" s="17">
        <v>0</v>
      </c>
    </row>
    <row r="51" spans="1:13" ht="12.75">
      <c r="A51" s="16">
        <v>33</v>
      </c>
      <c r="B51" s="16" t="s">
        <v>100</v>
      </c>
      <c r="C51" s="16" t="s">
        <v>101</v>
      </c>
      <c r="D51" s="17">
        <v>3.2</v>
      </c>
      <c r="E51" s="17">
        <v>4</v>
      </c>
      <c r="F51" s="17">
        <v>0.5</v>
      </c>
      <c r="G51" s="17">
        <v>1</v>
      </c>
      <c r="H51" s="17">
        <v>0</v>
      </c>
      <c r="I51" s="17">
        <v>0</v>
      </c>
      <c r="J51" s="17">
        <v>1</v>
      </c>
      <c r="K51" s="17">
        <v>1</v>
      </c>
      <c r="L51" s="17">
        <v>1.7</v>
      </c>
      <c r="M51" s="17">
        <v>2</v>
      </c>
    </row>
    <row r="52" spans="1:13" ht="12.75">
      <c r="A52" s="16">
        <v>34</v>
      </c>
      <c r="B52" s="16" t="s">
        <v>102</v>
      </c>
      <c r="C52" s="16" t="s">
        <v>103</v>
      </c>
      <c r="D52" s="17">
        <v>13.22</v>
      </c>
      <c r="E52" s="17">
        <v>17</v>
      </c>
      <c r="F52" s="17">
        <v>0.5</v>
      </c>
      <c r="G52" s="17">
        <v>2</v>
      </c>
      <c r="H52" s="17">
        <v>0</v>
      </c>
      <c r="I52" s="17">
        <v>0</v>
      </c>
      <c r="J52" s="17">
        <v>0</v>
      </c>
      <c r="K52" s="17">
        <v>0</v>
      </c>
      <c r="L52" s="17">
        <v>12.72</v>
      </c>
      <c r="M52" s="17">
        <v>15</v>
      </c>
    </row>
    <row r="53" spans="1:13" ht="12.75">
      <c r="A53" s="16">
        <v>35</v>
      </c>
      <c r="B53" s="16" t="s">
        <v>45</v>
      </c>
      <c r="C53" s="16" t="s">
        <v>104</v>
      </c>
      <c r="D53" s="17">
        <v>2.5</v>
      </c>
      <c r="E53" s="17">
        <v>1</v>
      </c>
      <c r="F53" s="17">
        <v>0</v>
      </c>
      <c r="G53" s="17">
        <v>0</v>
      </c>
      <c r="H53" s="17">
        <v>0.5</v>
      </c>
      <c r="I53" s="17">
        <v>0</v>
      </c>
      <c r="J53" s="17">
        <v>1</v>
      </c>
      <c r="K53" s="17">
        <v>0</v>
      </c>
      <c r="L53" s="17">
        <v>1</v>
      </c>
      <c r="M53" s="17">
        <v>1</v>
      </c>
    </row>
    <row r="54" spans="1:13" ht="12.75">
      <c r="A54" s="16">
        <v>36</v>
      </c>
      <c r="B54" s="16" t="s">
        <v>45</v>
      </c>
      <c r="C54" s="16" t="s">
        <v>105</v>
      </c>
      <c r="D54" s="17">
        <v>4</v>
      </c>
      <c r="E54" s="17">
        <v>4</v>
      </c>
      <c r="F54" s="17">
        <v>1</v>
      </c>
      <c r="G54" s="17">
        <v>1</v>
      </c>
      <c r="H54" s="17">
        <v>1</v>
      </c>
      <c r="I54" s="17">
        <v>1</v>
      </c>
      <c r="J54" s="17">
        <v>1</v>
      </c>
      <c r="K54" s="17">
        <v>1</v>
      </c>
      <c r="L54" s="17">
        <v>1</v>
      </c>
      <c r="M54" s="17">
        <v>1</v>
      </c>
    </row>
    <row r="55" spans="1:13" ht="12.75">
      <c r="A55" s="16">
        <v>37</v>
      </c>
      <c r="B55" s="16" t="s">
        <v>45</v>
      </c>
      <c r="C55" s="16" t="s">
        <v>106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</row>
    <row r="56" spans="1:13" ht="12.75">
      <c r="A56" s="16">
        <v>38</v>
      </c>
      <c r="B56" s="16" t="s">
        <v>107</v>
      </c>
      <c r="C56" s="16" t="s">
        <v>108</v>
      </c>
      <c r="D56" s="17">
        <v>3</v>
      </c>
      <c r="E56" s="17">
        <v>4</v>
      </c>
      <c r="F56" s="17">
        <v>1</v>
      </c>
      <c r="G56" s="17">
        <v>1</v>
      </c>
      <c r="H56" s="17">
        <v>0</v>
      </c>
      <c r="I56" s="17">
        <v>0</v>
      </c>
      <c r="J56" s="17">
        <v>1</v>
      </c>
      <c r="K56" s="17">
        <v>1</v>
      </c>
      <c r="L56" s="17">
        <v>1</v>
      </c>
      <c r="M56" s="17">
        <v>2</v>
      </c>
    </row>
    <row r="57" spans="1:13" ht="12.75">
      <c r="A57" s="16">
        <v>39</v>
      </c>
      <c r="B57" s="16" t="s">
        <v>47</v>
      </c>
      <c r="C57" s="16" t="s">
        <v>109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</row>
    <row r="58" spans="1:13" ht="12.75">
      <c r="A58" s="16">
        <v>40</v>
      </c>
      <c r="B58" s="16" t="s">
        <v>110</v>
      </c>
      <c r="C58" s="16" t="s">
        <v>111</v>
      </c>
      <c r="D58" s="17">
        <v>4.5</v>
      </c>
      <c r="E58" s="17">
        <v>5</v>
      </c>
      <c r="F58" s="17">
        <v>0.5</v>
      </c>
      <c r="G58" s="17">
        <v>0</v>
      </c>
      <c r="H58" s="17">
        <v>0</v>
      </c>
      <c r="I58" s="17">
        <v>0</v>
      </c>
      <c r="J58" s="17">
        <v>1</v>
      </c>
      <c r="K58" s="17">
        <v>1</v>
      </c>
      <c r="L58" s="17">
        <v>3</v>
      </c>
      <c r="M58" s="17">
        <v>4</v>
      </c>
    </row>
    <row r="59" spans="1:13" ht="12.75">
      <c r="A59" s="16">
        <v>41</v>
      </c>
      <c r="B59" s="16" t="s">
        <v>112</v>
      </c>
      <c r="C59" s="16" t="s">
        <v>113</v>
      </c>
      <c r="D59" s="17">
        <v>1.25</v>
      </c>
      <c r="E59" s="17">
        <v>2</v>
      </c>
      <c r="F59" s="17">
        <v>0.25</v>
      </c>
      <c r="G59" s="17">
        <v>1</v>
      </c>
      <c r="H59" s="17">
        <v>0</v>
      </c>
      <c r="I59" s="17">
        <v>0</v>
      </c>
      <c r="J59" s="17">
        <v>1</v>
      </c>
      <c r="K59" s="17">
        <v>1</v>
      </c>
      <c r="L59" s="17">
        <v>0</v>
      </c>
      <c r="M59" s="17">
        <v>0</v>
      </c>
    </row>
    <row r="60" spans="1:13" ht="12.75">
      <c r="A60" s="16">
        <v>42</v>
      </c>
      <c r="B60" s="16" t="s">
        <v>114</v>
      </c>
      <c r="C60" s="16" t="s">
        <v>115</v>
      </c>
      <c r="D60" s="17">
        <v>1</v>
      </c>
      <c r="E60" s="17">
        <v>1</v>
      </c>
      <c r="F60" s="17">
        <v>1</v>
      </c>
      <c r="G60" s="17">
        <v>1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</row>
    <row r="61" spans="1:13" ht="12.75">
      <c r="A61" s="16">
        <v>43</v>
      </c>
      <c r="B61" s="16" t="s">
        <v>114</v>
      </c>
      <c r="C61" s="16" t="s">
        <v>116</v>
      </c>
      <c r="D61" s="17">
        <v>1.5</v>
      </c>
      <c r="E61" s="17">
        <v>3</v>
      </c>
      <c r="F61" s="17">
        <v>0.5</v>
      </c>
      <c r="G61" s="17">
        <v>1</v>
      </c>
      <c r="H61" s="17">
        <v>0.5</v>
      </c>
      <c r="I61" s="17">
        <v>1</v>
      </c>
      <c r="J61" s="17">
        <v>0</v>
      </c>
      <c r="K61" s="17">
        <v>0</v>
      </c>
      <c r="L61" s="17">
        <v>0.5</v>
      </c>
      <c r="M61" s="17">
        <v>1</v>
      </c>
    </row>
    <row r="62" spans="1:13" ht="12.75">
      <c r="A62" s="16">
        <v>44</v>
      </c>
      <c r="B62" s="16" t="s">
        <v>117</v>
      </c>
      <c r="C62" s="16" t="s">
        <v>118</v>
      </c>
      <c r="D62" s="17">
        <v>3</v>
      </c>
      <c r="E62" s="17">
        <v>3</v>
      </c>
      <c r="F62" s="17">
        <v>1</v>
      </c>
      <c r="G62" s="17">
        <v>1</v>
      </c>
      <c r="H62" s="17">
        <v>0</v>
      </c>
      <c r="I62" s="17">
        <v>0</v>
      </c>
      <c r="J62" s="17">
        <v>0</v>
      </c>
      <c r="K62" s="17">
        <v>0</v>
      </c>
      <c r="L62" s="17">
        <v>2</v>
      </c>
      <c r="M62" s="17">
        <v>2</v>
      </c>
    </row>
    <row r="63" spans="1:13" s="22" customFormat="1" ht="12.75">
      <c r="A63" s="19">
        <v>44</v>
      </c>
      <c r="B63" s="20"/>
      <c r="C63" s="19" t="s">
        <v>119</v>
      </c>
      <c r="D63" s="19">
        <f>SUM((D19):(D62))</f>
        <v>144.17000000000002</v>
      </c>
      <c r="E63" s="19">
        <f>SUM((E19):(E62))</f>
        <v>153</v>
      </c>
      <c r="F63" s="19">
        <f>SUM((F19):(F62))</f>
        <v>26.25</v>
      </c>
      <c r="G63" s="19">
        <f>SUM((G19):(G62))</f>
        <v>29</v>
      </c>
      <c r="H63" s="19">
        <f>SUM((H19):(H62))</f>
        <v>10</v>
      </c>
      <c r="I63" s="19">
        <f>SUM((I19):(I62))</f>
        <v>9</v>
      </c>
      <c r="J63" s="19">
        <f>SUM((J19):(J62))</f>
        <v>31.25</v>
      </c>
      <c r="K63" s="19">
        <f>SUM((K19):(K62))</f>
        <v>28</v>
      </c>
      <c r="L63" s="19">
        <f>SUM((L19):(L62))</f>
        <v>76.67</v>
      </c>
      <c r="M63" s="19">
        <f>SUM((M19):(M62))</f>
        <v>87</v>
      </c>
    </row>
    <row r="64" spans="1:13" ht="6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</row>
    <row r="65" spans="1:13" ht="12.75">
      <c r="A65" s="16">
        <v>1</v>
      </c>
      <c r="B65" s="16" t="s">
        <v>50</v>
      </c>
      <c r="C65" s="16" t="s">
        <v>120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</row>
    <row r="66" spans="1:13" ht="12.75">
      <c r="A66" s="16">
        <v>2</v>
      </c>
      <c r="B66" s="16" t="s">
        <v>55</v>
      </c>
      <c r="C66" s="16" t="s">
        <v>121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</row>
    <row r="67" spans="1:13" ht="12.75">
      <c r="A67" s="16">
        <v>3</v>
      </c>
      <c r="B67" s="16" t="s">
        <v>78</v>
      </c>
      <c r="C67" s="16" t="s">
        <v>122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</row>
    <row r="68" spans="1:13" ht="12.75">
      <c r="A68" s="16">
        <v>4</v>
      </c>
      <c r="B68" s="16" t="s">
        <v>123</v>
      </c>
      <c r="C68" s="16" t="s">
        <v>124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</row>
    <row r="69" spans="1:13" ht="12.75">
      <c r="A69" s="16">
        <v>5</v>
      </c>
      <c r="B69" s="16" t="s">
        <v>93</v>
      </c>
      <c r="C69" s="16" t="s">
        <v>125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</row>
    <row r="70" spans="1:13" ht="12.75">
      <c r="A70" s="16">
        <v>6</v>
      </c>
      <c r="B70" s="16" t="s">
        <v>98</v>
      </c>
      <c r="C70" s="16" t="s">
        <v>126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</row>
    <row r="71" spans="1:13" ht="12.75">
      <c r="A71" s="16">
        <v>7</v>
      </c>
      <c r="B71" s="16" t="s">
        <v>45</v>
      </c>
      <c r="C71" s="16" t="s">
        <v>127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</row>
    <row r="72" spans="1:13" s="26" customFormat="1" ht="15">
      <c r="A72" s="28">
        <v>7</v>
      </c>
      <c r="B72" s="24"/>
      <c r="C72" s="28" t="s">
        <v>128</v>
      </c>
      <c r="D72" s="28">
        <f aca="true" t="shared" si="2" ref="D72:M72">(D65+D66+D67+D68+D69+D70+D71)</f>
        <v>0</v>
      </c>
      <c r="E72" s="28">
        <f t="shared" si="2"/>
        <v>0</v>
      </c>
      <c r="F72" s="28">
        <f t="shared" si="2"/>
        <v>0</v>
      </c>
      <c r="G72" s="28">
        <f t="shared" si="2"/>
        <v>0</v>
      </c>
      <c r="H72" s="28">
        <f t="shared" si="2"/>
        <v>0</v>
      </c>
      <c r="I72" s="28">
        <f t="shared" si="2"/>
        <v>0</v>
      </c>
      <c r="J72" s="28">
        <f t="shared" si="2"/>
        <v>0</v>
      </c>
      <c r="K72" s="28">
        <f t="shared" si="2"/>
        <v>0</v>
      </c>
      <c r="L72" s="28">
        <f t="shared" si="2"/>
        <v>0</v>
      </c>
      <c r="M72" s="28">
        <f t="shared" si="2"/>
        <v>0</v>
      </c>
    </row>
    <row r="73" spans="1:13" ht="8.25" customHeight="1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</row>
    <row r="74" spans="1:13" ht="12.75">
      <c r="A74" s="16">
        <v>1</v>
      </c>
      <c r="B74" s="16" t="s">
        <v>53</v>
      </c>
      <c r="C74" s="16" t="s">
        <v>129</v>
      </c>
      <c r="D74" s="17">
        <v>3</v>
      </c>
      <c r="E74" s="17">
        <v>3</v>
      </c>
      <c r="F74" s="17">
        <v>1</v>
      </c>
      <c r="G74" s="17">
        <v>1</v>
      </c>
      <c r="H74" s="17">
        <v>0</v>
      </c>
      <c r="I74" s="17">
        <v>0</v>
      </c>
      <c r="J74" s="17">
        <v>0</v>
      </c>
      <c r="K74" s="17">
        <v>0</v>
      </c>
      <c r="L74" s="17">
        <v>2</v>
      </c>
      <c r="M74" s="17">
        <v>2</v>
      </c>
    </row>
    <row r="75" spans="1:13" ht="12.75">
      <c r="A75" s="16">
        <v>2</v>
      </c>
      <c r="B75" s="16" t="s">
        <v>37</v>
      </c>
      <c r="C75" s="16" t="s">
        <v>130</v>
      </c>
      <c r="D75" s="17">
        <v>5</v>
      </c>
      <c r="E75" s="17">
        <v>5</v>
      </c>
      <c r="F75" s="17">
        <v>0</v>
      </c>
      <c r="G75" s="17">
        <v>0</v>
      </c>
      <c r="H75" s="17">
        <v>0</v>
      </c>
      <c r="I75" s="17">
        <v>0</v>
      </c>
      <c r="J75" s="17">
        <v>5</v>
      </c>
      <c r="K75" s="17">
        <v>5</v>
      </c>
      <c r="L75" s="17">
        <v>0</v>
      </c>
      <c r="M75" s="17">
        <v>0</v>
      </c>
    </row>
    <row r="76" spans="1:13" ht="12.75">
      <c r="A76" s="16">
        <v>3</v>
      </c>
      <c r="B76" s="16" t="s">
        <v>37</v>
      </c>
      <c r="C76" s="16" t="s">
        <v>131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</row>
    <row r="77" spans="1:13" ht="12.75">
      <c r="A77" s="16">
        <v>4</v>
      </c>
      <c r="B77" s="16" t="s">
        <v>76</v>
      </c>
      <c r="C77" s="16" t="s">
        <v>132</v>
      </c>
      <c r="D77" s="17">
        <v>3.5</v>
      </c>
      <c r="E77" s="17">
        <v>5</v>
      </c>
      <c r="F77" s="17">
        <v>1</v>
      </c>
      <c r="G77" s="17">
        <v>1</v>
      </c>
      <c r="H77" s="17">
        <v>0.5</v>
      </c>
      <c r="I77" s="17">
        <v>1</v>
      </c>
      <c r="J77" s="17">
        <v>2</v>
      </c>
      <c r="K77" s="17">
        <v>3</v>
      </c>
      <c r="L77" s="17">
        <v>0</v>
      </c>
      <c r="M77" s="17">
        <v>0</v>
      </c>
    </row>
    <row r="78" spans="1:13" ht="12.75">
      <c r="A78" s="16">
        <v>5</v>
      </c>
      <c r="B78" s="16" t="s">
        <v>78</v>
      </c>
      <c r="C78" s="16" t="s">
        <v>133</v>
      </c>
      <c r="D78" s="17">
        <v>1</v>
      </c>
      <c r="E78" s="17">
        <v>1</v>
      </c>
      <c r="F78" s="17">
        <v>0</v>
      </c>
      <c r="G78" s="17">
        <v>0</v>
      </c>
      <c r="H78" s="17">
        <v>0</v>
      </c>
      <c r="I78" s="17">
        <v>0</v>
      </c>
      <c r="J78" s="17">
        <v>1</v>
      </c>
      <c r="K78" s="17">
        <v>1</v>
      </c>
      <c r="L78" s="17">
        <v>0</v>
      </c>
      <c r="M78" s="17">
        <v>0</v>
      </c>
    </row>
    <row r="79" spans="1:13" ht="12.75">
      <c r="A79" s="16">
        <v>6</v>
      </c>
      <c r="B79" s="16" t="s">
        <v>96</v>
      </c>
      <c r="C79" s="16" t="s">
        <v>134</v>
      </c>
      <c r="D79" s="17">
        <v>1</v>
      </c>
      <c r="E79" s="17">
        <v>1</v>
      </c>
      <c r="F79" s="17">
        <v>1</v>
      </c>
      <c r="G79" s="17">
        <v>1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</row>
    <row r="80" spans="1:13" ht="12.75">
      <c r="A80" s="16">
        <v>7</v>
      </c>
      <c r="B80" s="16" t="s">
        <v>98</v>
      </c>
      <c r="C80" s="16" t="s">
        <v>135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</row>
    <row r="81" spans="1:13" s="26" customFormat="1" ht="15">
      <c r="A81" s="28">
        <v>7</v>
      </c>
      <c r="B81" s="24"/>
      <c r="C81" s="28" t="s">
        <v>136</v>
      </c>
      <c r="D81" s="28">
        <f aca="true" t="shared" si="3" ref="D81:M81">(D74+D75+D76+D77+D78+D79+D80)</f>
        <v>13.5</v>
      </c>
      <c r="E81" s="28">
        <f t="shared" si="3"/>
        <v>15</v>
      </c>
      <c r="F81" s="28">
        <f t="shared" si="3"/>
        <v>3</v>
      </c>
      <c r="G81" s="28">
        <f t="shared" si="3"/>
        <v>3</v>
      </c>
      <c r="H81" s="28">
        <f t="shared" si="3"/>
        <v>0.5</v>
      </c>
      <c r="I81" s="28">
        <f t="shared" si="3"/>
        <v>1</v>
      </c>
      <c r="J81" s="28">
        <f t="shared" si="3"/>
        <v>8</v>
      </c>
      <c r="K81" s="28">
        <f t="shared" si="3"/>
        <v>9</v>
      </c>
      <c r="L81" s="28">
        <f t="shared" si="3"/>
        <v>2</v>
      </c>
      <c r="M81" s="28">
        <f t="shared" si="3"/>
        <v>2</v>
      </c>
    </row>
    <row r="82" spans="1:13" ht="8.25" customHeight="1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</row>
    <row r="83" spans="1:13" s="31" customFormat="1" ht="15.75">
      <c r="A83" s="29">
        <v>66</v>
      </c>
      <c r="B83" s="30"/>
      <c r="C83" s="29" t="s">
        <v>137</v>
      </c>
      <c r="D83" s="29">
        <f aca="true" t="shared" si="4" ref="D83:M83">(D12+D17+D63+D72+D81)</f>
        <v>231.67000000000002</v>
      </c>
      <c r="E83" s="29">
        <f t="shared" si="4"/>
        <v>242</v>
      </c>
      <c r="F83" s="29">
        <f t="shared" si="4"/>
        <v>37.25</v>
      </c>
      <c r="G83" s="29">
        <f t="shared" si="4"/>
        <v>40</v>
      </c>
      <c r="H83" s="29">
        <f t="shared" si="4"/>
        <v>23.5</v>
      </c>
      <c r="I83" s="29">
        <f t="shared" si="4"/>
        <v>24</v>
      </c>
      <c r="J83" s="29">
        <f t="shared" si="4"/>
        <v>44.25</v>
      </c>
      <c r="K83" s="29">
        <f t="shared" si="4"/>
        <v>42</v>
      </c>
      <c r="L83" s="29">
        <f t="shared" si="4"/>
        <v>126.67</v>
      </c>
      <c r="M83" s="29">
        <f t="shared" si="4"/>
        <v>136</v>
      </c>
    </row>
    <row r="85" spans="2:8" ht="12.75">
      <c r="B85" s="150" t="s">
        <v>584</v>
      </c>
      <c r="C85" s="150"/>
      <c r="D85" s="150"/>
      <c r="E85" s="150"/>
      <c r="F85" s="150"/>
      <c r="G85" s="150"/>
      <c r="H85" s="150"/>
    </row>
    <row r="86" spans="2:8" ht="12.75">
      <c r="B86" s="150"/>
      <c r="C86" s="150"/>
      <c r="D86" s="150"/>
      <c r="E86" s="150"/>
      <c r="F86" s="150"/>
      <c r="G86" s="150"/>
      <c r="H86" s="150"/>
    </row>
    <row r="87" spans="2:8" ht="12.75">
      <c r="B87" s="150"/>
      <c r="C87" s="150"/>
      <c r="D87" s="150"/>
      <c r="E87" s="150"/>
      <c r="F87" s="150"/>
      <c r="G87" s="150"/>
      <c r="H87" s="150"/>
    </row>
  </sheetData>
  <sheetProtection password="CE88" sheet="1" objects="1" scenarios="1"/>
  <mergeCells count="14">
    <mergeCell ref="B85:H87"/>
    <mergeCell ref="D3:M3"/>
    <mergeCell ref="D4:D5"/>
    <mergeCell ref="E4:E5"/>
    <mergeCell ref="F4:M4"/>
    <mergeCell ref="A82:M82"/>
    <mergeCell ref="A1:IV1"/>
    <mergeCell ref="A18:M18"/>
    <mergeCell ref="A64:M64"/>
    <mergeCell ref="A73:M73"/>
    <mergeCell ref="A2:A6"/>
    <mergeCell ref="B2:B6"/>
    <mergeCell ref="C2:C6"/>
    <mergeCell ref="A13:M1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6" r:id="rId1"/>
  <headerFooter alignWithMargins="0">
    <oddFooter>&amp;R&amp;P+78
</oddFooter>
  </headerFooter>
  <rowBreaks count="2" manualBreakCount="2">
    <brk id="34" max="12" man="1"/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92"/>
  <sheetViews>
    <sheetView workbookViewId="0" topLeftCell="A1">
      <selection activeCell="J32" sqref="J32"/>
    </sheetView>
  </sheetViews>
  <sheetFormatPr defaultColWidth="9.140625" defaultRowHeight="12.75"/>
  <cols>
    <col min="1" max="1" width="3.57421875" style="0" customWidth="1"/>
    <col min="2" max="2" width="14.7109375" style="0" customWidth="1"/>
    <col min="3" max="3" width="49.28125" style="0" customWidth="1"/>
    <col min="4" max="4" width="6.421875" style="0" customWidth="1"/>
    <col min="5" max="5" width="6.00390625" style="0" customWidth="1"/>
    <col min="6" max="6" width="5.8515625" style="0" customWidth="1"/>
    <col min="7" max="7" width="6.421875" style="27" customWidth="1"/>
    <col min="8" max="8" width="6.00390625" style="0" customWidth="1"/>
    <col min="9" max="9" width="5.8515625" style="0" customWidth="1"/>
    <col min="10" max="10" width="6.57421875" style="0" customWidth="1"/>
    <col min="11" max="11" width="7.00390625" style="0" customWidth="1"/>
    <col min="12" max="12" width="6.421875" style="0" customWidth="1"/>
    <col min="13" max="13" width="8.28125" style="0" customWidth="1"/>
  </cols>
  <sheetData>
    <row r="1" s="125" customFormat="1" ht="17.25" customHeight="1">
      <c r="A1" s="124" t="s">
        <v>10</v>
      </c>
    </row>
    <row r="2" spans="1:13" ht="21" customHeight="1">
      <c r="A2" s="131" t="s">
        <v>11</v>
      </c>
      <c r="B2" s="131" t="s">
        <v>12</v>
      </c>
      <c r="C2" s="131" t="s">
        <v>13</v>
      </c>
      <c r="D2" s="10" t="s">
        <v>14</v>
      </c>
      <c r="E2" s="10" t="s">
        <v>15</v>
      </c>
      <c r="F2" s="10" t="s">
        <v>16</v>
      </c>
      <c r="G2" s="11" t="s">
        <v>17</v>
      </c>
      <c r="H2" s="10" t="s">
        <v>18</v>
      </c>
      <c r="I2" s="10" t="s">
        <v>19</v>
      </c>
      <c r="J2" s="10" t="s">
        <v>20</v>
      </c>
      <c r="K2" s="10" t="s">
        <v>21</v>
      </c>
      <c r="L2" s="10" t="s">
        <v>22</v>
      </c>
      <c r="M2" s="10" t="s">
        <v>23</v>
      </c>
    </row>
    <row r="3" spans="1:13" ht="11.25" customHeight="1">
      <c r="A3" s="131"/>
      <c r="B3" s="131"/>
      <c r="C3" s="131"/>
      <c r="D3" s="127" t="s">
        <v>24</v>
      </c>
      <c r="E3" s="127" t="s">
        <v>25</v>
      </c>
      <c r="F3" s="127" t="s">
        <v>26</v>
      </c>
      <c r="G3" s="129" t="s">
        <v>27</v>
      </c>
      <c r="H3" s="130" t="s">
        <v>28</v>
      </c>
      <c r="I3" s="130"/>
      <c r="J3" s="127" t="s">
        <v>29</v>
      </c>
      <c r="K3" s="127" t="s">
        <v>30</v>
      </c>
      <c r="L3" s="127" t="s">
        <v>31</v>
      </c>
      <c r="M3" s="127" t="s">
        <v>32</v>
      </c>
    </row>
    <row r="4" spans="1:14" ht="92.25" customHeight="1">
      <c r="A4" s="128"/>
      <c r="B4" s="128"/>
      <c r="C4" s="128"/>
      <c r="D4" s="128"/>
      <c r="E4" s="128"/>
      <c r="F4" s="128"/>
      <c r="G4" s="128"/>
      <c r="H4" s="12" t="s">
        <v>33</v>
      </c>
      <c r="I4" s="12" t="s">
        <v>34</v>
      </c>
      <c r="J4" s="128"/>
      <c r="K4" s="128"/>
      <c r="L4" s="128"/>
      <c r="M4" s="128"/>
      <c r="N4" s="14"/>
    </row>
    <row r="5" spans="1:13" ht="1.5" customHeight="1" hidden="1" thickBot="1">
      <c r="A5" s="128"/>
      <c r="B5" s="128"/>
      <c r="C5" s="128"/>
      <c r="D5" s="9">
        <v>2006</v>
      </c>
      <c r="E5" s="9">
        <v>2006</v>
      </c>
      <c r="F5" s="9">
        <v>2006</v>
      </c>
      <c r="G5" s="15">
        <v>2006</v>
      </c>
      <c r="H5" s="9">
        <v>2006</v>
      </c>
      <c r="I5" s="9">
        <v>2006</v>
      </c>
      <c r="J5" s="9">
        <v>2006</v>
      </c>
      <c r="K5" s="9">
        <v>2006</v>
      </c>
      <c r="L5" s="9">
        <v>2006</v>
      </c>
      <c r="M5" s="9">
        <v>2006</v>
      </c>
    </row>
    <row r="6" spans="1:13" ht="12.75">
      <c r="A6" s="16">
        <v>1</v>
      </c>
      <c r="B6" s="16" t="s">
        <v>35</v>
      </c>
      <c r="C6" s="16" t="s">
        <v>36</v>
      </c>
      <c r="D6" s="17">
        <v>114</v>
      </c>
      <c r="E6" s="17">
        <v>47</v>
      </c>
      <c r="F6" s="17">
        <v>47</v>
      </c>
      <c r="G6" s="18">
        <v>114</v>
      </c>
      <c r="H6" s="17">
        <v>64</v>
      </c>
      <c r="I6" s="17">
        <v>50</v>
      </c>
      <c r="J6" s="17">
        <v>30</v>
      </c>
      <c r="K6" s="17">
        <v>117</v>
      </c>
      <c r="L6" s="17">
        <v>117</v>
      </c>
      <c r="M6" s="17">
        <v>41610</v>
      </c>
    </row>
    <row r="7" spans="1:13" ht="12.75">
      <c r="A7" s="16">
        <v>2</v>
      </c>
      <c r="B7" s="16" t="s">
        <v>37</v>
      </c>
      <c r="C7" s="16" t="s">
        <v>38</v>
      </c>
      <c r="D7" s="17">
        <v>85</v>
      </c>
      <c r="E7" s="17">
        <v>83</v>
      </c>
      <c r="F7" s="17">
        <v>91</v>
      </c>
      <c r="G7" s="18">
        <v>93</v>
      </c>
      <c r="H7" s="17">
        <v>49</v>
      </c>
      <c r="I7" s="17">
        <v>44</v>
      </c>
      <c r="J7" s="17">
        <v>0</v>
      </c>
      <c r="K7" s="17">
        <v>90</v>
      </c>
      <c r="L7" s="17">
        <v>90</v>
      </c>
      <c r="M7" s="17">
        <v>32692</v>
      </c>
    </row>
    <row r="8" spans="1:13" ht="12.75">
      <c r="A8" s="16">
        <v>3</v>
      </c>
      <c r="B8" s="16" t="s">
        <v>37</v>
      </c>
      <c r="C8" s="16" t="s">
        <v>39</v>
      </c>
      <c r="D8" s="17">
        <v>115</v>
      </c>
      <c r="E8" s="17">
        <v>86</v>
      </c>
      <c r="F8" s="17">
        <v>75</v>
      </c>
      <c r="G8" s="18">
        <v>104</v>
      </c>
      <c r="H8" s="17">
        <v>55</v>
      </c>
      <c r="I8" s="17">
        <v>49</v>
      </c>
      <c r="J8" s="17">
        <v>0</v>
      </c>
      <c r="K8" s="17">
        <v>108</v>
      </c>
      <c r="L8" s="17">
        <v>108</v>
      </c>
      <c r="M8" s="17">
        <v>38274</v>
      </c>
    </row>
    <row r="9" spans="1:13" ht="12.75">
      <c r="A9" s="16">
        <v>4</v>
      </c>
      <c r="B9" s="16" t="s">
        <v>37</v>
      </c>
      <c r="C9" s="16" t="s">
        <v>40</v>
      </c>
      <c r="D9" s="17">
        <v>64</v>
      </c>
      <c r="E9" s="17">
        <v>53</v>
      </c>
      <c r="F9" s="17">
        <v>57</v>
      </c>
      <c r="G9" s="18">
        <v>68</v>
      </c>
      <c r="H9" s="17">
        <v>32</v>
      </c>
      <c r="I9" s="17">
        <v>36</v>
      </c>
      <c r="J9" s="17">
        <v>0</v>
      </c>
      <c r="K9" s="17">
        <v>85</v>
      </c>
      <c r="L9" s="17">
        <v>63</v>
      </c>
      <c r="M9" s="17">
        <v>21187</v>
      </c>
    </row>
    <row r="10" spans="1:13" ht="12.75">
      <c r="A10" s="16">
        <v>5</v>
      </c>
      <c r="B10" s="16" t="s">
        <v>41</v>
      </c>
      <c r="C10" s="16" t="s">
        <v>42</v>
      </c>
      <c r="D10" s="17">
        <v>107</v>
      </c>
      <c r="E10" s="17">
        <v>48</v>
      </c>
      <c r="F10" s="17">
        <v>67</v>
      </c>
      <c r="G10" s="18">
        <v>126</v>
      </c>
      <c r="H10" s="17">
        <v>74</v>
      </c>
      <c r="I10" s="17">
        <v>52</v>
      </c>
      <c r="J10" s="17">
        <v>23</v>
      </c>
      <c r="K10" s="17">
        <v>135</v>
      </c>
      <c r="L10" s="17">
        <v>135</v>
      </c>
      <c r="M10" s="17">
        <v>45517</v>
      </c>
    </row>
    <row r="11" spans="1:13" s="22" customFormat="1" ht="12.75">
      <c r="A11" s="19">
        <v>5</v>
      </c>
      <c r="B11" s="20"/>
      <c r="C11" s="19" t="s">
        <v>43</v>
      </c>
      <c r="D11" s="19">
        <f aca="true" t="shared" si="0" ref="D11:M11">(D6+D7+D8+D9+D10)</f>
        <v>485</v>
      </c>
      <c r="E11" s="19">
        <f t="shared" si="0"/>
        <v>317</v>
      </c>
      <c r="F11" s="19">
        <f t="shared" si="0"/>
        <v>337</v>
      </c>
      <c r="G11" s="21">
        <f t="shared" si="0"/>
        <v>505</v>
      </c>
      <c r="H11" s="19">
        <f t="shared" si="0"/>
        <v>274</v>
      </c>
      <c r="I11" s="19">
        <f t="shared" si="0"/>
        <v>231</v>
      </c>
      <c r="J11" s="19">
        <f t="shared" si="0"/>
        <v>53</v>
      </c>
      <c r="K11" s="19">
        <f t="shared" si="0"/>
        <v>535</v>
      </c>
      <c r="L11" s="19">
        <f t="shared" si="0"/>
        <v>513</v>
      </c>
      <c r="M11" s="19">
        <f t="shared" si="0"/>
        <v>179280</v>
      </c>
    </row>
    <row r="12" spans="1:13" ht="3.75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</row>
    <row r="13" spans="1:13" ht="12.75">
      <c r="A13" s="16">
        <v>1</v>
      </c>
      <c r="B13" s="16" t="s">
        <v>37</v>
      </c>
      <c r="C13" s="16" t="s">
        <v>44</v>
      </c>
      <c r="D13" s="17">
        <v>84</v>
      </c>
      <c r="E13" s="17">
        <v>9</v>
      </c>
      <c r="F13" s="17">
        <v>7</v>
      </c>
      <c r="G13" s="18">
        <v>82</v>
      </c>
      <c r="H13" s="17">
        <v>43</v>
      </c>
      <c r="I13" s="17">
        <v>39</v>
      </c>
      <c r="J13" s="17">
        <v>45</v>
      </c>
      <c r="K13" s="17">
        <v>84</v>
      </c>
      <c r="L13" s="17">
        <v>84</v>
      </c>
      <c r="M13" s="17">
        <v>29278</v>
      </c>
    </row>
    <row r="14" spans="1:13" ht="12.75">
      <c r="A14" s="16">
        <v>2</v>
      </c>
      <c r="B14" s="16" t="s">
        <v>45</v>
      </c>
      <c r="C14" s="16" t="s">
        <v>46</v>
      </c>
      <c r="D14" s="17">
        <v>171</v>
      </c>
      <c r="E14" s="17">
        <v>71</v>
      </c>
      <c r="F14" s="17">
        <v>19</v>
      </c>
      <c r="G14" s="18">
        <v>119</v>
      </c>
      <c r="H14" s="17">
        <v>74</v>
      </c>
      <c r="I14" s="17">
        <v>45</v>
      </c>
      <c r="J14" s="17">
        <v>16</v>
      </c>
      <c r="K14" s="17">
        <v>139</v>
      </c>
      <c r="L14" s="17">
        <v>139</v>
      </c>
      <c r="M14" s="17">
        <v>42806</v>
      </c>
    </row>
    <row r="15" spans="1:13" ht="12.75">
      <c r="A15" s="16">
        <v>3</v>
      </c>
      <c r="B15" s="16" t="s">
        <v>47</v>
      </c>
      <c r="C15" s="16" t="s">
        <v>48</v>
      </c>
      <c r="D15" s="17">
        <v>101</v>
      </c>
      <c r="E15" s="17">
        <v>66</v>
      </c>
      <c r="F15" s="17">
        <v>2</v>
      </c>
      <c r="G15" s="18">
        <v>37</v>
      </c>
      <c r="H15" s="17">
        <v>20</v>
      </c>
      <c r="I15" s="17">
        <v>17</v>
      </c>
      <c r="J15" s="17">
        <v>13</v>
      </c>
      <c r="K15" s="17">
        <v>70</v>
      </c>
      <c r="L15" s="17">
        <v>40</v>
      </c>
      <c r="M15" s="17">
        <v>9146</v>
      </c>
    </row>
    <row r="16" spans="1:13" s="22" customFormat="1" ht="12.75">
      <c r="A16" s="19">
        <v>3</v>
      </c>
      <c r="B16" s="20"/>
      <c r="C16" s="19" t="s">
        <v>49</v>
      </c>
      <c r="D16" s="19">
        <f aca="true" t="shared" si="1" ref="D16:M16">(D13+D14+D15)</f>
        <v>356</v>
      </c>
      <c r="E16" s="19">
        <f t="shared" si="1"/>
        <v>146</v>
      </c>
      <c r="F16" s="19">
        <f t="shared" si="1"/>
        <v>28</v>
      </c>
      <c r="G16" s="21">
        <f t="shared" si="1"/>
        <v>238</v>
      </c>
      <c r="H16" s="19">
        <f t="shared" si="1"/>
        <v>137</v>
      </c>
      <c r="I16" s="19">
        <f t="shared" si="1"/>
        <v>101</v>
      </c>
      <c r="J16" s="19">
        <f t="shared" si="1"/>
        <v>74</v>
      </c>
      <c r="K16" s="19">
        <f t="shared" si="1"/>
        <v>293</v>
      </c>
      <c r="L16" s="19">
        <f t="shared" si="1"/>
        <v>263</v>
      </c>
      <c r="M16" s="19">
        <f t="shared" si="1"/>
        <v>81230</v>
      </c>
    </row>
    <row r="17" spans="1:13" ht="4.5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</row>
    <row r="18" spans="1:13" ht="12.75">
      <c r="A18" s="16">
        <v>1</v>
      </c>
      <c r="B18" s="16" t="s">
        <v>50</v>
      </c>
      <c r="C18" s="16" t="s">
        <v>51</v>
      </c>
      <c r="D18" s="17">
        <v>82</v>
      </c>
      <c r="E18" s="17">
        <v>45</v>
      </c>
      <c r="F18" s="17">
        <v>33</v>
      </c>
      <c r="G18" s="18">
        <v>70</v>
      </c>
      <c r="H18" s="17">
        <v>38</v>
      </c>
      <c r="I18" s="17">
        <v>32</v>
      </c>
      <c r="J18" s="17">
        <v>8</v>
      </c>
      <c r="K18" s="17">
        <v>95</v>
      </c>
      <c r="L18" s="17">
        <v>95</v>
      </c>
      <c r="M18" s="17">
        <v>27740</v>
      </c>
    </row>
    <row r="19" spans="1:13" ht="12.75">
      <c r="A19" s="16">
        <v>2</v>
      </c>
      <c r="B19" s="16" t="s">
        <v>50</v>
      </c>
      <c r="C19" s="16" t="s">
        <v>52</v>
      </c>
      <c r="D19" s="17">
        <v>62</v>
      </c>
      <c r="E19" s="17">
        <v>24</v>
      </c>
      <c r="F19" s="17">
        <v>14</v>
      </c>
      <c r="G19" s="18">
        <v>52</v>
      </c>
      <c r="H19" s="17">
        <v>35</v>
      </c>
      <c r="I19" s="17">
        <v>17</v>
      </c>
      <c r="J19" s="17">
        <v>8</v>
      </c>
      <c r="K19" s="17">
        <v>70</v>
      </c>
      <c r="L19" s="17">
        <v>70</v>
      </c>
      <c r="M19" s="17">
        <v>16736</v>
      </c>
    </row>
    <row r="20" spans="1:13" ht="12.75">
      <c r="A20" s="16">
        <v>3</v>
      </c>
      <c r="B20" s="16" t="s">
        <v>53</v>
      </c>
      <c r="C20" s="16" t="s">
        <v>54</v>
      </c>
      <c r="D20" s="17">
        <v>90</v>
      </c>
      <c r="E20" s="17">
        <v>33</v>
      </c>
      <c r="F20" s="17">
        <v>14</v>
      </c>
      <c r="G20" s="18">
        <v>71</v>
      </c>
      <c r="H20" s="17">
        <v>39</v>
      </c>
      <c r="I20" s="17">
        <v>32</v>
      </c>
      <c r="J20" s="17">
        <v>21</v>
      </c>
      <c r="K20" s="17">
        <v>85</v>
      </c>
      <c r="L20" s="17">
        <v>85</v>
      </c>
      <c r="M20" s="17">
        <v>26682</v>
      </c>
    </row>
    <row r="21" spans="1:13" ht="12.75">
      <c r="A21" s="16">
        <v>4</v>
      </c>
      <c r="B21" s="16" t="s">
        <v>55</v>
      </c>
      <c r="C21" s="16" t="s">
        <v>56</v>
      </c>
      <c r="D21" s="17">
        <v>49</v>
      </c>
      <c r="E21" s="17">
        <v>17</v>
      </c>
      <c r="F21" s="17">
        <v>21</v>
      </c>
      <c r="G21" s="18">
        <v>53</v>
      </c>
      <c r="H21" s="17">
        <v>32</v>
      </c>
      <c r="I21" s="17">
        <v>21</v>
      </c>
      <c r="J21" s="17">
        <v>27</v>
      </c>
      <c r="K21" s="17">
        <v>67</v>
      </c>
      <c r="L21" s="17">
        <v>67</v>
      </c>
      <c r="M21" s="17">
        <v>20075</v>
      </c>
    </row>
    <row r="22" spans="1:13" ht="12.75">
      <c r="A22" s="16">
        <v>5</v>
      </c>
      <c r="B22" s="16" t="s">
        <v>55</v>
      </c>
      <c r="C22" s="16" t="s">
        <v>57</v>
      </c>
      <c r="D22" s="17">
        <v>9</v>
      </c>
      <c r="E22" s="17">
        <v>9</v>
      </c>
      <c r="F22" s="17">
        <v>0</v>
      </c>
      <c r="G22" s="18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</row>
    <row r="23" spans="1:13" ht="12.75">
      <c r="A23" s="16">
        <v>6</v>
      </c>
      <c r="B23" s="16" t="s">
        <v>35</v>
      </c>
      <c r="C23" s="16" t="s">
        <v>58</v>
      </c>
      <c r="D23" s="17">
        <v>78</v>
      </c>
      <c r="E23" s="17">
        <v>21</v>
      </c>
      <c r="F23" s="17">
        <v>32</v>
      </c>
      <c r="G23" s="18">
        <v>89</v>
      </c>
      <c r="H23" s="17">
        <v>54</v>
      </c>
      <c r="I23" s="17">
        <v>35</v>
      </c>
      <c r="J23" s="17">
        <v>8</v>
      </c>
      <c r="K23" s="17">
        <v>90</v>
      </c>
      <c r="L23" s="17">
        <v>90</v>
      </c>
      <c r="M23" s="17">
        <v>31476</v>
      </c>
    </row>
    <row r="24" spans="1:13" ht="12.75">
      <c r="A24" s="16">
        <v>7</v>
      </c>
      <c r="B24" s="16" t="s">
        <v>59</v>
      </c>
      <c r="C24" s="16" t="s">
        <v>60</v>
      </c>
      <c r="D24" s="17">
        <v>41</v>
      </c>
      <c r="E24" s="17">
        <v>15</v>
      </c>
      <c r="F24" s="17">
        <v>9</v>
      </c>
      <c r="G24" s="18">
        <v>35</v>
      </c>
      <c r="H24" s="17">
        <v>23</v>
      </c>
      <c r="I24" s="17">
        <v>12</v>
      </c>
      <c r="J24" s="17">
        <v>8</v>
      </c>
      <c r="K24" s="17">
        <v>59</v>
      </c>
      <c r="L24" s="17">
        <v>59</v>
      </c>
      <c r="M24" s="17">
        <v>13747</v>
      </c>
    </row>
    <row r="25" spans="1:13" ht="12.75">
      <c r="A25" s="16">
        <v>8</v>
      </c>
      <c r="B25" s="16" t="s">
        <v>37</v>
      </c>
      <c r="C25" s="16" t="s">
        <v>61</v>
      </c>
      <c r="D25" s="17">
        <v>53</v>
      </c>
      <c r="E25" s="17">
        <v>90</v>
      </c>
      <c r="F25" s="17">
        <v>82</v>
      </c>
      <c r="G25" s="18">
        <v>45</v>
      </c>
      <c r="H25" s="17">
        <v>23</v>
      </c>
      <c r="I25" s="17">
        <v>22</v>
      </c>
      <c r="J25" s="17">
        <v>0</v>
      </c>
      <c r="K25" s="17">
        <v>56</v>
      </c>
      <c r="L25" s="17">
        <v>56</v>
      </c>
      <c r="M25" s="17">
        <v>17790</v>
      </c>
    </row>
    <row r="26" spans="1:13" ht="12.75">
      <c r="A26" s="16">
        <v>9</v>
      </c>
      <c r="B26" s="16" t="s">
        <v>37</v>
      </c>
      <c r="C26" s="16" t="s">
        <v>62</v>
      </c>
      <c r="D26" s="17">
        <v>38</v>
      </c>
      <c r="E26" s="17">
        <v>12</v>
      </c>
      <c r="F26" s="17">
        <v>10</v>
      </c>
      <c r="G26" s="18">
        <v>36</v>
      </c>
      <c r="H26" s="17">
        <v>17</v>
      </c>
      <c r="I26" s="17">
        <v>19</v>
      </c>
      <c r="J26" s="17">
        <v>0</v>
      </c>
      <c r="K26" s="17">
        <v>36</v>
      </c>
      <c r="L26" s="17">
        <v>36</v>
      </c>
      <c r="M26" s="17">
        <v>11319</v>
      </c>
    </row>
    <row r="27" spans="1:13" ht="12.75">
      <c r="A27" s="16">
        <v>10</v>
      </c>
      <c r="B27" s="16" t="s">
        <v>37</v>
      </c>
      <c r="C27" s="16" t="s">
        <v>63</v>
      </c>
      <c r="D27" s="17">
        <v>24</v>
      </c>
      <c r="E27" s="17">
        <v>21</v>
      </c>
      <c r="F27" s="17">
        <v>10</v>
      </c>
      <c r="G27" s="18">
        <v>13</v>
      </c>
      <c r="H27" s="17">
        <v>6</v>
      </c>
      <c r="I27" s="17">
        <v>7</v>
      </c>
      <c r="J27" s="17">
        <v>0</v>
      </c>
      <c r="K27" s="17">
        <v>35</v>
      </c>
      <c r="L27" s="17">
        <v>35</v>
      </c>
      <c r="M27" s="17">
        <v>4745</v>
      </c>
    </row>
    <row r="28" spans="1:13" ht="12.75">
      <c r="A28" s="16">
        <v>11</v>
      </c>
      <c r="B28" s="16" t="s">
        <v>37</v>
      </c>
      <c r="C28" s="16" t="s">
        <v>64</v>
      </c>
      <c r="D28" s="17">
        <v>58</v>
      </c>
      <c r="E28" s="17">
        <v>24</v>
      </c>
      <c r="F28" s="17">
        <v>25</v>
      </c>
      <c r="G28" s="18">
        <v>59</v>
      </c>
      <c r="H28" s="17">
        <v>28</v>
      </c>
      <c r="I28" s="17">
        <v>31</v>
      </c>
      <c r="J28" s="17">
        <v>5</v>
      </c>
      <c r="K28" s="17">
        <v>48</v>
      </c>
      <c r="L28" s="17">
        <v>48</v>
      </c>
      <c r="M28" s="17">
        <v>14810</v>
      </c>
    </row>
    <row r="29" spans="1:13" ht="12.75">
      <c r="A29" s="16">
        <v>12</v>
      </c>
      <c r="B29" s="16" t="s">
        <v>37</v>
      </c>
      <c r="C29" s="16" t="s">
        <v>65</v>
      </c>
      <c r="D29" s="17">
        <v>83</v>
      </c>
      <c r="E29" s="17">
        <v>34</v>
      </c>
      <c r="F29" s="17">
        <v>27</v>
      </c>
      <c r="G29" s="18">
        <v>76</v>
      </c>
      <c r="H29" s="17">
        <v>48</v>
      </c>
      <c r="I29" s="17">
        <v>28</v>
      </c>
      <c r="J29" s="17">
        <v>6</v>
      </c>
      <c r="K29" s="17">
        <v>90</v>
      </c>
      <c r="L29" s="17">
        <v>90</v>
      </c>
      <c r="M29" s="17">
        <v>24560</v>
      </c>
    </row>
    <row r="30" spans="1:13" ht="12.75">
      <c r="A30" s="16">
        <v>13</v>
      </c>
      <c r="B30" s="16" t="s">
        <v>37</v>
      </c>
      <c r="C30" s="16" t="s">
        <v>66</v>
      </c>
      <c r="D30" s="17">
        <v>70</v>
      </c>
      <c r="E30" s="17">
        <v>18</v>
      </c>
      <c r="F30" s="17">
        <v>23</v>
      </c>
      <c r="G30" s="18">
        <v>75</v>
      </c>
      <c r="H30" s="17">
        <v>44</v>
      </c>
      <c r="I30" s="17">
        <v>31</v>
      </c>
      <c r="J30" s="17">
        <v>11</v>
      </c>
      <c r="K30" s="17">
        <v>80</v>
      </c>
      <c r="L30" s="17">
        <v>80</v>
      </c>
      <c r="M30" s="17">
        <v>22412</v>
      </c>
    </row>
    <row r="31" spans="1:13" ht="12.75">
      <c r="A31" s="16">
        <v>14</v>
      </c>
      <c r="B31" s="16" t="s">
        <v>37</v>
      </c>
      <c r="C31" s="16" t="s">
        <v>67</v>
      </c>
      <c r="D31" s="17">
        <v>45</v>
      </c>
      <c r="E31" s="17">
        <v>13</v>
      </c>
      <c r="F31" s="17">
        <v>14</v>
      </c>
      <c r="G31" s="18">
        <v>46</v>
      </c>
      <c r="H31" s="17">
        <v>23</v>
      </c>
      <c r="I31" s="17">
        <v>23</v>
      </c>
      <c r="J31" s="17">
        <v>4</v>
      </c>
      <c r="K31" s="17">
        <v>44</v>
      </c>
      <c r="L31" s="17">
        <v>44</v>
      </c>
      <c r="M31" s="17">
        <v>14137</v>
      </c>
    </row>
    <row r="32" spans="1:13" ht="12.75">
      <c r="A32" s="16">
        <v>15</v>
      </c>
      <c r="B32" s="16" t="s">
        <v>68</v>
      </c>
      <c r="C32" s="16" t="s">
        <v>69</v>
      </c>
      <c r="D32" s="17">
        <v>35</v>
      </c>
      <c r="E32" s="17">
        <v>12</v>
      </c>
      <c r="F32" s="17">
        <v>7</v>
      </c>
      <c r="G32" s="18">
        <v>30</v>
      </c>
      <c r="H32" s="17">
        <v>18</v>
      </c>
      <c r="I32" s="17">
        <v>12</v>
      </c>
      <c r="J32" s="17">
        <v>15</v>
      </c>
      <c r="K32" s="17">
        <v>40</v>
      </c>
      <c r="L32" s="17">
        <v>40</v>
      </c>
      <c r="M32" s="17">
        <v>12168</v>
      </c>
    </row>
    <row r="33" spans="1:13" ht="12.75">
      <c r="A33" s="16">
        <v>16</v>
      </c>
      <c r="B33" s="16" t="s">
        <v>70</v>
      </c>
      <c r="C33" s="16" t="s">
        <v>71</v>
      </c>
      <c r="D33" s="17">
        <v>59</v>
      </c>
      <c r="E33" s="17">
        <v>20</v>
      </c>
      <c r="F33" s="17">
        <v>19</v>
      </c>
      <c r="G33" s="18">
        <v>58</v>
      </c>
      <c r="H33" s="17">
        <v>36</v>
      </c>
      <c r="I33" s="17">
        <v>22</v>
      </c>
      <c r="J33" s="17">
        <v>21</v>
      </c>
      <c r="K33" s="17">
        <v>60</v>
      </c>
      <c r="L33" s="17">
        <v>60</v>
      </c>
      <c r="M33" s="17">
        <v>16121</v>
      </c>
    </row>
    <row r="34" spans="1:13" ht="12.75">
      <c r="A34" s="16">
        <v>17</v>
      </c>
      <c r="B34" s="16" t="s">
        <v>72</v>
      </c>
      <c r="C34" s="16" t="s">
        <v>73</v>
      </c>
      <c r="D34" s="17">
        <v>21</v>
      </c>
      <c r="E34" s="17">
        <v>16</v>
      </c>
      <c r="F34" s="17">
        <v>4</v>
      </c>
      <c r="G34" s="18">
        <v>9</v>
      </c>
      <c r="H34" s="17">
        <v>5</v>
      </c>
      <c r="I34" s="17">
        <v>4</v>
      </c>
      <c r="J34" s="17">
        <v>0</v>
      </c>
      <c r="K34" s="17">
        <v>50</v>
      </c>
      <c r="L34" s="17">
        <v>50</v>
      </c>
      <c r="M34" s="17">
        <v>3818</v>
      </c>
    </row>
    <row r="35" spans="1:13" ht="12.75">
      <c r="A35" s="16">
        <v>18</v>
      </c>
      <c r="B35" s="16" t="s">
        <v>74</v>
      </c>
      <c r="C35" s="16" t="s">
        <v>75</v>
      </c>
      <c r="D35" s="17">
        <v>9</v>
      </c>
      <c r="E35" s="17">
        <v>20</v>
      </c>
      <c r="F35" s="17">
        <v>22</v>
      </c>
      <c r="G35" s="18">
        <v>11</v>
      </c>
      <c r="H35" s="17">
        <v>7</v>
      </c>
      <c r="I35" s="17">
        <v>4</v>
      </c>
      <c r="J35" s="17">
        <v>0</v>
      </c>
      <c r="K35" s="17">
        <v>12</v>
      </c>
      <c r="L35" s="17">
        <v>12</v>
      </c>
      <c r="M35" s="17">
        <v>2484</v>
      </c>
    </row>
    <row r="36" spans="1:13" ht="12.75">
      <c r="A36" s="16">
        <v>19</v>
      </c>
      <c r="B36" s="16" t="s">
        <v>76</v>
      </c>
      <c r="C36" s="16" t="s">
        <v>77</v>
      </c>
      <c r="D36" s="17">
        <v>37</v>
      </c>
      <c r="E36" s="17">
        <v>31</v>
      </c>
      <c r="F36" s="17">
        <v>12</v>
      </c>
      <c r="G36" s="18">
        <v>18</v>
      </c>
      <c r="H36" s="17">
        <v>13</v>
      </c>
      <c r="I36" s="17">
        <v>5</v>
      </c>
      <c r="J36" s="17">
        <v>4</v>
      </c>
      <c r="K36" s="17">
        <v>30</v>
      </c>
      <c r="L36" s="17">
        <v>31</v>
      </c>
      <c r="M36" s="17">
        <v>13140</v>
      </c>
    </row>
    <row r="37" spans="1:13" ht="12.75">
      <c r="A37" s="16">
        <v>20</v>
      </c>
      <c r="B37" s="16" t="s">
        <v>78</v>
      </c>
      <c r="C37" s="16" t="s">
        <v>79</v>
      </c>
      <c r="D37" s="17">
        <v>22</v>
      </c>
      <c r="E37" s="17">
        <v>18</v>
      </c>
      <c r="F37" s="17">
        <v>18</v>
      </c>
      <c r="G37" s="18">
        <v>22</v>
      </c>
      <c r="H37" s="17">
        <v>20</v>
      </c>
      <c r="I37" s="17">
        <v>2</v>
      </c>
      <c r="J37" s="17">
        <v>6</v>
      </c>
      <c r="K37" s="17">
        <v>20</v>
      </c>
      <c r="L37" s="17">
        <v>20</v>
      </c>
      <c r="M37" s="17">
        <v>6942</v>
      </c>
    </row>
    <row r="38" spans="1:13" ht="12.75">
      <c r="A38" s="16">
        <v>21</v>
      </c>
      <c r="B38" s="16" t="s">
        <v>41</v>
      </c>
      <c r="C38" s="16" t="s">
        <v>80</v>
      </c>
      <c r="D38" s="17">
        <v>55</v>
      </c>
      <c r="E38" s="17">
        <v>28</v>
      </c>
      <c r="F38" s="17">
        <v>31</v>
      </c>
      <c r="G38" s="18">
        <v>58</v>
      </c>
      <c r="H38" s="17">
        <v>22</v>
      </c>
      <c r="I38" s="17">
        <v>36</v>
      </c>
      <c r="J38" s="17">
        <v>16</v>
      </c>
      <c r="K38" s="17">
        <v>55</v>
      </c>
      <c r="L38" s="17">
        <v>55</v>
      </c>
      <c r="M38" s="17">
        <v>15966</v>
      </c>
    </row>
    <row r="39" spans="1:13" ht="12.75">
      <c r="A39" s="16">
        <v>22</v>
      </c>
      <c r="B39" s="16" t="s">
        <v>81</v>
      </c>
      <c r="C39" s="16" t="s">
        <v>82</v>
      </c>
      <c r="D39" s="17">
        <v>20</v>
      </c>
      <c r="E39" s="17">
        <v>7</v>
      </c>
      <c r="F39" s="17">
        <v>7</v>
      </c>
      <c r="G39" s="18">
        <v>20</v>
      </c>
      <c r="H39" s="17">
        <v>9</v>
      </c>
      <c r="I39" s="17">
        <v>11</v>
      </c>
      <c r="J39" s="17">
        <v>7</v>
      </c>
      <c r="K39" s="17">
        <v>20</v>
      </c>
      <c r="L39" s="17">
        <v>20</v>
      </c>
      <c r="M39" s="17">
        <v>5734</v>
      </c>
    </row>
    <row r="40" spans="1:13" ht="12.75">
      <c r="A40" s="16">
        <v>23</v>
      </c>
      <c r="B40" s="16" t="s">
        <v>81</v>
      </c>
      <c r="C40" s="16" t="s">
        <v>83</v>
      </c>
      <c r="D40" s="17">
        <v>39</v>
      </c>
      <c r="E40" s="17">
        <v>11</v>
      </c>
      <c r="F40" s="17">
        <v>8</v>
      </c>
      <c r="G40" s="18">
        <v>36</v>
      </c>
      <c r="H40" s="17">
        <v>25</v>
      </c>
      <c r="I40" s="17">
        <v>11</v>
      </c>
      <c r="J40" s="17">
        <v>5</v>
      </c>
      <c r="K40" s="17">
        <v>40</v>
      </c>
      <c r="L40" s="17">
        <v>40</v>
      </c>
      <c r="M40" s="17">
        <v>14093</v>
      </c>
    </row>
    <row r="41" spans="1:13" ht="12.75">
      <c r="A41" s="16">
        <v>24</v>
      </c>
      <c r="B41" s="16" t="s">
        <v>84</v>
      </c>
      <c r="C41" s="16" t="s">
        <v>85</v>
      </c>
      <c r="D41" s="17">
        <v>63</v>
      </c>
      <c r="E41" s="17">
        <v>11</v>
      </c>
      <c r="F41" s="17">
        <v>8</v>
      </c>
      <c r="G41" s="18">
        <v>60</v>
      </c>
      <c r="H41" s="17">
        <v>36</v>
      </c>
      <c r="I41" s="17">
        <v>24</v>
      </c>
      <c r="J41" s="17">
        <v>10</v>
      </c>
      <c r="K41" s="17">
        <v>70</v>
      </c>
      <c r="L41" s="17">
        <v>70</v>
      </c>
      <c r="M41" s="17">
        <v>21900</v>
      </c>
    </row>
    <row r="42" spans="1:13" ht="12.75">
      <c r="A42" s="16">
        <v>25</v>
      </c>
      <c r="B42" s="16" t="s">
        <v>84</v>
      </c>
      <c r="C42" s="16" t="s">
        <v>86</v>
      </c>
      <c r="D42" s="17">
        <v>18</v>
      </c>
      <c r="E42" s="17">
        <v>70</v>
      </c>
      <c r="F42" s="17">
        <v>65</v>
      </c>
      <c r="G42" s="18">
        <v>13</v>
      </c>
      <c r="H42" s="17">
        <v>7</v>
      </c>
      <c r="I42" s="17">
        <v>6</v>
      </c>
      <c r="J42" s="17">
        <v>2</v>
      </c>
      <c r="K42" s="17">
        <v>20</v>
      </c>
      <c r="L42" s="17">
        <v>20</v>
      </c>
      <c r="M42" s="17">
        <v>5253</v>
      </c>
    </row>
    <row r="43" spans="1:13" ht="12.75">
      <c r="A43" s="16">
        <v>26</v>
      </c>
      <c r="B43" s="16" t="s">
        <v>87</v>
      </c>
      <c r="C43" s="16" t="s">
        <v>88</v>
      </c>
      <c r="D43" s="17">
        <v>49</v>
      </c>
      <c r="E43" s="17">
        <v>18</v>
      </c>
      <c r="F43" s="17">
        <v>12</v>
      </c>
      <c r="G43" s="18">
        <v>43</v>
      </c>
      <c r="H43" s="17">
        <v>29</v>
      </c>
      <c r="I43" s="17">
        <v>14</v>
      </c>
      <c r="J43" s="17">
        <v>9</v>
      </c>
      <c r="K43" s="17">
        <v>50</v>
      </c>
      <c r="L43" s="17">
        <v>45</v>
      </c>
      <c r="M43" s="17">
        <v>15695</v>
      </c>
    </row>
    <row r="44" spans="1:13" ht="12.75">
      <c r="A44" s="16">
        <v>27</v>
      </c>
      <c r="B44" s="16" t="s">
        <v>89</v>
      </c>
      <c r="C44" s="16" t="s">
        <v>90</v>
      </c>
      <c r="D44" s="17">
        <v>46</v>
      </c>
      <c r="E44" s="17">
        <v>26</v>
      </c>
      <c r="F44" s="17">
        <v>22</v>
      </c>
      <c r="G44" s="18">
        <v>42</v>
      </c>
      <c r="H44" s="17">
        <v>28</v>
      </c>
      <c r="I44" s="17">
        <v>14</v>
      </c>
      <c r="J44" s="17">
        <v>6</v>
      </c>
      <c r="K44" s="17">
        <v>51</v>
      </c>
      <c r="L44" s="17">
        <v>46</v>
      </c>
      <c r="M44" s="17">
        <v>16796</v>
      </c>
    </row>
    <row r="45" spans="1:13" ht="12.75">
      <c r="A45" s="16">
        <v>28</v>
      </c>
      <c r="B45" s="16" t="s">
        <v>91</v>
      </c>
      <c r="C45" s="16" t="s">
        <v>92</v>
      </c>
      <c r="D45" s="17">
        <v>15</v>
      </c>
      <c r="E45" s="17">
        <v>7</v>
      </c>
      <c r="F45" s="17">
        <v>11</v>
      </c>
      <c r="G45" s="18">
        <v>19</v>
      </c>
      <c r="H45" s="17">
        <v>11</v>
      </c>
      <c r="I45" s="17">
        <v>8</v>
      </c>
      <c r="J45" s="17">
        <v>5</v>
      </c>
      <c r="K45" s="17">
        <v>20</v>
      </c>
      <c r="L45" s="17">
        <v>20</v>
      </c>
      <c r="M45" s="17">
        <v>6811</v>
      </c>
    </row>
    <row r="46" spans="1:13" ht="12.75">
      <c r="A46" s="16">
        <v>29</v>
      </c>
      <c r="B46" s="16" t="s">
        <v>93</v>
      </c>
      <c r="C46" s="16" t="s">
        <v>94</v>
      </c>
      <c r="D46" s="17">
        <v>13</v>
      </c>
      <c r="E46" s="17">
        <v>6</v>
      </c>
      <c r="F46" s="17">
        <v>7</v>
      </c>
      <c r="G46" s="18">
        <v>14</v>
      </c>
      <c r="H46" s="17">
        <v>9</v>
      </c>
      <c r="I46" s="17">
        <v>5</v>
      </c>
      <c r="J46" s="17">
        <v>5</v>
      </c>
      <c r="K46" s="17">
        <v>52</v>
      </c>
      <c r="L46" s="17">
        <v>52</v>
      </c>
      <c r="M46" s="17">
        <v>4380</v>
      </c>
    </row>
    <row r="47" spans="1:13" ht="12.75">
      <c r="A47" s="16">
        <v>30</v>
      </c>
      <c r="B47" s="16" t="s">
        <v>93</v>
      </c>
      <c r="C47" s="16" t="s">
        <v>95</v>
      </c>
      <c r="D47" s="17">
        <v>27</v>
      </c>
      <c r="E47" s="17">
        <v>18</v>
      </c>
      <c r="F47" s="17">
        <v>9</v>
      </c>
      <c r="G47" s="18">
        <v>18</v>
      </c>
      <c r="H47" s="17">
        <v>11</v>
      </c>
      <c r="I47" s="17">
        <v>7</v>
      </c>
      <c r="J47" s="17">
        <v>7</v>
      </c>
      <c r="K47" s="17">
        <v>28</v>
      </c>
      <c r="L47" s="17">
        <v>23</v>
      </c>
      <c r="M47" s="17">
        <v>8438</v>
      </c>
    </row>
    <row r="48" spans="1:13" ht="12.75">
      <c r="A48" s="16">
        <v>31</v>
      </c>
      <c r="B48" s="16" t="s">
        <v>96</v>
      </c>
      <c r="C48" s="16" t="s">
        <v>97</v>
      </c>
      <c r="D48" s="17">
        <v>41</v>
      </c>
      <c r="E48" s="17">
        <v>18</v>
      </c>
      <c r="F48" s="17">
        <v>19</v>
      </c>
      <c r="G48" s="18">
        <v>42</v>
      </c>
      <c r="H48" s="17">
        <v>25</v>
      </c>
      <c r="I48" s="17">
        <v>17</v>
      </c>
      <c r="J48" s="17">
        <v>8</v>
      </c>
      <c r="K48" s="17">
        <v>45</v>
      </c>
      <c r="L48" s="17">
        <v>45</v>
      </c>
      <c r="M48" s="17">
        <v>16060</v>
      </c>
    </row>
    <row r="49" spans="1:13" ht="12.75">
      <c r="A49" s="16">
        <v>32</v>
      </c>
      <c r="B49" s="16" t="s">
        <v>98</v>
      </c>
      <c r="C49" s="16" t="s">
        <v>99</v>
      </c>
      <c r="D49" s="17">
        <v>27</v>
      </c>
      <c r="E49" s="17">
        <v>8</v>
      </c>
      <c r="F49" s="17">
        <v>14</v>
      </c>
      <c r="G49" s="18">
        <v>33</v>
      </c>
      <c r="H49" s="17">
        <v>17</v>
      </c>
      <c r="I49" s="17">
        <v>16</v>
      </c>
      <c r="J49" s="17">
        <v>9</v>
      </c>
      <c r="K49" s="17">
        <v>30</v>
      </c>
      <c r="L49" s="17">
        <v>40</v>
      </c>
      <c r="M49" s="17">
        <v>10378</v>
      </c>
    </row>
    <row r="50" spans="1:13" ht="12.75">
      <c r="A50" s="16">
        <v>33</v>
      </c>
      <c r="B50" s="16" t="s">
        <v>100</v>
      </c>
      <c r="C50" s="16" t="s">
        <v>101</v>
      </c>
      <c r="D50" s="17">
        <v>44</v>
      </c>
      <c r="E50" s="17">
        <v>16</v>
      </c>
      <c r="F50" s="17">
        <v>11</v>
      </c>
      <c r="G50" s="18">
        <v>39</v>
      </c>
      <c r="H50" s="17">
        <v>22</v>
      </c>
      <c r="I50" s="17">
        <v>17</v>
      </c>
      <c r="J50" s="17">
        <v>15</v>
      </c>
      <c r="K50" s="17">
        <v>40</v>
      </c>
      <c r="L50" s="17">
        <v>40</v>
      </c>
      <c r="M50" s="17">
        <v>13456</v>
      </c>
    </row>
    <row r="51" spans="1:13" ht="12.75">
      <c r="A51" s="16">
        <v>34</v>
      </c>
      <c r="B51" s="16" t="s">
        <v>102</v>
      </c>
      <c r="C51" s="16" t="s">
        <v>103</v>
      </c>
      <c r="D51" s="17">
        <v>60</v>
      </c>
      <c r="E51" s="17">
        <v>20</v>
      </c>
      <c r="F51" s="17">
        <v>24</v>
      </c>
      <c r="G51" s="18">
        <v>64</v>
      </c>
      <c r="H51" s="17">
        <v>32</v>
      </c>
      <c r="I51" s="17">
        <v>32</v>
      </c>
      <c r="J51" s="17">
        <v>7</v>
      </c>
      <c r="K51" s="17">
        <v>65</v>
      </c>
      <c r="L51" s="17">
        <v>65</v>
      </c>
      <c r="M51" s="17">
        <v>23360</v>
      </c>
    </row>
    <row r="52" spans="1:13" ht="12.75">
      <c r="A52" s="16">
        <v>35</v>
      </c>
      <c r="B52" s="16" t="s">
        <v>45</v>
      </c>
      <c r="C52" s="16" t="s">
        <v>104</v>
      </c>
      <c r="D52" s="17">
        <v>10</v>
      </c>
      <c r="E52" s="17">
        <v>6</v>
      </c>
      <c r="F52" s="17">
        <v>6</v>
      </c>
      <c r="G52" s="18">
        <v>10</v>
      </c>
      <c r="H52" s="17">
        <v>7</v>
      </c>
      <c r="I52" s="17">
        <v>3</v>
      </c>
      <c r="J52" s="17">
        <v>4</v>
      </c>
      <c r="K52" s="17">
        <v>30</v>
      </c>
      <c r="L52" s="17">
        <v>25</v>
      </c>
      <c r="M52" s="17">
        <v>2880</v>
      </c>
    </row>
    <row r="53" spans="1:13" ht="12.75">
      <c r="A53" s="16">
        <v>36</v>
      </c>
      <c r="B53" s="16" t="s">
        <v>45</v>
      </c>
      <c r="C53" s="16" t="s">
        <v>105</v>
      </c>
      <c r="D53" s="17">
        <v>54</v>
      </c>
      <c r="E53" s="17">
        <v>16</v>
      </c>
      <c r="F53" s="17">
        <v>15</v>
      </c>
      <c r="G53" s="18">
        <v>53</v>
      </c>
      <c r="H53" s="17">
        <v>33</v>
      </c>
      <c r="I53" s="17">
        <v>20</v>
      </c>
      <c r="J53" s="17">
        <v>2</v>
      </c>
      <c r="K53" s="17">
        <v>60</v>
      </c>
      <c r="L53" s="17">
        <v>60</v>
      </c>
      <c r="M53" s="17">
        <v>17989</v>
      </c>
    </row>
    <row r="54" spans="1:13" ht="12.75">
      <c r="A54" s="16">
        <v>37</v>
      </c>
      <c r="B54" s="16" t="s">
        <v>45</v>
      </c>
      <c r="C54" s="16" t="s">
        <v>106</v>
      </c>
      <c r="D54" s="17">
        <v>33</v>
      </c>
      <c r="E54" s="17">
        <v>34</v>
      </c>
      <c r="F54" s="17">
        <v>1</v>
      </c>
      <c r="G54" s="18">
        <v>0</v>
      </c>
      <c r="H54" s="17">
        <v>0</v>
      </c>
      <c r="I54" s="17">
        <v>0</v>
      </c>
      <c r="J54" s="17">
        <v>0</v>
      </c>
      <c r="K54" s="17">
        <v>35</v>
      </c>
      <c r="L54" s="17">
        <v>0</v>
      </c>
      <c r="M54" s="17">
        <v>6377</v>
      </c>
    </row>
    <row r="55" spans="1:13" ht="12.75">
      <c r="A55" s="16">
        <v>38</v>
      </c>
      <c r="B55" s="16" t="s">
        <v>107</v>
      </c>
      <c r="C55" s="16" t="s">
        <v>108</v>
      </c>
      <c r="D55" s="17">
        <v>24</v>
      </c>
      <c r="E55" s="17">
        <v>16</v>
      </c>
      <c r="F55" s="17">
        <v>16</v>
      </c>
      <c r="G55" s="18">
        <v>24</v>
      </c>
      <c r="H55" s="17">
        <v>15</v>
      </c>
      <c r="I55" s="17">
        <v>9</v>
      </c>
      <c r="J55" s="17">
        <v>13</v>
      </c>
      <c r="K55" s="17">
        <v>35</v>
      </c>
      <c r="L55" s="17">
        <v>35</v>
      </c>
      <c r="M55" s="17">
        <v>6935</v>
      </c>
    </row>
    <row r="56" spans="1:13" ht="12.75">
      <c r="A56" s="16">
        <v>39</v>
      </c>
      <c r="B56" s="16" t="s">
        <v>47</v>
      </c>
      <c r="C56" s="16" t="s">
        <v>109</v>
      </c>
      <c r="D56" s="17">
        <v>18</v>
      </c>
      <c r="E56" s="17">
        <v>4</v>
      </c>
      <c r="F56" s="17">
        <v>4</v>
      </c>
      <c r="G56" s="18">
        <v>18</v>
      </c>
      <c r="H56" s="17">
        <v>12</v>
      </c>
      <c r="I56" s="17">
        <v>6</v>
      </c>
      <c r="J56" s="17">
        <v>5</v>
      </c>
      <c r="K56" s="17">
        <v>40</v>
      </c>
      <c r="L56" s="17">
        <v>40</v>
      </c>
      <c r="M56" s="17">
        <v>7076</v>
      </c>
    </row>
    <row r="57" spans="1:13" ht="12.75">
      <c r="A57" s="16">
        <v>40</v>
      </c>
      <c r="B57" s="16" t="s">
        <v>110</v>
      </c>
      <c r="C57" s="16" t="s">
        <v>111</v>
      </c>
      <c r="D57" s="17">
        <v>43</v>
      </c>
      <c r="E57" s="17">
        <v>11</v>
      </c>
      <c r="F57" s="17">
        <v>3</v>
      </c>
      <c r="G57" s="18">
        <v>35</v>
      </c>
      <c r="H57" s="17">
        <v>28</v>
      </c>
      <c r="I57" s="17">
        <v>7</v>
      </c>
      <c r="J57" s="17">
        <v>12</v>
      </c>
      <c r="K57" s="17">
        <v>45</v>
      </c>
      <c r="L57" s="17">
        <v>46</v>
      </c>
      <c r="M57" s="17">
        <v>10996</v>
      </c>
    </row>
    <row r="58" spans="1:13" ht="12.75">
      <c r="A58" s="16">
        <v>41</v>
      </c>
      <c r="B58" s="16" t="s">
        <v>112</v>
      </c>
      <c r="C58" s="16" t="s">
        <v>113</v>
      </c>
      <c r="D58" s="17">
        <v>24</v>
      </c>
      <c r="E58" s="17">
        <v>13</v>
      </c>
      <c r="F58" s="17">
        <v>14</v>
      </c>
      <c r="G58" s="18">
        <v>25</v>
      </c>
      <c r="H58" s="17">
        <v>13</v>
      </c>
      <c r="I58" s="17">
        <v>12</v>
      </c>
      <c r="J58" s="17">
        <v>3</v>
      </c>
      <c r="K58" s="17">
        <v>30</v>
      </c>
      <c r="L58" s="17">
        <v>30</v>
      </c>
      <c r="M58" s="17">
        <v>6205</v>
      </c>
    </row>
    <row r="59" spans="1:13" ht="12.75">
      <c r="A59" s="16">
        <v>42</v>
      </c>
      <c r="B59" s="16" t="s">
        <v>114</v>
      </c>
      <c r="C59" s="16" t="s">
        <v>115</v>
      </c>
      <c r="D59" s="17">
        <v>34</v>
      </c>
      <c r="E59" s="17">
        <v>12</v>
      </c>
      <c r="F59" s="17">
        <v>5</v>
      </c>
      <c r="G59" s="18">
        <v>27</v>
      </c>
      <c r="H59" s="17">
        <v>16</v>
      </c>
      <c r="I59" s="17">
        <v>11</v>
      </c>
      <c r="J59" s="17">
        <v>4</v>
      </c>
      <c r="K59" s="17">
        <v>36</v>
      </c>
      <c r="L59" s="17">
        <v>36</v>
      </c>
      <c r="M59" s="17">
        <v>11132</v>
      </c>
    </row>
    <row r="60" spans="1:13" ht="12.75">
      <c r="A60" s="16">
        <v>43</v>
      </c>
      <c r="B60" s="16" t="s">
        <v>114</v>
      </c>
      <c r="C60" s="16" t="s">
        <v>116</v>
      </c>
      <c r="D60" s="17">
        <v>35</v>
      </c>
      <c r="E60" s="17">
        <v>8</v>
      </c>
      <c r="F60" s="17">
        <v>1</v>
      </c>
      <c r="G60" s="18">
        <v>28</v>
      </c>
      <c r="H60" s="17">
        <v>14</v>
      </c>
      <c r="I60" s="17">
        <v>14</v>
      </c>
      <c r="J60" s="17">
        <v>0</v>
      </c>
      <c r="K60" s="17">
        <v>35</v>
      </c>
      <c r="L60" s="17">
        <v>35</v>
      </c>
      <c r="M60" s="17">
        <v>11090</v>
      </c>
    </row>
    <row r="61" spans="1:13" ht="12.75">
      <c r="A61" s="16">
        <v>44</v>
      </c>
      <c r="B61" s="16" t="s">
        <v>117</v>
      </c>
      <c r="C61" s="16" t="s">
        <v>118</v>
      </c>
      <c r="D61" s="17">
        <v>19</v>
      </c>
      <c r="E61" s="17">
        <v>2</v>
      </c>
      <c r="F61" s="17">
        <v>8</v>
      </c>
      <c r="G61" s="18">
        <v>25</v>
      </c>
      <c r="H61" s="17">
        <v>14</v>
      </c>
      <c r="I61" s="17">
        <v>11</v>
      </c>
      <c r="J61" s="17">
        <v>4</v>
      </c>
      <c r="K61" s="17">
        <v>30</v>
      </c>
      <c r="L61" s="17">
        <v>30</v>
      </c>
      <c r="M61" s="17">
        <v>7143</v>
      </c>
    </row>
    <row r="62" spans="1:13" s="22" customFormat="1" ht="12.75">
      <c r="A62" s="19">
        <v>44</v>
      </c>
      <c r="B62" s="20"/>
      <c r="C62" s="19" t="s">
        <v>119</v>
      </c>
      <c r="D62" s="19">
        <f>SUM((D18):(D61))</f>
        <v>1776</v>
      </c>
      <c r="E62" s="19">
        <f>SUM((E18):(E61))</f>
        <v>879</v>
      </c>
      <c r="F62" s="19">
        <f>SUM((F18):(F61))</f>
        <v>717</v>
      </c>
      <c r="G62" s="21">
        <f>SUM((G18):(G61))</f>
        <v>1614</v>
      </c>
      <c r="H62" s="19">
        <f>SUM((H18):(H61))</f>
        <v>944</v>
      </c>
      <c r="I62" s="19">
        <f>SUM((I18):(I61))</f>
        <v>670</v>
      </c>
      <c r="J62" s="19">
        <f>SUM((J18):(J61))</f>
        <v>310</v>
      </c>
      <c r="K62" s="19">
        <f>SUM((K18):(K61))</f>
        <v>2029</v>
      </c>
      <c r="L62" s="19">
        <f>SUM((L18):(L61))</f>
        <v>1986</v>
      </c>
      <c r="M62" s="19">
        <f>SUM((M18):(M61))</f>
        <v>567045</v>
      </c>
    </row>
    <row r="63" spans="1:13" ht="6.75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</row>
    <row r="64" spans="1:13" ht="12.75">
      <c r="A64" s="16">
        <v>1</v>
      </c>
      <c r="B64" s="16" t="s">
        <v>50</v>
      </c>
      <c r="C64" s="16" t="s">
        <v>120</v>
      </c>
      <c r="D64" s="17">
        <v>6</v>
      </c>
      <c r="E64" s="17">
        <v>0</v>
      </c>
      <c r="F64" s="17">
        <v>0</v>
      </c>
      <c r="G64" s="18">
        <v>6</v>
      </c>
      <c r="H64" s="17">
        <v>2</v>
      </c>
      <c r="I64" s="17">
        <v>4</v>
      </c>
      <c r="J64" s="17">
        <v>0</v>
      </c>
      <c r="K64" s="17">
        <v>6</v>
      </c>
      <c r="L64" s="17">
        <v>6</v>
      </c>
      <c r="M64" s="17">
        <v>0</v>
      </c>
    </row>
    <row r="65" spans="1:13" ht="12.75">
      <c r="A65" s="16">
        <v>2</v>
      </c>
      <c r="B65" s="16" t="s">
        <v>55</v>
      </c>
      <c r="C65" s="16" t="s">
        <v>121</v>
      </c>
      <c r="D65" s="17">
        <v>13</v>
      </c>
      <c r="E65" s="17">
        <v>0</v>
      </c>
      <c r="F65" s="17">
        <v>0</v>
      </c>
      <c r="G65" s="18">
        <v>13</v>
      </c>
      <c r="H65" s="17">
        <v>9</v>
      </c>
      <c r="I65" s="17">
        <v>4</v>
      </c>
      <c r="J65" s="17">
        <v>10</v>
      </c>
      <c r="K65" s="17">
        <v>13</v>
      </c>
      <c r="L65" s="17">
        <v>13</v>
      </c>
      <c r="M65" s="17">
        <v>0</v>
      </c>
    </row>
    <row r="66" spans="1:13" ht="12.75">
      <c r="A66" s="16">
        <v>3</v>
      </c>
      <c r="B66" s="16" t="s">
        <v>78</v>
      </c>
      <c r="C66" s="16" t="s">
        <v>122</v>
      </c>
      <c r="D66" s="17">
        <v>3</v>
      </c>
      <c r="E66" s="17">
        <v>3</v>
      </c>
      <c r="F66" s="17">
        <v>0</v>
      </c>
      <c r="G66" s="18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</row>
    <row r="67" spans="1:13" ht="12.75">
      <c r="A67" s="16">
        <v>4</v>
      </c>
      <c r="B67" s="16" t="s">
        <v>123</v>
      </c>
      <c r="C67" s="16" t="s">
        <v>124</v>
      </c>
      <c r="D67" s="17">
        <v>2</v>
      </c>
      <c r="E67" s="17">
        <v>2</v>
      </c>
      <c r="F67" s="17">
        <v>0</v>
      </c>
      <c r="G67" s="18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</row>
    <row r="68" spans="1:13" ht="12.75">
      <c r="A68" s="16">
        <v>5</v>
      </c>
      <c r="B68" s="16" t="s">
        <v>93</v>
      </c>
      <c r="C68" s="16" t="s">
        <v>125</v>
      </c>
      <c r="D68" s="17">
        <v>5</v>
      </c>
      <c r="E68" s="17">
        <v>0</v>
      </c>
      <c r="F68" s="17">
        <v>0</v>
      </c>
      <c r="G68" s="18">
        <v>5</v>
      </c>
      <c r="H68" s="17">
        <v>0</v>
      </c>
      <c r="I68" s="17">
        <v>0</v>
      </c>
      <c r="J68" s="17">
        <v>5</v>
      </c>
      <c r="K68" s="17">
        <v>7</v>
      </c>
      <c r="L68" s="17">
        <v>7</v>
      </c>
      <c r="M68" s="17">
        <v>0</v>
      </c>
    </row>
    <row r="69" spans="1:13" ht="12.75">
      <c r="A69" s="16">
        <v>6</v>
      </c>
      <c r="B69" s="16" t="s">
        <v>98</v>
      </c>
      <c r="C69" s="16" t="s">
        <v>126</v>
      </c>
      <c r="D69" s="17">
        <v>9</v>
      </c>
      <c r="E69" s="17">
        <v>0</v>
      </c>
      <c r="F69" s="17">
        <v>0</v>
      </c>
      <c r="G69" s="18">
        <v>9</v>
      </c>
      <c r="H69" s="17">
        <v>5</v>
      </c>
      <c r="I69" s="17">
        <v>4</v>
      </c>
      <c r="J69" s="17">
        <v>5</v>
      </c>
      <c r="K69" s="17">
        <v>9</v>
      </c>
      <c r="L69" s="17">
        <v>9</v>
      </c>
      <c r="M69" s="17">
        <v>0</v>
      </c>
    </row>
    <row r="70" spans="1:13" ht="12.75">
      <c r="A70" s="16">
        <v>7</v>
      </c>
      <c r="B70" s="16" t="s">
        <v>45</v>
      </c>
      <c r="C70" s="16" t="s">
        <v>127</v>
      </c>
      <c r="D70" s="17">
        <v>8</v>
      </c>
      <c r="E70" s="17">
        <v>1</v>
      </c>
      <c r="F70" s="17">
        <v>0</v>
      </c>
      <c r="G70" s="18">
        <v>7</v>
      </c>
      <c r="H70" s="17">
        <v>4</v>
      </c>
      <c r="I70" s="17">
        <v>3</v>
      </c>
      <c r="J70" s="17">
        <v>3</v>
      </c>
      <c r="K70" s="17">
        <v>8</v>
      </c>
      <c r="L70" s="17">
        <v>8</v>
      </c>
      <c r="M70" s="17">
        <v>0</v>
      </c>
    </row>
    <row r="71" spans="1:13" s="22" customFormat="1" ht="12.75">
      <c r="A71" s="19">
        <v>7</v>
      </c>
      <c r="B71" s="20"/>
      <c r="C71" s="19" t="s">
        <v>128</v>
      </c>
      <c r="D71" s="19">
        <f aca="true" t="shared" si="2" ref="D71:M71">(D64+D65+D66+D67+D68+D69+D70)</f>
        <v>46</v>
      </c>
      <c r="E71" s="19">
        <f t="shared" si="2"/>
        <v>6</v>
      </c>
      <c r="F71" s="19">
        <f t="shared" si="2"/>
        <v>0</v>
      </c>
      <c r="G71" s="21">
        <f t="shared" si="2"/>
        <v>40</v>
      </c>
      <c r="H71" s="19">
        <f t="shared" si="2"/>
        <v>20</v>
      </c>
      <c r="I71" s="19">
        <f t="shared" si="2"/>
        <v>15</v>
      </c>
      <c r="J71" s="19">
        <f t="shared" si="2"/>
        <v>23</v>
      </c>
      <c r="K71" s="19">
        <f t="shared" si="2"/>
        <v>43</v>
      </c>
      <c r="L71" s="19">
        <f t="shared" si="2"/>
        <v>43</v>
      </c>
      <c r="M71" s="19">
        <f t="shared" si="2"/>
        <v>0</v>
      </c>
    </row>
    <row r="72" spans="1:13" ht="8.25" customHeight="1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</row>
    <row r="73" spans="1:13" ht="12.75">
      <c r="A73" s="16">
        <v>1</v>
      </c>
      <c r="B73" s="16" t="s">
        <v>53</v>
      </c>
      <c r="C73" s="16" t="s">
        <v>129</v>
      </c>
      <c r="D73" s="17">
        <v>11</v>
      </c>
      <c r="E73" s="17">
        <v>14</v>
      </c>
      <c r="F73" s="17">
        <v>10</v>
      </c>
      <c r="G73" s="18">
        <v>7</v>
      </c>
      <c r="H73" s="17">
        <v>4</v>
      </c>
      <c r="I73" s="17">
        <v>3</v>
      </c>
      <c r="J73" s="17">
        <v>0</v>
      </c>
      <c r="K73" s="17">
        <v>12</v>
      </c>
      <c r="L73" s="17">
        <v>12</v>
      </c>
      <c r="M73" s="17">
        <v>3676</v>
      </c>
    </row>
    <row r="74" spans="1:13" ht="12.75">
      <c r="A74" s="16">
        <v>2</v>
      </c>
      <c r="B74" s="16" t="s">
        <v>37</v>
      </c>
      <c r="C74" s="16" t="s">
        <v>130</v>
      </c>
      <c r="D74" s="17">
        <v>25</v>
      </c>
      <c r="E74" s="17">
        <v>17</v>
      </c>
      <c r="F74" s="17">
        <v>16</v>
      </c>
      <c r="G74" s="18">
        <v>24</v>
      </c>
      <c r="H74" s="17">
        <v>11</v>
      </c>
      <c r="I74" s="17">
        <v>13</v>
      </c>
      <c r="J74" s="17">
        <v>0</v>
      </c>
      <c r="K74" s="17">
        <v>25</v>
      </c>
      <c r="L74" s="17">
        <v>25</v>
      </c>
      <c r="M74" s="17">
        <v>8644</v>
      </c>
    </row>
    <row r="75" spans="1:13" ht="12.75">
      <c r="A75" s="16">
        <v>3</v>
      </c>
      <c r="B75" s="16" t="s">
        <v>37</v>
      </c>
      <c r="C75" s="16" t="s">
        <v>131</v>
      </c>
      <c r="D75" s="17">
        <v>22</v>
      </c>
      <c r="E75" s="17">
        <v>5</v>
      </c>
      <c r="F75" s="17">
        <v>5</v>
      </c>
      <c r="G75" s="18">
        <v>22</v>
      </c>
      <c r="H75" s="17">
        <v>15</v>
      </c>
      <c r="I75" s="17">
        <v>7</v>
      </c>
      <c r="J75" s="17">
        <v>0</v>
      </c>
      <c r="K75" s="17">
        <v>22</v>
      </c>
      <c r="L75" s="17">
        <v>22</v>
      </c>
      <c r="M75" s="17">
        <v>8116</v>
      </c>
    </row>
    <row r="76" spans="1:13" ht="12.75">
      <c r="A76" s="16">
        <v>4</v>
      </c>
      <c r="B76" s="16" t="s">
        <v>76</v>
      </c>
      <c r="C76" s="16" t="s">
        <v>132</v>
      </c>
      <c r="D76" s="17">
        <v>60</v>
      </c>
      <c r="E76" s="17">
        <v>5</v>
      </c>
      <c r="F76" s="17">
        <v>14</v>
      </c>
      <c r="G76" s="18">
        <v>69</v>
      </c>
      <c r="H76" s="17">
        <v>36</v>
      </c>
      <c r="I76" s="17">
        <v>33</v>
      </c>
      <c r="J76" s="17">
        <v>15</v>
      </c>
      <c r="K76" s="17">
        <v>72</v>
      </c>
      <c r="L76" s="17">
        <v>84</v>
      </c>
      <c r="M76" s="17">
        <v>23187</v>
      </c>
    </row>
    <row r="77" spans="1:13" ht="12.75">
      <c r="A77" s="16">
        <v>5</v>
      </c>
      <c r="B77" s="16" t="s">
        <v>78</v>
      </c>
      <c r="C77" s="16" t="s">
        <v>133</v>
      </c>
      <c r="D77" s="17">
        <v>10</v>
      </c>
      <c r="E77" s="17">
        <v>13</v>
      </c>
      <c r="F77" s="17">
        <v>18</v>
      </c>
      <c r="G77" s="18">
        <v>15</v>
      </c>
      <c r="H77" s="17">
        <v>11</v>
      </c>
      <c r="I77" s="17">
        <v>4</v>
      </c>
      <c r="J77" s="17">
        <v>0</v>
      </c>
      <c r="K77" s="17">
        <v>15</v>
      </c>
      <c r="L77" s="17">
        <v>15</v>
      </c>
      <c r="M77" s="17">
        <v>5400</v>
      </c>
    </row>
    <row r="78" spans="1:13" ht="12.75">
      <c r="A78" s="16">
        <v>6</v>
      </c>
      <c r="B78" s="16" t="s">
        <v>96</v>
      </c>
      <c r="C78" s="16" t="s">
        <v>134</v>
      </c>
      <c r="D78" s="17">
        <v>58</v>
      </c>
      <c r="E78" s="17">
        <v>14</v>
      </c>
      <c r="F78" s="17">
        <v>12</v>
      </c>
      <c r="G78" s="18">
        <v>56</v>
      </c>
      <c r="H78" s="17">
        <v>34</v>
      </c>
      <c r="I78" s="17">
        <v>22</v>
      </c>
      <c r="J78" s="17">
        <v>0</v>
      </c>
      <c r="K78" s="17">
        <v>62</v>
      </c>
      <c r="L78" s="17">
        <v>62</v>
      </c>
      <c r="M78" s="17">
        <v>21294</v>
      </c>
    </row>
    <row r="79" spans="1:13" ht="12.75">
      <c r="A79" s="16">
        <v>7</v>
      </c>
      <c r="B79" s="16" t="s">
        <v>98</v>
      </c>
      <c r="C79" s="16" t="s">
        <v>135</v>
      </c>
      <c r="D79" s="17">
        <v>32</v>
      </c>
      <c r="E79" s="17">
        <v>7</v>
      </c>
      <c r="F79" s="17">
        <v>6</v>
      </c>
      <c r="G79" s="18">
        <v>31</v>
      </c>
      <c r="H79" s="17">
        <v>18</v>
      </c>
      <c r="I79" s="17">
        <v>13</v>
      </c>
      <c r="J79" s="17">
        <v>18</v>
      </c>
      <c r="K79" s="17">
        <v>35</v>
      </c>
      <c r="L79" s="17">
        <v>35</v>
      </c>
      <c r="M79" s="17">
        <v>9176</v>
      </c>
    </row>
    <row r="80" spans="1:13" s="22" customFormat="1" ht="12.75">
      <c r="A80" s="19">
        <v>7</v>
      </c>
      <c r="B80" s="20"/>
      <c r="C80" s="19" t="s">
        <v>136</v>
      </c>
      <c r="D80" s="19">
        <f aca="true" t="shared" si="3" ref="D80:M80">(D73+D74+D75+D76+D77+D78+D79)</f>
        <v>218</v>
      </c>
      <c r="E80" s="19">
        <f t="shared" si="3"/>
        <v>75</v>
      </c>
      <c r="F80" s="19">
        <f t="shared" si="3"/>
        <v>81</v>
      </c>
      <c r="G80" s="21">
        <f t="shared" si="3"/>
        <v>224</v>
      </c>
      <c r="H80" s="19">
        <f t="shared" si="3"/>
        <v>129</v>
      </c>
      <c r="I80" s="19">
        <f t="shared" si="3"/>
        <v>95</v>
      </c>
      <c r="J80" s="19">
        <f t="shared" si="3"/>
        <v>33</v>
      </c>
      <c r="K80" s="19">
        <f t="shared" si="3"/>
        <v>243</v>
      </c>
      <c r="L80" s="19">
        <f t="shared" si="3"/>
        <v>255</v>
      </c>
      <c r="M80" s="19">
        <f t="shared" si="3"/>
        <v>79493</v>
      </c>
    </row>
    <row r="81" spans="1:13" ht="7.5" customHeight="1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</row>
    <row r="82" spans="1:13" s="26" customFormat="1" ht="15">
      <c r="A82" s="23">
        <v>66</v>
      </c>
      <c r="B82" s="24"/>
      <c r="C82" s="23" t="s">
        <v>137</v>
      </c>
      <c r="D82" s="23">
        <f aca="true" t="shared" si="4" ref="D82:M82">(D11+D16+D62+D71+D80)</f>
        <v>2881</v>
      </c>
      <c r="E82" s="23">
        <f t="shared" si="4"/>
        <v>1423</v>
      </c>
      <c r="F82" s="23">
        <f t="shared" si="4"/>
        <v>1163</v>
      </c>
      <c r="G82" s="25">
        <f t="shared" si="4"/>
        <v>2621</v>
      </c>
      <c r="H82" s="23">
        <f t="shared" si="4"/>
        <v>1504</v>
      </c>
      <c r="I82" s="23">
        <f t="shared" si="4"/>
        <v>1112</v>
      </c>
      <c r="J82" s="23">
        <f t="shared" si="4"/>
        <v>493</v>
      </c>
      <c r="K82" s="23">
        <f t="shared" si="4"/>
        <v>3143</v>
      </c>
      <c r="L82" s="23">
        <f t="shared" si="4"/>
        <v>3060</v>
      </c>
      <c r="M82" s="23">
        <f t="shared" si="4"/>
        <v>907048</v>
      </c>
    </row>
    <row r="83" ht="12.75">
      <c r="G83" s="14"/>
    </row>
    <row r="84" spans="2:8" ht="12.75" customHeight="1">
      <c r="B84" s="123" t="s">
        <v>138</v>
      </c>
      <c r="C84" s="123"/>
      <c r="D84" s="123"/>
      <c r="E84" s="123"/>
      <c r="F84" s="123"/>
      <c r="G84" s="123"/>
      <c r="H84" s="123"/>
    </row>
    <row r="85" spans="2:8" ht="12.75">
      <c r="B85" s="123"/>
      <c r="C85" s="123"/>
      <c r="D85" s="123"/>
      <c r="E85" s="123"/>
      <c r="F85" s="123"/>
      <c r="G85" s="123"/>
      <c r="H85" s="123"/>
    </row>
    <row r="86" spans="2:8" ht="12.75">
      <c r="B86" s="123"/>
      <c r="C86" s="123"/>
      <c r="D86" s="123"/>
      <c r="E86" s="123"/>
      <c r="F86" s="123"/>
      <c r="G86" s="123"/>
      <c r="H86" s="123"/>
    </row>
    <row r="87" ht="12.75">
      <c r="G87" s="14"/>
    </row>
    <row r="88" ht="12.75">
      <c r="G88" s="14"/>
    </row>
    <row r="89" ht="12.75">
      <c r="G89" s="14"/>
    </row>
    <row r="90" ht="12.75">
      <c r="G90" s="14"/>
    </row>
    <row r="91" ht="12.75">
      <c r="G91" s="14"/>
    </row>
    <row r="92" ht="12.75">
      <c r="G92" s="14"/>
    </row>
  </sheetData>
  <sheetProtection password="CE88" sheet="1" objects="1" scenarios="1"/>
  <mergeCells count="19">
    <mergeCell ref="J3:J4"/>
    <mergeCell ref="A81:M81"/>
    <mergeCell ref="A2:A5"/>
    <mergeCell ref="B2:B5"/>
    <mergeCell ref="C2:C5"/>
    <mergeCell ref="A12:M12"/>
    <mergeCell ref="K3:K4"/>
    <mergeCell ref="L3:L4"/>
    <mergeCell ref="M3:M4"/>
    <mergeCell ref="B84:H86"/>
    <mergeCell ref="A1:IV1"/>
    <mergeCell ref="A17:M17"/>
    <mergeCell ref="A63:M63"/>
    <mergeCell ref="A72:M72"/>
    <mergeCell ref="D3:D4"/>
    <mergeCell ref="E3:E4"/>
    <mergeCell ref="F3:F4"/>
    <mergeCell ref="G3:G4"/>
    <mergeCell ref="H3:I3"/>
  </mergeCells>
  <printOptions/>
  <pageMargins left="0.74" right="0.7480314960629921" top="0.708661417322834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  <rowBreaks count="2" manualBreakCount="2">
    <brk id="33" max="255" man="1"/>
    <brk id="62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O86"/>
  <sheetViews>
    <sheetView workbookViewId="0" topLeftCell="A66">
      <selection activeCell="B70" sqref="B70"/>
    </sheetView>
  </sheetViews>
  <sheetFormatPr defaultColWidth="9.140625" defaultRowHeight="12.75"/>
  <cols>
    <col min="1" max="1" width="3.8515625" style="0" customWidth="1"/>
    <col min="2" max="2" width="14.57421875" style="0" customWidth="1"/>
    <col min="3" max="3" width="48.57421875" style="0" customWidth="1"/>
    <col min="4" max="4" width="5.28125" style="0" customWidth="1"/>
    <col min="5" max="5" width="5.57421875" style="0" customWidth="1"/>
    <col min="6" max="6" width="5.421875" style="0" customWidth="1"/>
    <col min="7" max="7" width="5.7109375" style="0" customWidth="1"/>
    <col min="8" max="8" width="5.00390625" style="0" customWidth="1"/>
    <col min="9" max="9" width="6.00390625" style="0" customWidth="1"/>
    <col min="10" max="10" width="5.140625" style="0" customWidth="1"/>
    <col min="11" max="11" width="5.8515625" style="0" customWidth="1"/>
    <col min="12" max="12" width="5.421875" style="0" customWidth="1"/>
    <col min="13" max="13" width="5.8515625" style="0" customWidth="1"/>
    <col min="14" max="14" width="5.00390625" style="0" customWidth="1"/>
    <col min="15" max="15" width="5.57421875" style="0" customWidth="1"/>
  </cols>
  <sheetData>
    <row r="1" s="125" customFormat="1" ht="15">
      <c r="A1" s="124" t="s">
        <v>610</v>
      </c>
    </row>
    <row r="2" spans="1:15" ht="22.5" customHeight="1">
      <c r="A2" s="131" t="s">
        <v>11</v>
      </c>
      <c r="B2" s="131" t="s">
        <v>12</v>
      </c>
      <c r="C2" s="131" t="s">
        <v>13</v>
      </c>
      <c r="D2" s="10" t="s">
        <v>611</v>
      </c>
      <c r="E2" s="10" t="s">
        <v>611</v>
      </c>
      <c r="F2" s="10" t="s">
        <v>612</v>
      </c>
      <c r="G2" s="10" t="s">
        <v>612</v>
      </c>
      <c r="H2" s="10" t="s">
        <v>613</v>
      </c>
      <c r="I2" s="10" t="s">
        <v>613</v>
      </c>
      <c r="J2" s="10" t="s">
        <v>614</v>
      </c>
      <c r="K2" s="10" t="s">
        <v>614</v>
      </c>
      <c r="L2" s="10" t="s">
        <v>615</v>
      </c>
      <c r="M2" s="10" t="s">
        <v>615</v>
      </c>
      <c r="N2" s="10" t="s">
        <v>616</v>
      </c>
      <c r="O2" s="10" t="s">
        <v>616</v>
      </c>
    </row>
    <row r="3" spans="1:15" ht="9" customHeight="1">
      <c r="A3" s="131"/>
      <c r="B3" s="131"/>
      <c r="C3" s="131"/>
      <c r="D3" s="130" t="s">
        <v>363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5" ht="72.75" customHeight="1">
      <c r="A4" s="128"/>
      <c r="B4" s="128"/>
      <c r="C4" s="128"/>
      <c r="D4" s="79" t="s">
        <v>617</v>
      </c>
      <c r="E4" s="79" t="s">
        <v>617</v>
      </c>
      <c r="F4" s="79" t="s">
        <v>618</v>
      </c>
      <c r="G4" s="79" t="s">
        <v>618</v>
      </c>
      <c r="H4" s="79" t="s">
        <v>619</v>
      </c>
      <c r="I4" s="79" t="s">
        <v>619</v>
      </c>
      <c r="J4" s="79" t="s">
        <v>620</v>
      </c>
      <c r="K4" s="79" t="s">
        <v>620</v>
      </c>
      <c r="L4" s="79" t="s">
        <v>621</v>
      </c>
      <c r="M4" s="79" t="s">
        <v>621</v>
      </c>
      <c r="N4" s="79" t="s">
        <v>622</v>
      </c>
      <c r="O4" s="79" t="s">
        <v>622</v>
      </c>
    </row>
    <row r="5" spans="1:15" ht="19.5" customHeight="1">
      <c r="A5" s="128"/>
      <c r="B5" s="128"/>
      <c r="C5" s="128"/>
      <c r="D5" s="37" t="s">
        <v>578</v>
      </c>
      <c r="E5" s="37" t="s">
        <v>579</v>
      </c>
      <c r="F5" s="37" t="s">
        <v>578</v>
      </c>
      <c r="G5" s="37" t="s">
        <v>579</v>
      </c>
      <c r="H5" s="37" t="s">
        <v>578</v>
      </c>
      <c r="I5" s="37" t="s">
        <v>579</v>
      </c>
      <c r="J5" s="37" t="s">
        <v>578</v>
      </c>
      <c r="K5" s="37" t="s">
        <v>579</v>
      </c>
      <c r="L5" s="37" t="s">
        <v>578</v>
      </c>
      <c r="M5" s="37" t="s">
        <v>579</v>
      </c>
      <c r="N5" s="37" t="s">
        <v>578</v>
      </c>
      <c r="O5" s="37" t="s">
        <v>579</v>
      </c>
    </row>
    <row r="6" spans="1:15" ht="12.75">
      <c r="A6" s="16">
        <v>1</v>
      </c>
      <c r="B6" s="16" t="s">
        <v>35</v>
      </c>
      <c r="C6" s="16" t="s">
        <v>36</v>
      </c>
      <c r="D6" s="17">
        <v>2</v>
      </c>
      <c r="E6" s="17">
        <v>2</v>
      </c>
      <c r="F6" s="17">
        <v>30.5</v>
      </c>
      <c r="G6" s="17">
        <v>35</v>
      </c>
      <c r="H6" s="17">
        <v>0</v>
      </c>
      <c r="I6" s="17">
        <v>0</v>
      </c>
      <c r="J6" s="17">
        <v>60.5</v>
      </c>
      <c r="K6" s="17">
        <v>58</v>
      </c>
      <c r="L6" s="17">
        <v>0</v>
      </c>
      <c r="M6" s="17">
        <v>0</v>
      </c>
      <c r="N6" s="17">
        <v>30.75</v>
      </c>
      <c r="O6" s="17">
        <v>31</v>
      </c>
    </row>
    <row r="7" spans="1:15" ht="12.75">
      <c r="A7" s="16">
        <v>2</v>
      </c>
      <c r="B7" s="16" t="s">
        <v>37</v>
      </c>
      <c r="C7" s="16" t="s">
        <v>38</v>
      </c>
      <c r="D7" s="17">
        <v>1</v>
      </c>
      <c r="E7" s="17">
        <v>1</v>
      </c>
      <c r="F7" s="17">
        <v>20</v>
      </c>
      <c r="G7" s="17">
        <v>17</v>
      </c>
      <c r="H7" s="17">
        <v>0</v>
      </c>
      <c r="I7" s="17">
        <v>0</v>
      </c>
      <c r="J7" s="17">
        <v>45</v>
      </c>
      <c r="K7" s="17">
        <v>41</v>
      </c>
      <c r="L7" s="17">
        <v>0</v>
      </c>
      <c r="M7" s="17">
        <v>0</v>
      </c>
      <c r="N7" s="17">
        <v>14</v>
      </c>
      <c r="O7" s="17">
        <v>14</v>
      </c>
    </row>
    <row r="8" spans="1:15" ht="12.75">
      <c r="A8" s="16">
        <v>3</v>
      </c>
      <c r="B8" s="16" t="s">
        <v>37</v>
      </c>
      <c r="C8" s="16" t="s">
        <v>39</v>
      </c>
      <c r="D8" s="17">
        <v>2</v>
      </c>
      <c r="E8" s="17">
        <v>2</v>
      </c>
      <c r="F8" s="17">
        <v>36</v>
      </c>
      <c r="G8" s="17">
        <v>29</v>
      </c>
      <c r="H8" s="17">
        <v>0</v>
      </c>
      <c r="I8" s="17">
        <v>0</v>
      </c>
      <c r="J8" s="17">
        <v>59</v>
      </c>
      <c r="K8" s="17">
        <v>50</v>
      </c>
      <c r="L8" s="17">
        <v>0</v>
      </c>
      <c r="M8" s="17">
        <v>0</v>
      </c>
      <c r="N8" s="17">
        <v>57</v>
      </c>
      <c r="O8" s="17">
        <v>56</v>
      </c>
    </row>
    <row r="9" spans="1:15" ht="12.75">
      <c r="A9" s="16">
        <v>4</v>
      </c>
      <c r="B9" s="16" t="s">
        <v>37</v>
      </c>
      <c r="C9" s="16" t="s">
        <v>40</v>
      </c>
      <c r="D9" s="17">
        <v>1</v>
      </c>
      <c r="E9" s="17">
        <v>1</v>
      </c>
      <c r="F9" s="17">
        <v>15</v>
      </c>
      <c r="G9" s="17">
        <v>15</v>
      </c>
      <c r="H9" s="17">
        <v>0</v>
      </c>
      <c r="I9" s="17">
        <v>0</v>
      </c>
      <c r="J9" s="17">
        <v>35</v>
      </c>
      <c r="K9" s="17">
        <v>29</v>
      </c>
      <c r="L9" s="17">
        <v>0</v>
      </c>
      <c r="M9" s="17">
        <v>0</v>
      </c>
      <c r="N9" s="17">
        <v>19.5</v>
      </c>
      <c r="O9" s="17">
        <v>14</v>
      </c>
    </row>
    <row r="10" spans="1:15" ht="12.75">
      <c r="A10" s="16">
        <v>5</v>
      </c>
      <c r="B10" s="16" t="s">
        <v>41</v>
      </c>
      <c r="C10" s="16" t="s">
        <v>42</v>
      </c>
      <c r="D10" s="17">
        <v>3</v>
      </c>
      <c r="E10" s="17">
        <v>4</v>
      </c>
      <c r="F10" s="17">
        <v>32</v>
      </c>
      <c r="G10" s="17">
        <v>34</v>
      </c>
      <c r="H10" s="17">
        <v>0</v>
      </c>
      <c r="I10" s="17">
        <v>0</v>
      </c>
      <c r="J10" s="17">
        <v>74</v>
      </c>
      <c r="K10" s="17">
        <v>76</v>
      </c>
      <c r="L10" s="17">
        <v>0</v>
      </c>
      <c r="M10" s="17">
        <v>0</v>
      </c>
      <c r="N10" s="17">
        <v>45</v>
      </c>
      <c r="O10" s="17">
        <v>41</v>
      </c>
    </row>
    <row r="11" spans="1:15" s="22" customFormat="1" ht="12.75">
      <c r="A11" s="19">
        <v>5</v>
      </c>
      <c r="B11" s="20"/>
      <c r="C11" s="19" t="s">
        <v>43</v>
      </c>
      <c r="D11" s="19">
        <f aca="true" t="shared" si="0" ref="D11:O11">(D6+D7+D8+D9+D10)</f>
        <v>9</v>
      </c>
      <c r="E11" s="19">
        <f t="shared" si="0"/>
        <v>10</v>
      </c>
      <c r="F11" s="19">
        <f t="shared" si="0"/>
        <v>133.5</v>
      </c>
      <c r="G11" s="19">
        <f t="shared" si="0"/>
        <v>130</v>
      </c>
      <c r="H11" s="19">
        <f t="shared" si="0"/>
        <v>0</v>
      </c>
      <c r="I11" s="19">
        <f t="shared" si="0"/>
        <v>0</v>
      </c>
      <c r="J11" s="19">
        <f t="shared" si="0"/>
        <v>273.5</v>
      </c>
      <c r="K11" s="19">
        <f t="shared" si="0"/>
        <v>254</v>
      </c>
      <c r="L11" s="19">
        <f t="shared" si="0"/>
        <v>0</v>
      </c>
      <c r="M11" s="19">
        <f t="shared" si="0"/>
        <v>0</v>
      </c>
      <c r="N11" s="19">
        <f t="shared" si="0"/>
        <v>166.25</v>
      </c>
      <c r="O11" s="19">
        <f t="shared" si="0"/>
        <v>156</v>
      </c>
    </row>
    <row r="12" spans="1:15" ht="6.75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</row>
    <row r="13" spans="1:15" ht="12.75">
      <c r="A13" s="16">
        <v>1</v>
      </c>
      <c r="B13" s="16" t="s">
        <v>37</v>
      </c>
      <c r="C13" s="16" t="s">
        <v>44</v>
      </c>
      <c r="D13" s="17">
        <v>1</v>
      </c>
      <c r="E13" s="17">
        <v>1</v>
      </c>
      <c r="F13" s="17">
        <v>0</v>
      </c>
      <c r="G13" s="17">
        <v>0</v>
      </c>
      <c r="H13" s="17">
        <v>7</v>
      </c>
      <c r="I13" s="17">
        <v>8</v>
      </c>
      <c r="J13" s="17">
        <v>50</v>
      </c>
      <c r="K13" s="17">
        <v>46</v>
      </c>
      <c r="L13" s="17">
        <v>0</v>
      </c>
      <c r="M13" s="17">
        <v>0</v>
      </c>
      <c r="N13" s="17">
        <v>19.25</v>
      </c>
      <c r="O13" s="17">
        <v>17</v>
      </c>
    </row>
    <row r="14" spans="1:15" ht="12.75">
      <c r="A14" s="16">
        <v>2</v>
      </c>
      <c r="B14" s="16" t="s">
        <v>45</v>
      </c>
      <c r="C14" s="16" t="s">
        <v>46</v>
      </c>
      <c r="D14" s="17">
        <v>1</v>
      </c>
      <c r="E14" s="17">
        <v>1</v>
      </c>
      <c r="F14" s="17">
        <v>16</v>
      </c>
      <c r="G14" s="17">
        <v>16</v>
      </c>
      <c r="H14" s="17">
        <v>0</v>
      </c>
      <c r="I14" s="17">
        <v>0</v>
      </c>
      <c r="J14" s="17">
        <v>96.5</v>
      </c>
      <c r="K14" s="17">
        <v>96</v>
      </c>
      <c r="L14" s="17">
        <v>0</v>
      </c>
      <c r="M14" s="17">
        <v>0</v>
      </c>
      <c r="N14" s="17">
        <v>43</v>
      </c>
      <c r="O14" s="17">
        <v>43</v>
      </c>
    </row>
    <row r="15" spans="1:15" ht="12.75">
      <c r="A15" s="16">
        <v>3</v>
      </c>
      <c r="B15" s="16" t="s">
        <v>47</v>
      </c>
      <c r="C15" s="16" t="s">
        <v>48</v>
      </c>
      <c r="D15" s="17">
        <v>0</v>
      </c>
      <c r="E15" s="17">
        <v>0</v>
      </c>
      <c r="F15" s="17">
        <v>7</v>
      </c>
      <c r="G15" s="17">
        <v>7</v>
      </c>
      <c r="H15" s="17">
        <v>0</v>
      </c>
      <c r="I15" s="17">
        <v>0</v>
      </c>
      <c r="J15" s="17">
        <v>9</v>
      </c>
      <c r="K15" s="17">
        <v>9</v>
      </c>
      <c r="L15" s="17">
        <v>8</v>
      </c>
      <c r="M15" s="17">
        <v>8</v>
      </c>
      <c r="N15" s="17">
        <v>14</v>
      </c>
      <c r="O15" s="17">
        <v>14</v>
      </c>
    </row>
    <row r="16" spans="1:15" s="22" customFormat="1" ht="12.75">
      <c r="A16" s="19">
        <v>3</v>
      </c>
      <c r="B16" s="20"/>
      <c r="C16" s="19" t="s">
        <v>49</v>
      </c>
      <c r="D16" s="19">
        <f aca="true" t="shared" si="1" ref="D16:O16">(D13+D14+D15)</f>
        <v>2</v>
      </c>
      <c r="E16" s="19">
        <f t="shared" si="1"/>
        <v>2</v>
      </c>
      <c r="F16" s="19">
        <f t="shared" si="1"/>
        <v>23</v>
      </c>
      <c r="G16" s="19">
        <f t="shared" si="1"/>
        <v>23</v>
      </c>
      <c r="H16" s="19">
        <f t="shared" si="1"/>
        <v>7</v>
      </c>
      <c r="I16" s="19">
        <f t="shared" si="1"/>
        <v>8</v>
      </c>
      <c r="J16" s="19">
        <f t="shared" si="1"/>
        <v>155.5</v>
      </c>
      <c r="K16" s="19">
        <f t="shared" si="1"/>
        <v>151</v>
      </c>
      <c r="L16" s="19">
        <f t="shared" si="1"/>
        <v>8</v>
      </c>
      <c r="M16" s="19">
        <f t="shared" si="1"/>
        <v>8</v>
      </c>
      <c r="N16" s="19">
        <f t="shared" si="1"/>
        <v>76.25</v>
      </c>
      <c r="O16" s="19">
        <f t="shared" si="1"/>
        <v>74</v>
      </c>
    </row>
    <row r="17" spans="1:15" ht="7.5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</row>
    <row r="18" spans="1:15" ht="12.75">
      <c r="A18" s="16">
        <v>1</v>
      </c>
      <c r="B18" s="16" t="s">
        <v>50</v>
      </c>
      <c r="C18" s="16" t="s">
        <v>51</v>
      </c>
      <c r="D18" s="17">
        <v>0</v>
      </c>
      <c r="E18" s="17">
        <v>1</v>
      </c>
      <c r="F18" s="17">
        <v>0</v>
      </c>
      <c r="G18" s="17">
        <v>5</v>
      </c>
      <c r="H18" s="17">
        <v>15.5</v>
      </c>
      <c r="I18" s="17">
        <v>15</v>
      </c>
      <c r="J18" s="17">
        <v>18</v>
      </c>
      <c r="K18" s="17">
        <v>14</v>
      </c>
      <c r="L18" s="17">
        <v>0</v>
      </c>
      <c r="M18" s="17">
        <v>0</v>
      </c>
      <c r="N18" s="17">
        <v>10.8</v>
      </c>
      <c r="O18" s="17">
        <v>7</v>
      </c>
    </row>
    <row r="19" spans="1:15" ht="12.75">
      <c r="A19" s="16">
        <v>2</v>
      </c>
      <c r="B19" s="16" t="s">
        <v>50</v>
      </c>
      <c r="C19" s="16" t="s">
        <v>52</v>
      </c>
      <c r="D19" s="17">
        <v>16</v>
      </c>
      <c r="E19" s="17">
        <v>16</v>
      </c>
      <c r="F19" s="17">
        <v>10</v>
      </c>
      <c r="G19" s="17">
        <v>9</v>
      </c>
      <c r="H19" s="17">
        <v>0</v>
      </c>
      <c r="I19" s="17">
        <v>0</v>
      </c>
      <c r="J19" s="17">
        <v>0</v>
      </c>
      <c r="K19" s="17">
        <v>0</v>
      </c>
      <c r="L19" s="17">
        <v>1</v>
      </c>
      <c r="M19" s="17">
        <v>1</v>
      </c>
      <c r="N19" s="17">
        <v>10</v>
      </c>
      <c r="O19" s="17">
        <v>9</v>
      </c>
    </row>
    <row r="20" spans="1:15" ht="12.75">
      <c r="A20" s="16">
        <v>3</v>
      </c>
      <c r="B20" s="16" t="s">
        <v>53</v>
      </c>
      <c r="C20" s="16" t="s">
        <v>54</v>
      </c>
      <c r="D20" s="17">
        <v>21.4</v>
      </c>
      <c r="E20" s="17">
        <v>21</v>
      </c>
      <c r="F20" s="17">
        <v>0</v>
      </c>
      <c r="G20" s="17">
        <v>0</v>
      </c>
      <c r="H20" s="17">
        <v>0</v>
      </c>
      <c r="I20" s="17">
        <v>0</v>
      </c>
      <c r="J20" s="17">
        <v>11.75</v>
      </c>
      <c r="K20" s="17">
        <v>9</v>
      </c>
      <c r="L20" s="17">
        <v>0</v>
      </c>
      <c r="M20" s="17">
        <v>0</v>
      </c>
      <c r="N20" s="17">
        <v>18.75</v>
      </c>
      <c r="O20" s="17">
        <v>15</v>
      </c>
    </row>
    <row r="21" spans="1:15" ht="12.75">
      <c r="A21" s="16">
        <v>4</v>
      </c>
      <c r="B21" s="16" t="s">
        <v>55</v>
      </c>
      <c r="C21" s="16" t="s">
        <v>56</v>
      </c>
      <c r="D21" s="17">
        <v>2</v>
      </c>
      <c r="E21" s="17">
        <v>2</v>
      </c>
      <c r="F21" s="17">
        <v>15</v>
      </c>
      <c r="G21" s="17">
        <v>15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9</v>
      </c>
      <c r="O21" s="17">
        <v>9</v>
      </c>
    </row>
    <row r="22" spans="1:15" ht="12.75">
      <c r="A22" s="16">
        <v>5</v>
      </c>
      <c r="B22" s="16" t="s">
        <v>55</v>
      </c>
      <c r="C22" s="16" t="s">
        <v>623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</row>
    <row r="23" spans="1:15" ht="12.75">
      <c r="A23" s="16">
        <v>6</v>
      </c>
      <c r="B23" s="16" t="s">
        <v>35</v>
      </c>
      <c r="C23" s="16" t="s">
        <v>58</v>
      </c>
      <c r="D23" s="17">
        <v>9</v>
      </c>
      <c r="E23" s="17">
        <v>9</v>
      </c>
      <c r="F23" s="17">
        <v>0</v>
      </c>
      <c r="G23" s="17">
        <v>0</v>
      </c>
      <c r="H23" s="17">
        <v>9</v>
      </c>
      <c r="I23" s="17">
        <v>9</v>
      </c>
      <c r="J23" s="17">
        <v>18</v>
      </c>
      <c r="K23" s="17">
        <v>18</v>
      </c>
      <c r="L23" s="17">
        <v>0</v>
      </c>
      <c r="M23" s="17">
        <v>0</v>
      </c>
      <c r="N23" s="17">
        <v>17</v>
      </c>
      <c r="O23" s="17">
        <v>17</v>
      </c>
    </row>
    <row r="24" spans="1:15" ht="12.75">
      <c r="A24" s="16">
        <v>7</v>
      </c>
      <c r="B24" s="16" t="s">
        <v>59</v>
      </c>
      <c r="C24" s="16" t="s">
        <v>60</v>
      </c>
      <c r="D24" s="17">
        <v>0</v>
      </c>
      <c r="E24" s="17">
        <v>0</v>
      </c>
      <c r="F24" s="17">
        <v>7</v>
      </c>
      <c r="G24" s="17">
        <v>7</v>
      </c>
      <c r="H24" s="17">
        <v>0</v>
      </c>
      <c r="I24" s="17">
        <v>0</v>
      </c>
      <c r="J24" s="17">
        <v>5</v>
      </c>
      <c r="K24" s="17">
        <v>5</v>
      </c>
      <c r="L24" s="17">
        <v>0</v>
      </c>
      <c r="M24" s="17">
        <v>0</v>
      </c>
      <c r="N24" s="17">
        <v>8</v>
      </c>
      <c r="O24" s="17">
        <v>8</v>
      </c>
    </row>
    <row r="25" spans="1:15" ht="12.75">
      <c r="A25" s="16">
        <v>8</v>
      </c>
      <c r="B25" s="16" t="s">
        <v>37</v>
      </c>
      <c r="C25" s="16" t="s">
        <v>61</v>
      </c>
      <c r="D25" s="17">
        <v>8.5</v>
      </c>
      <c r="E25" s="17">
        <v>6</v>
      </c>
      <c r="F25" s="17">
        <v>18</v>
      </c>
      <c r="G25" s="17">
        <v>20</v>
      </c>
      <c r="H25" s="17">
        <v>0</v>
      </c>
      <c r="I25" s="17">
        <v>0</v>
      </c>
      <c r="J25" s="17">
        <v>3</v>
      </c>
      <c r="K25" s="17">
        <v>2</v>
      </c>
      <c r="L25" s="17">
        <v>0</v>
      </c>
      <c r="M25" s="17">
        <v>0</v>
      </c>
      <c r="N25" s="17">
        <v>9.5</v>
      </c>
      <c r="O25" s="17">
        <v>6</v>
      </c>
    </row>
    <row r="26" spans="1:15" ht="12.75">
      <c r="A26" s="16">
        <v>9</v>
      </c>
      <c r="B26" s="16" t="s">
        <v>37</v>
      </c>
      <c r="C26" s="16" t="s">
        <v>62</v>
      </c>
      <c r="D26" s="17">
        <v>0</v>
      </c>
      <c r="E26" s="17">
        <v>0</v>
      </c>
      <c r="F26" s="17">
        <v>0</v>
      </c>
      <c r="G26" s="17">
        <v>0</v>
      </c>
      <c r="H26" s="17">
        <v>10.5</v>
      </c>
      <c r="I26" s="17">
        <v>11</v>
      </c>
      <c r="J26" s="17">
        <v>12</v>
      </c>
      <c r="K26" s="17">
        <v>3</v>
      </c>
      <c r="L26" s="17">
        <v>0</v>
      </c>
      <c r="M26" s="17">
        <v>0</v>
      </c>
      <c r="N26" s="17">
        <v>12</v>
      </c>
      <c r="O26" s="17">
        <v>9</v>
      </c>
    </row>
    <row r="27" spans="1:15" ht="12.75">
      <c r="A27" s="16">
        <v>10</v>
      </c>
      <c r="B27" s="16" t="s">
        <v>37</v>
      </c>
      <c r="C27" s="16" t="s">
        <v>63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</row>
    <row r="28" spans="1:15" ht="12.75">
      <c r="A28" s="16">
        <v>11</v>
      </c>
      <c r="B28" s="16" t="s">
        <v>37</v>
      </c>
      <c r="C28" s="16" t="s">
        <v>64</v>
      </c>
      <c r="D28" s="17">
        <v>4.5</v>
      </c>
      <c r="E28" s="17">
        <v>4</v>
      </c>
      <c r="F28" s="17">
        <v>0</v>
      </c>
      <c r="G28" s="17">
        <v>0</v>
      </c>
      <c r="H28" s="17">
        <v>10</v>
      </c>
      <c r="I28" s="17">
        <v>10</v>
      </c>
      <c r="J28" s="17">
        <v>6</v>
      </c>
      <c r="K28" s="17">
        <v>0</v>
      </c>
      <c r="L28" s="17">
        <v>0</v>
      </c>
      <c r="M28" s="17">
        <v>0</v>
      </c>
      <c r="N28" s="17">
        <v>16.5</v>
      </c>
      <c r="O28" s="17">
        <v>14</v>
      </c>
    </row>
    <row r="29" spans="1:15" ht="12.75">
      <c r="A29" s="16">
        <v>12</v>
      </c>
      <c r="B29" s="16" t="s">
        <v>37</v>
      </c>
      <c r="C29" s="16" t="s">
        <v>65</v>
      </c>
      <c r="D29" s="17">
        <v>2</v>
      </c>
      <c r="E29" s="17">
        <v>0</v>
      </c>
      <c r="F29" s="17">
        <v>0</v>
      </c>
      <c r="G29" s="17">
        <v>0</v>
      </c>
      <c r="H29" s="17">
        <v>24</v>
      </c>
      <c r="I29" s="17">
        <v>20</v>
      </c>
      <c r="J29" s="17">
        <v>25</v>
      </c>
      <c r="K29" s="17">
        <v>19</v>
      </c>
      <c r="L29" s="17">
        <v>0</v>
      </c>
      <c r="M29" s="17">
        <v>0</v>
      </c>
      <c r="N29" s="17">
        <v>24</v>
      </c>
      <c r="O29" s="17">
        <v>24</v>
      </c>
    </row>
    <row r="30" spans="1:15" ht="12.75">
      <c r="A30" s="16">
        <v>13</v>
      </c>
      <c r="B30" s="16" t="s">
        <v>37</v>
      </c>
      <c r="C30" s="16" t="s">
        <v>66</v>
      </c>
      <c r="D30" s="17">
        <v>3</v>
      </c>
      <c r="E30" s="17">
        <v>3</v>
      </c>
      <c r="F30" s="17">
        <v>0</v>
      </c>
      <c r="G30" s="17">
        <v>0</v>
      </c>
      <c r="H30" s="17">
        <v>15</v>
      </c>
      <c r="I30" s="17">
        <v>14</v>
      </c>
      <c r="J30" s="17">
        <v>17</v>
      </c>
      <c r="K30" s="17">
        <v>17</v>
      </c>
      <c r="L30" s="17">
        <v>0</v>
      </c>
      <c r="M30" s="17">
        <v>0</v>
      </c>
      <c r="N30" s="17">
        <v>17</v>
      </c>
      <c r="O30" s="17">
        <v>15</v>
      </c>
    </row>
    <row r="31" spans="1:15" ht="12.75">
      <c r="A31" s="16">
        <v>14</v>
      </c>
      <c r="B31" s="16" t="s">
        <v>37</v>
      </c>
      <c r="C31" s="16" t="s">
        <v>67</v>
      </c>
      <c r="D31" s="17">
        <v>2</v>
      </c>
      <c r="E31" s="17">
        <v>1</v>
      </c>
      <c r="F31" s="17">
        <v>0</v>
      </c>
      <c r="G31" s="17">
        <v>0</v>
      </c>
      <c r="H31" s="17">
        <v>9</v>
      </c>
      <c r="I31" s="17">
        <v>6</v>
      </c>
      <c r="J31" s="17">
        <v>7</v>
      </c>
      <c r="K31" s="17">
        <v>7</v>
      </c>
      <c r="L31" s="17">
        <v>0</v>
      </c>
      <c r="M31" s="17">
        <v>0</v>
      </c>
      <c r="N31" s="17">
        <v>13</v>
      </c>
      <c r="O31" s="17">
        <v>9</v>
      </c>
    </row>
    <row r="32" spans="1:15" ht="12.75">
      <c r="A32" s="16">
        <v>15</v>
      </c>
      <c r="B32" s="16" t="s">
        <v>68</v>
      </c>
      <c r="C32" s="16" t="s">
        <v>69</v>
      </c>
      <c r="D32" s="17">
        <v>0</v>
      </c>
      <c r="E32" s="17">
        <v>0</v>
      </c>
      <c r="F32" s="17">
        <v>9</v>
      </c>
      <c r="G32" s="17">
        <v>6</v>
      </c>
      <c r="H32" s="17">
        <v>0</v>
      </c>
      <c r="I32" s="17">
        <v>0</v>
      </c>
      <c r="J32" s="17">
        <v>6</v>
      </c>
      <c r="K32" s="17">
        <v>5</v>
      </c>
      <c r="L32" s="17">
        <v>0</v>
      </c>
      <c r="M32" s="17">
        <v>0</v>
      </c>
      <c r="N32" s="17">
        <v>3</v>
      </c>
      <c r="O32" s="17">
        <v>3</v>
      </c>
    </row>
    <row r="33" spans="1:15" ht="12.75">
      <c r="A33" s="16">
        <v>16</v>
      </c>
      <c r="B33" s="16" t="s">
        <v>70</v>
      </c>
      <c r="C33" s="16" t="s">
        <v>71</v>
      </c>
      <c r="D33" s="17">
        <v>1</v>
      </c>
      <c r="E33" s="17">
        <v>1</v>
      </c>
      <c r="F33" s="17">
        <v>0</v>
      </c>
      <c r="G33" s="17">
        <v>0</v>
      </c>
      <c r="H33" s="17">
        <v>10.3</v>
      </c>
      <c r="I33" s="17">
        <v>9</v>
      </c>
      <c r="J33" s="17">
        <v>9</v>
      </c>
      <c r="K33" s="17">
        <v>9</v>
      </c>
      <c r="L33" s="17">
        <v>0</v>
      </c>
      <c r="M33" s="17">
        <v>0</v>
      </c>
      <c r="N33" s="17">
        <v>10.6</v>
      </c>
      <c r="O33" s="17">
        <v>10</v>
      </c>
    </row>
    <row r="34" spans="1:15" ht="12.75">
      <c r="A34" s="16">
        <v>17</v>
      </c>
      <c r="B34" s="16" t="s">
        <v>72</v>
      </c>
      <c r="C34" s="16" t="s">
        <v>73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5</v>
      </c>
      <c r="K34" s="17">
        <v>5</v>
      </c>
      <c r="L34" s="17">
        <v>0</v>
      </c>
      <c r="M34" s="17">
        <v>0</v>
      </c>
      <c r="N34" s="17">
        <v>0.25</v>
      </c>
      <c r="O34" s="17">
        <v>1</v>
      </c>
    </row>
    <row r="35" spans="1:15" ht="12.75">
      <c r="A35" s="16">
        <v>18</v>
      </c>
      <c r="B35" s="16" t="s">
        <v>74</v>
      </c>
      <c r="C35" s="16" t="s">
        <v>75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7</v>
      </c>
      <c r="K35" s="17">
        <v>7</v>
      </c>
      <c r="L35" s="17">
        <v>0</v>
      </c>
      <c r="M35" s="17">
        <v>0</v>
      </c>
      <c r="N35" s="17">
        <v>3.1</v>
      </c>
      <c r="O35" s="17">
        <v>5</v>
      </c>
    </row>
    <row r="36" spans="1:15" ht="12.75">
      <c r="A36" s="16">
        <v>19</v>
      </c>
      <c r="B36" s="16" t="s">
        <v>76</v>
      </c>
      <c r="C36" s="16" t="s">
        <v>77</v>
      </c>
      <c r="D36" s="17">
        <v>0</v>
      </c>
      <c r="E36" s="17">
        <v>0</v>
      </c>
      <c r="F36" s="17">
        <v>12</v>
      </c>
      <c r="G36" s="17">
        <v>12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4.5</v>
      </c>
      <c r="O36" s="17">
        <v>5</v>
      </c>
    </row>
    <row r="37" spans="1:15" ht="12.75">
      <c r="A37" s="16">
        <v>20</v>
      </c>
      <c r="B37" s="16" t="s">
        <v>78</v>
      </c>
      <c r="C37" s="16" t="s">
        <v>79</v>
      </c>
      <c r="D37" s="17">
        <v>1</v>
      </c>
      <c r="E37" s="17">
        <v>1</v>
      </c>
      <c r="F37" s="17">
        <v>3</v>
      </c>
      <c r="G37" s="17">
        <v>3</v>
      </c>
      <c r="H37" s="17">
        <v>0</v>
      </c>
      <c r="I37" s="17">
        <v>0</v>
      </c>
      <c r="J37" s="17">
        <v>2</v>
      </c>
      <c r="K37" s="17">
        <v>2</v>
      </c>
      <c r="L37" s="17">
        <v>5.5</v>
      </c>
      <c r="M37" s="17">
        <v>3</v>
      </c>
      <c r="N37" s="17">
        <v>13.5</v>
      </c>
      <c r="O37" s="17">
        <v>13</v>
      </c>
    </row>
    <row r="38" spans="1:15" ht="12.75">
      <c r="A38" s="16">
        <v>21</v>
      </c>
      <c r="B38" s="16" t="s">
        <v>41</v>
      </c>
      <c r="C38" s="16" t="s">
        <v>80</v>
      </c>
      <c r="D38" s="17">
        <v>0</v>
      </c>
      <c r="E38" s="17">
        <v>0</v>
      </c>
      <c r="F38" s="17">
        <v>9</v>
      </c>
      <c r="G38" s="17">
        <v>8</v>
      </c>
      <c r="H38" s="17">
        <v>0</v>
      </c>
      <c r="I38" s="17">
        <v>0</v>
      </c>
      <c r="J38" s="17">
        <v>11</v>
      </c>
      <c r="K38" s="17">
        <v>10</v>
      </c>
      <c r="L38" s="17">
        <v>0</v>
      </c>
      <c r="M38" s="17">
        <v>0</v>
      </c>
      <c r="N38" s="17">
        <v>20.5</v>
      </c>
      <c r="O38" s="17">
        <v>12</v>
      </c>
    </row>
    <row r="39" spans="1:15" ht="12.75">
      <c r="A39" s="16">
        <v>22</v>
      </c>
      <c r="B39" s="16" t="s">
        <v>81</v>
      </c>
      <c r="C39" s="16" t="s">
        <v>82</v>
      </c>
      <c r="D39" s="17">
        <v>1</v>
      </c>
      <c r="E39" s="17">
        <v>1</v>
      </c>
      <c r="F39" s="17">
        <v>0</v>
      </c>
      <c r="G39" s="17">
        <v>0</v>
      </c>
      <c r="H39" s="17">
        <v>2</v>
      </c>
      <c r="I39" s="17">
        <v>2</v>
      </c>
      <c r="J39" s="17">
        <v>2</v>
      </c>
      <c r="K39" s="17">
        <v>2</v>
      </c>
      <c r="L39" s="17">
        <v>0</v>
      </c>
      <c r="M39" s="17">
        <v>0</v>
      </c>
      <c r="N39" s="17">
        <v>14</v>
      </c>
      <c r="O39" s="17">
        <v>11</v>
      </c>
    </row>
    <row r="40" spans="1:15" ht="12.75">
      <c r="A40" s="16">
        <v>23</v>
      </c>
      <c r="B40" s="16" t="s">
        <v>81</v>
      </c>
      <c r="C40" s="16" t="s">
        <v>83</v>
      </c>
      <c r="D40" s="17">
        <v>1</v>
      </c>
      <c r="E40" s="17">
        <v>1</v>
      </c>
      <c r="F40" s="17">
        <v>0</v>
      </c>
      <c r="G40" s="17">
        <v>0</v>
      </c>
      <c r="H40" s="17">
        <v>7</v>
      </c>
      <c r="I40" s="17">
        <v>9</v>
      </c>
      <c r="J40" s="17">
        <v>7.5</v>
      </c>
      <c r="K40" s="17">
        <v>11</v>
      </c>
      <c r="L40" s="17">
        <v>0</v>
      </c>
      <c r="M40" s="17">
        <v>0</v>
      </c>
      <c r="N40" s="17">
        <v>9.5</v>
      </c>
      <c r="O40" s="17">
        <v>15</v>
      </c>
    </row>
    <row r="41" spans="1:15" ht="12.75">
      <c r="A41" s="16">
        <v>24</v>
      </c>
      <c r="B41" s="16" t="s">
        <v>84</v>
      </c>
      <c r="C41" s="16" t="s">
        <v>85</v>
      </c>
      <c r="D41" s="17">
        <v>0</v>
      </c>
      <c r="E41" s="17">
        <v>0</v>
      </c>
      <c r="F41" s="17">
        <v>0</v>
      </c>
      <c r="G41" s="17">
        <v>0</v>
      </c>
      <c r="H41" s="17">
        <v>8.5</v>
      </c>
      <c r="I41" s="17">
        <v>7</v>
      </c>
      <c r="J41" s="17">
        <v>11</v>
      </c>
      <c r="K41" s="17">
        <v>9</v>
      </c>
      <c r="L41" s="17">
        <v>0</v>
      </c>
      <c r="M41" s="17">
        <v>0</v>
      </c>
      <c r="N41" s="17">
        <v>14.25</v>
      </c>
      <c r="O41" s="17">
        <v>12</v>
      </c>
    </row>
    <row r="42" spans="1:15" ht="12.75">
      <c r="A42" s="16">
        <v>25</v>
      </c>
      <c r="B42" s="16" t="s">
        <v>84</v>
      </c>
      <c r="C42" s="16" t="s">
        <v>86</v>
      </c>
      <c r="D42" s="17">
        <v>0</v>
      </c>
      <c r="E42" s="17">
        <v>0</v>
      </c>
      <c r="F42" s="17">
        <v>0</v>
      </c>
      <c r="G42" s="17">
        <v>0</v>
      </c>
      <c r="H42" s="17">
        <v>2.5</v>
      </c>
      <c r="I42" s="17">
        <v>3</v>
      </c>
      <c r="J42" s="17">
        <v>4.5</v>
      </c>
      <c r="K42" s="17">
        <v>5</v>
      </c>
      <c r="L42" s="17">
        <v>0</v>
      </c>
      <c r="M42" s="17">
        <v>0</v>
      </c>
      <c r="N42" s="17">
        <v>2.5</v>
      </c>
      <c r="O42" s="17">
        <v>3</v>
      </c>
    </row>
    <row r="43" spans="1:15" ht="12.75">
      <c r="A43" s="16">
        <v>26</v>
      </c>
      <c r="B43" s="16" t="s">
        <v>87</v>
      </c>
      <c r="C43" s="16" t="s">
        <v>88</v>
      </c>
      <c r="D43" s="17">
        <v>1</v>
      </c>
      <c r="E43" s="17">
        <v>1</v>
      </c>
      <c r="F43" s="17">
        <v>9</v>
      </c>
      <c r="G43" s="17">
        <v>9</v>
      </c>
      <c r="H43" s="17">
        <v>0</v>
      </c>
      <c r="I43" s="17">
        <v>0</v>
      </c>
      <c r="J43" s="17">
        <v>5</v>
      </c>
      <c r="K43" s="17">
        <v>4</v>
      </c>
      <c r="L43" s="17">
        <v>0</v>
      </c>
      <c r="M43" s="17">
        <v>0</v>
      </c>
      <c r="N43" s="17">
        <v>17</v>
      </c>
      <c r="O43" s="17">
        <v>13</v>
      </c>
    </row>
    <row r="44" spans="1:15" ht="12.75">
      <c r="A44" s="16">
        <v>27</v>
      </c>
      <c r="B44" s="16" t="s">
        <v>89</v>
      </c>
      <c r="C44" s="16" t="s">
        <v>90</v>
      </c>
      <c r="D44" s="17">
        <v>1</v>
      </c>
      <c r="E44" s="17">
        <v>1</v>
      </c>
      <c r="F44" s="17">
        <v>6</v>
      </c>
      <c r="G44" s="17">
        <v>6</v>
      </c>
      <c r="H44" s="17">
        <v>0</v>
      </c>
      <c r="I44" s="17">
        <v>0</v>
      </c>
      <c r="J44" s="17">
        <v>8</v>
      </c>
      <c r="K44" s="17">
        <v>8</v>
      </c>
      <c r="L44" s="17">
        <v>2</v>
      </c>
      <c r="M44" s="17">
        <v>2</v>
      </c>
      <c r="N44" s="17">
        <v>7.5</v>
      </c>
      <c r="O44" s="17">
        <v>8</v>
      </c>
    </row>
    <row r="45" spans="1:15" ht="12.75">
      <c r="A45" s="16">
        <v>28</v>
      </c>
      <c r="B45" s="16" t="s">
        <v>91</v>
      </c>
      <c r="C45" s="16" t="s">
        <v>92</v>
      </c>
      <c r="D45" s="17">
        <v>0</v>
      </c>
      <c r="E45" s="17">
        <v>0</v>
      </c>
      <c r="F45" s="17">
        <v>6</v>
      </c>
      <c r="G45" s="17">
        <v>4</v>
      </c>
      <c r="H45" s="17">
        <v>0</v>
      </c>
      <c r="I45" s="17">
        <v>0</v>
      </c>
      <c r="J45" s="17">
        <v>8</v>
      </c>
      <c r="K45" s="17">
        <v>5</v>
      </c>
      <c r="L45" s="17">
        <v>0</v>
      </c>
      <c r="M45" s="17">
        <v>0</v>
      </c>
      <c r="N45" s="17">
        <v>6</v>
      </c>
      <c r="O45" s="17">
        <v>6</v>
      </c>
    </row>
    <row r="46" spans="1:15" ht="12.75">
      <c r="A46" s="16">
        <v>29</v>
      </c>
      <c r="B46" s="16" t="s">
        <v>93</v>
      </c>
      <c r="C46" s="16" t="s">
        <v>94</v>
      </c>
      <c r="D46" s="17">
        <v>0</v>
      </c>
      <c r="E46" s="17">
        <v>0</v>
      </c>
      <c r="F46" s="17">
        <v>2</v>
      </c>
      <c r="G46" s="17">
        <v>3</v>
      </c>
      <c r="H46" s="17">
        <v>0</v>
      </c>
      <c r="I46" s="17">
        <v>0</v>
      </c>
      <c r="J46" s="17">
        <v>2.75</v>
      </c>
      <c r="K46" s="17">
        <v>4</v>
      </c>
      <c r="L46" s="17">
        <v>0</v>
      </c>
      <c r="M46" s="17">
        <v>0</v>
      </c>
      <c r="N46" s="17">
        <v>3.7</v>
      </c>
      <c r="O46" s="17">
        <v>4</v>
      </c>
    </row>
    <row r="47" spans="1:15" ht="12.75">
      <c r="A47" s="16">
        <v>30</v>
      </c>
      <c r="B47" s="16" t="s">
        <v>93</v>
      </c>
      <c r="C47" s="16" t="s">
        <v>95</v>
      </c>
      <c r="D47" s="17">
        <v>0</v>
      </c>
      <c r="E47" s="17">
        <v>0</v>
      </c>
      <c r="F47" s="17">
        <v>4</v>
      </c>
      <c r="G47" s="17">
        <v>4</v>
      </c>
      <c r="H47" s="17">
        <v>3</v>
      </c>
      <c r="I47" s="17">
        <v>2</v>
      </c>
      <c r="J47" s="17">
        <v>0</v>
      </c>
      <c r="K47" s="17">
        <v>0</v>
      </c>
      <c r="L47" s="17">
        <v>0</v>
      </c>
      <c r="M47" s="17">
        <v>0</v>
      </c>
      <c r="N47" s="17">
        <v>10.15</v>
      </c>
      <c r="O47" s="17">
        <v>10</v>
      </c>
    </row>
    <row r="48" spans="1:15" ht="12.75">
      <c r="A48" s="16">
        <v>31</v>
      </c>
      <c r="B48" s="16" t="s">
        <v>96</v>
      </c>
      <c r="C48" s="16" t="s">
        <v>97</v>
      </c>
      <c r="D48" s="17">
        <v>0</v>
      </c>
      <c r="E48" s="17">
        <v>0</v>
      </c>
      <c r="F48" s="17">
        <v>6</v>
      </c>
      <c r="G48" s="17">
        <v>6</v>
      </c>
      <c r="H48" s="17">
        <v>0</v>
      </c>
      <c r="I48" s="17">
        <v>0</v>
      </c>
      <c r="J48" s="17">
        <v>4</v>
      </c>
      <c r="K48" s="17">
        <v>4</v>
      </c>
      <c r="L48" s="17">
        <v>0</v>
      </c>
      <c r="M48" s="17">
        <v>0</v>
      </c>
      <c r="N48" s="17">
        <v>13.25</v>
      </c>
      <c r="O48" s="17">
        <v>10</v>
      </c>
    </row>
    <row r="49" spans="1:15" ht="12.75">
      <c r="A49" s="16">
        <v>32</v>
      </c>
      <c r="B49" s="16" t="s">
        <v>98</v>
      </c>
      <c r="C49" s="16" t="s">
        <v>99</v>
      </c>
      <c r="D49" s="17">
        <v>0</v>
      </c>
      <c r="E49" s="17">
        <v>0</v>
      </c>
      <c r="F49" s="17">
        <v>0</v>
      </c>
      <c r="G49" s="17">
        <v>0</v>
      </c>
      <c r="H49" s="17">
        <v>5</v>
      </c>
      <c r="I49" s="17">
        <v>5</v>
      </c>
      <c r="J49" s="17">
        <v>2</v>
      </c>
      <c r="K49" s="17">
        <v>2</v>
      </c>
      <c r="L49" s="17">
        <v>0</v>
      </c>
      <c r="M49" s="17">
        <v>0</v>
      </c>
      <c r="N49" s="17">
        <v>9.65</v>
      </c>
      <c r="O49" s="17">
        <v>12</v>
      </c>
    </row>
    <row r="50" spans="1:15" ht="12.75">
      <c r="A50" s="16">
        <v>33</v>
      </c>
      <c r="B50" s="16" t="s">
        <v>100</v>
      </c>
      <c r="C50" s="16" t="s">
        <v>101</v>
      </c>
      <c r="D50" s="17">
        <v>1</v>
      </c>
      <c r="E50" s="17">
        <v>0</v>
      </c>
      <c r="F50" s="17">
        <v>0</v>
      </c>
      <c r="G50" s="17">
        <v>0</v>
      </c>
      <c r="H50" s="17">
        <v>6</v>
      </c>
      <c r="I50" s="17">
        <v>6</v>
      </c>
      <c r="J50" s="17">
        <v>9</v>
      </c>
      <c r="K50" s="17">
        <v>9</v>
      </c>
      <c r="L50" s="17">
        <v>0</v>
      </c>
      <c r="M50" s="17">
        <v>0</v>
      </c>
      <c r="N50" s="17">
        <v>10.5</v>
      </c>
      <c r="O50" s="17">
        <v>8</v>
      </c>
    </row>
    <row r="51" spans="1:15" ht="12.75">
      <c r="A51" s="16">
        <v>34</v>
      </c>
      <c r="B51" s="16" t="s">
        <v>102</v>
      </c>
      <c r="C51" s="16" t="s">
        <v>103</v>
      </c>
      <c r="D51" s="17">
        <v>1</v>
      </c>
      <c r="E51" s="17">
        <v>1</v>
      </c>
      <c r="F51" s="17">
        <v>0</v>
      </c>
      <c r="G51" s="17">
        <v>0</v>
      </c>
      <c r="H51" s="17">
        <v>0</v>
      </c>
      <c r="I51" s="17">
        <v>0</v>
      </c>
      <c r="J51" s="17">
        <v>4</v>
      </c>
      <c r="K51" s="17">
        <v>4</v>
      </c>
      <c r="L51" s="17">
        <v>0</v>
      </c>
      <c r="M51" s="17">
        <v>0</v>
      </c>
      <c r="N51" s="17">
        <v>10</v>
      </c>
      <c r="O51" s="17">
        <v>8</v>
      </c>
    </row>
    <row r="52" spans="1:15" ht="12.75">
      <c r="A52" s="16">
        <v>35</v>
      </c>
      <c r="B52" s="16" t="s">
        <v>45</v>
      </c>
      <c r="C52" s="16" t="s">
        <v>104</v>
      </c>
      <c r="D52" s="17">
        <v>0</v>
      </c>
      <c r="E52" s="17">
        <v>0</v>
      </c>
      <c r="F52" s="17">
        <v>6</v>
      </c>
      <c r="G52" s="17">
        <v>3</v>
      </c>
      <c r="H52" s="17">
        <v>0</v>
      </c>
      <c r="I52" s="17">
        <v>0</v>
      </c>
      <c r="J52" s="17">
        <v>6</v>
      </c>
      <c r="K52" s="17">
        <v>1</v>
      </c>
      <c r="L52" s="17">
        <v>0</v>
      </c>
      <c r="M52" s="17">
        <v>0</v>
      </c>
      <c r="N52" s="17">
        <v>13</v>
      </c>
      <c r="O52" s="17">
        <v>8</v>
      </c>
    </row>
    <row r="53" spans="1:15" ht="12.75">
      <c r="A53" s="16">
        <v>36</v>
      </c>
      <c r="B53" s="16" t="s">
        <v>45</v>
      </c>
      <c r="C53" s="16" t="s">
        <v>105</v>
      </c>
      <c r="D53" s="17">
        <v>0</v>
      </c>
      <c r="E53" s="17">
        <v>0</v>
      </c>
      <c r="F53" s="17">
        <v>0</v>
      </c>
      <c r="G53" s="17">
        <v>0</v>
      </c>
      <c r="H53" s="17">
        <v>10</v>
      </c>
      <c r="I53" s="17">
        <v>10</v>
      </c>
      <c r="J53" s="17">
        <v>12</v>
      </c>
      <c r="K53" s="17">
        <v>12</v>
      </c>
      <c r="L53" s="17">
        <v>0</v>
      </c>
      <c r="M53" s="17">
        <v>0</v>
      </c>
      <c r="N53" s="17">
        <v>12</v>
      </c>
      <c r="O53" s="17">
        <v>12</v>
      </c>
    </row>
    <row r="54" spans="1:15" ht="12.75">
      <c r="A54" s="16">
        <v>37</v>
      </c>
      <c r="B54" s="16" t="s">
        <v>45</v>
      </c>
      <c r="C54" s="16" t="s">
        <v>106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</row>
    <row r="55" spans="1:15" ht="12.75">
      <c r="A55" s="16">
        <v>38</v>
      </c>
      <c r="B55" s="16" t="s">
        <v>107</v>
      </c>
      <c r="C55" s="16" t="s">
        <v>108</v>
      </c>
      <c r="D55" s="17">
        <v>5</v>
      </c>
      <c r="E55" s="17">
        <v>5</v>
      </c>
      <c r="F55" s="17">
        <v>0</v>
      </c>
      <c r="G55" s="17">
        <v>0</v>
      </c>
      <c r="H55" s="17">
        <v>2</v>
      </c>
      <c r="I55" s="17">
        <v>2</v>
      </c>
      <c r="J55" s="17">
        <v>0</v>
      </c>
      <c r="K55" s="17">
        <v>0</v>
      </c>
      <c r="L55" s="17">
        <v>0</v>
      </c>
      <c r="M55" s="17">
        <v>0</v>
      </c>
      <c r="N55" s="17">
        <v>5</v>
      </c>
      <c r="O55" s="17">
        <v>5</v>
      </c>
    </row>
    <row r="56" spans="1:15" ht="12.75">
      <c r="A56" s="16">
        <v>39</v>
      </c>
      <c r="B56" s="16" t="s">
        <v>47</v>
      </c>
      <c r="C56" s="16" t="s">
        <v>109</v>
      </c>
      <c r="D56" s="17">
        <v>0.5</v>
      </c>
      <c r="E56" s="17">
        <v>1</v>
      </c>
      <c r="F56" s="17">
        <v>0</v>
      </c>
      <c r="G56" s="17">
        <v>0</v>
      </c>
      <c r="H56" s="17">
        <v>5</v>
      </c>
      <c r="I56" s="17">
        <v>4</v>
      </c>
      <c r="J56" s="17">
        <v>6</v>
      </c>
      <c r="K56" s="17">
        <v>7</v>
      </c>
      <c r="L56" s="17">
        <v>0</v>
      </c>
      <c r="M56" s="17">
        <v>0</v>
      </c>
      <c r="N56" s="17">
        <v>8.5</v>
      </c>
      <c r="O56" s="17">
        <v>6</v>
      </c>
    </row>
    <row r="57" spans="1:15" ht="12.75">
      <c r="A57" s="16">
        <v>40</v>
      </c>
      <c r="B57" s="16" t="s">
        <v>110</v>
      </c>
      <c r="C57" s="16" t="s">
        <v>111</v>
      </c>
      <c r="D57" s="17">
        <v>1</v>
      </c>
      <c r="E57" s="17">
        <v>1</v>
      </c>
      <c r="F57" s="17">
        <v>8</v>
      </c>
      <c r="G57" s="17">
        <v>8</v>
      </c>
      <c r="H57" s="17">
        <v>0</v>
      </c>
      <c r="I57" s="17">
        <v>0</v>
      </c>
      <c r="J57" s="17">
        <v>6</v>
      </c>
      <c r="K57" s="17">
        <v>6</v>
      </c>
      <c r="L57" s="17">
        <v>0</v>
      </c>
      <c r="M57" s="17">
        <v>0</v>
      </c>
      <c r="N57" s="17">
        <v>12</v>
      </c>
      <c r="O57" s="17">
        <v>14</v>
      </c>
    </row>
    <row r="58" spans="1:15" ht="12.75">
      <c r="A58" s="16">
        <v>41</v>
      </c>
      <c r="B58" s="16" t="s">
        <v>112</v>
      </c>
      <c r="C58" s="16" t="s">
        <v>113</v>
      </c>
      <c r="D58" s="17">
        <v>0</v>
      </c>
      <c r="E58" s="17">
        <v>0</v>
      </c>
      <c r="F58" s="17">
        <v>0</v>
      </c>
      <c r="G58" s="17">
        <v>0</v>
      </c>
      <c r="H58" s="17">
        <v>10</v>
      </c>
      <c r="I58" s="17">
        <v>8</v>
      </c>
      <c r="J58" s="17">
        <v>4</v>
      </c>
      <c r="K58" s="17">
        <v>3</v>
      </c>
      <c r="L58" s="17">
        <v>0</v>
      </c>
      <c r="M58" s="17">
        <v>0</v>
      </c>
      <c r="N58" s="17">
        <v>8</v>
      </c>
      <c r="O58" s="17">
        <v>8</v>
      </c>
    </row>
    <row r="59" spans="1:15" ht="12.75">
      <c r="A59" s="16">
        <v>42</v>
      </c>
      <c r="B59" s="16" t="s">
        <v>114</v>
      </c>
      <c r="C59" s="16" t="s">
        <v>115</v>
      </c>
      <c r="D59" s="17">
        <v>9</v>
      </c>
      <c r="E59" s="17">
        <v>9</v>
      </c>
      <c r="F59" s="17">
        <v>0</v>
      </c>
      <c r="G59" s="17">
        <v>0</v>
      </c>
      <c r="H59" s="17">
        <v>0</v>
      </c>
      <c r="I59" s="17">
        <v>0</v>
      </c>
      <c r="J59" s="17">
        <v>2</v>
      </c>
      <c r="K59" s="17">
        <v>2</v>
      </c>
      <c r="L59" s="17">
        <v>0</v>
      </c>
      <c r="M59" s="17">
        <v>0</v>
      </c>
      <c r="N59" s="17">
        <v>14</v>
      </c>
      <c r="O59" s="17">
        <v>14</v>
      </c>
    </row>
    <row r="60" spans="1:15" ht="12.75">
      <c r="A60" s="16">
        <v>43</v>
      </c>
      <c r="B60" s="16" t="s">
        <v>114</v>
      </c>
      <c r="C60" s="16" t="s">
        <v>116</v>
      </c>
      <c r="D60" s="17">
        <v>1</v>
      </c>
      <c r="E60" s="17">
        <v>1</v>
      </c>
      <c r="F60" s="17">
        <v>0</v>
      </c>
      <c r="G60" s="17">
        <v>0</v>
      </c>
      <c r="H60" s="17">
        <v>4</v>
      </c>
      <c r="I60" s="17">
        <v>4</v>
      </c>
      <c r="J60" s="17">
        <v>8</v>
      </c>
      <c r="K60" s="17">
        <v>8</v>
      </c>
      <c r="L60" s="17">
        <v>0</v>
      </c>
      <c r="M60" s="17">
        <v>0</v>
      </c>
      <c r="N60" s="17">
        <v>9</v>
      </c>
      <c r="O60" s="17">
        <v>9</v>
      </c>
    </row>
    <row r="61" spans="1:15" ht="12.75">
      <c r="A61" s="16">
        <v>44</v>
      </c>
      <c r="B61" s="16" t="s">
        <v>117</v>
      </c>
      <c r="C61" s="16" t="s">
        <v>118</v>
      </c>
      <c r="D61" s="17">
        <v>0</v>
      </c>
      <c r="E61" s="17">
        <v>0</v>
      </c>
      <c r="F61" s="17">
        <v>0</v>
      </c>
      <c r="G61" s="17">
        <v>0</v>
      </c>
      <c r="H61" s="17">
        <v>3.5</v>
      </c>
      <c r="I61" s="17">
        <v>3</v>
      </c>
      <c r="J61" s="17">
        <v>2</v>
      </c>
      <c r="K61" s="17">
        <v>2</v>
      </c>
      <c r="L61" s="17">
        <v>0</v>
      </c>
      <c r="M61" s="17">
        <v>0</v>
      </c>
      <c r="N61" s="17">
        <v>2</v>
      </c>
      <c r="O61" s="17">
        <v>2</v>
      </c>
    </row>
    <row r="62" spans="1:15" s="22" customFormat="1" ht="12.75">
      <c r="A62" s="19">
        <v>44</v>
      </c>
      <c r="B62" s="20"/>
      <c r="C62" s="19" t="s">
        <v>119</v>
      </c>
      <c r="D62" s="19">
        <f>SUM((D18):(D61))</f>
        <v>92.9</v>
      </c>
      <c r="E62" s="19">
        <f>SUM((E18):(E61))</f>
        <v>87</v>
      </c>
      <c r="F62" s="19">
        <f>SUM((F18):(F61))</f>
        <v>130</v>
      </c>
      <c r="G62" s="19">
        <f>SUM((G18):(G61))</f>
        <v>128</v>
      </c>
      <c r="H62" s="19">
        <f>SUM((H18):(H61))</f>
        <v>171.8</v>
      </c>
      <c r="I62" s="19">
        <f>SUM((I18):(I61))</f>
        <v>159</v>
      </c>
      <c r="J62" s="19">
        <f>SUM((J18):(J61))</f>
        <v>276.5</v>
      </c>
      <c r="K62" s="19">
        <f>SUM((K18):(K61))</f>
        <v>240</v>
      </c>
      <c r="L62" s="19">
        <f>SUM((L18):(L61))</f>
        <v>8.5</v>
      </c>
      <c r="M62" s="19">
        <f>SUM((M18):(M61))</f>
        <v>6</v>
      </c>
      <c r="N62" s="19">
        <f>SUM((N18):(N61))</f>
        <v>432.49999999999994</v>
      </c>
      <c r="O62" s="19">
        <f>SUM((O18):(O61))</f>
        <v>389</v>
      </c>
    </row>
    <row r="63" spans="1:15" ht="8.25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</row>
    <row r="64" spans="1:15" ht="12.75">
      <c r="A64" s="16">
        <v>1</v>
      </c>
      <c r="B64" s="16" t="s">
        <v>50</v>
      </c>
      <c r="C64" s="16" t="s">
        <v>120</v>
      </c>
      <c r="D64" s="17">
        <v>0</v>
      </c>
      <c r="E64" s="17">
        <v>0</v>
      </c>
      <c r="F64" s="17">
        <v>0</v>
      </c>
      <c r="G64" s="17">
        <v>0</v>
      </c>
      <c r="H64" s="17">
        <v>1</v>
      </c>
      <c r="I64" s="17">
        <v>1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ht="12.75">
      <c r="A65" s="16">
        <v>2</v>
      </c>
      <c r="B65" s="16" t="s">
        <v>55</v>
      </c>
      <c r="C65" s="16" t="s">
        <v>121</v>
      </c>
      <c r="D65" s="17">
        <v>0</v>
      </c>
      <c r="E65" s="17">
        <v>0</v>
      </c>
      <c r="F65" s="17">
        <v>0</v>
      </c>
      <c r="G65" s="17">
        <v>0</v>
      </c>
      <c r="H65" s="17">
        <v>3</v>
      </c>
      <c r="I65" s="17">
        <v>3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</row>
    <row r="66" spans="1:15" ht="12.75">
      <c r="A66" s="16">
        <v>3</v>
      </c>
      <c r="B66" s="16" t="s">
        <v>78</v>
      </c>
      <c r="C66" s="16" t="s">
        <v>122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</row>
    <row r="67" spans="1:15" ht="12.75">
      <c r="A67" s="16">
        <v>4</v>
      </c>
      <c r="B67" s="16" t="s">
        <v>123</v>
      </c>
      <c r="C67" s="16" t="s">
        <v>124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</row>
    <row r="68" spans="1:15" ht="12.75">
      <c r="A68" s="16">
        <v>5</v>
      </c>
      <c r="B68" s="16" t="s">
        <v>93</v>
      </c>
      <c r="C68" s="16" t="s">
        <v>125</v>
      </c>
      <c r="D68" s="17">
        <v>0</v>
      </c>
      <c r="E68" s="17">
        <v>0</v>
      </c>
      <c r="F68" s="17">
        <v>0</v>
      </c>
      <c r="G68" s="17">
        <v>0</v>
      </c>
      <c r="H68" s="17">
        <v>1</v>
      </c>
      <c r="I68" s="17">
        <v>1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</row>
    <row r="69" spans="1:15" ht="12.75">
      <c r="A69" s="16">
        <v>6</v>
      </c>
      <c r="B69" s="16" t="s">
        <v>98</v>
      </c>
      <c r="C69" s="16" t="s">
        <v>126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</row>
    <row r="70" spans="1:15" ht="12.75">
      <c r="A70" s="16">
        <v>7</v>
      </c>
      <c r="B70" s="16" t="s">
        <v>45</v>
      </c>
      <c r="C70" s="16" t="s">
        <v>127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</row>
    <row r="71" spans="1:15" s="22" customFormat="1" ht="12.75">
      <c r="A71" s="19">
        <v>7</v>
      </c>
      <c r="B71" s="20"/>
      <c r="C71" s="19" t="s">
        <v>128</v>
      </c>
      <c r="D71" s="19">
        <f aca="true" t="shared" si="2" ref="D71:O71">(D64+D65+D66+D67+D68+D69+D70)</f>
        <v>0</v>
      </c>
      <c r="E71" s="19">
        <f t="shared" si="2"/>
        <v>0</v>
      </c>
      <c r="F71" s="19">
        <f t="shared" si="2"/>
        <v>0</v>
      </c>
      <c r="G71" s="19">
        <f t="shared" si="2"/>
        <v>0</v>
      </c>
      <c r="H71" s="19">
        <f t="shared" si="2"/>
        <v>5</v>
      </c>
      <c r="I71" s="19">
        <f t="shared" si="2"/>
        <v>5</v>
      </c>
      <c r="J71" s="19">
        <f t="shared" si="2"/>
        <v>0</v>
      </c>
      <c r="K71" s="19">
        <f t="shared" si="2"/>
        <v>0</v>
      </c>
      <c r="L71" s="19">
        <f t="shared" si="2"/>
        <v>0</v>
      </c>
      <c r="M71" s="19">
        <f t="shared" si="2"/>
        <v>0</v>
      </c>
      <c r="N71" s="19">
        <f t="shared" si="2"/>
        <v>0</v>
      </c>
      <c r="O71" s="19">
        <f t="shared" si="2"/>
        <v>0</v>
      </c>
    </row>
    <row r="72" spans="1:15" ht="8.25" customHeight="1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</row>
    <row r="73" spans="1:15" ht="12.75">
      <c r="A73" s="16">
        <v>1</v>
      </c>
      <c r="B73" s="16" t="s">
        <v>53</v>
      </c>
      <c r="C73" s="16" t="s">
        <v>129</v>
      </c>
      <c r="D73" s="17">
        <v>3</v>
      </c>
      <c r="E73" s="17">
        <v>3</v>
      </c>
      <c r="F73" s="17">
        <v>0</v>
      </c>
      <c r="G73" s="17">
        <v>0</v>
      </c>
      <c r="H73" s="17">
        <v>2</v>
      </c>
      <c r="I73" s="17">
        <v>2</v>
      </c>
      <c r="J73" s="17">
        <v>5</v>
      </c>
      <c r="K73" s="17">
        <v>5</v>
      </c>
      <c r="L73" s="17">
        <v>0</v>
      </c>
      <c r="M73" s="17">
        <v>0</v>
      </c>
      <c r="N73" s="17">
        <v>2</v>
      </c>
      <c r="O73" s="17">
        <v>2</v>
      </c>
    </row>
    <row r="74" spans="1:15" ht="12.75">
      <c r="A74" s="16">
        <v>2</v>
      </c>
      <c r="B74" s="16" t="s">
        <v>37</v>
      </c>
      <c r="C74" s="16" t="s">
        <v>162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4</v>
      </c>
      <c r="K74" s="17">
        <v>4</v>
      </c>
      <c r="L74" s="17">
        <v>0</v>
      </c>
      <c r="M74" s="17">
        <v>0</v>
      </c>
      <c r="N74" s="17">
        <v>7</v>
      </c>
      <c r="O74" s="17">
        <v>7</v>
      </c>
    </row>
    <row r="75" spans="1:15" ht="12.75">
      <c r="A75" s="16">
        <v>3</v>
      </c>
      <c r="B75" s="16" t="s">
        <v>37</v>
      </c>
      <c r="C75" s="16" t="s">
        <v>131</v>
      </c>
      <c r="D75" s="17">
        <v>2</v>
      </c>
      <c r="E75" s="17">
        <v>2</v>
      </c>
      <c r="F75" s="17">
        <v>8</v>
      </c>
      <c r="G75" s="17">
        <v>8</v>
      </c>
      <c r="H75" s="17">
        <v>0</v>
      </c>
      <c r="I75" s="17">
        <v>0</v>
      </c>
      <c r="J75" s="17">
        <v>1</v>
      </c>
      <c r="K75" s="17">
        <v>0</v>
      </c>
      <c r="L75" s="17">
        <v>0</v>
      </c>
      <c r="M75" s="17">
        <v>0</v>
      </c>
      <c r="N75" s="17">
        <v>1</v>
      </c>
      <c r="O75" s="17">
        <v>1</v>
      </c>
    </row>
    <row r="76" spans="1:15" ht="12.75">
      <c r="A76" s="16">
        <v>4</v>
      </c>
      <c r="B76" s="16" t="s">
        <v>76</v>
      </c>
      <c r="C76" s="16" t="s">
        <v>132</v>
      </c>
      <c r="D76" s="17">
        <v>13</v>
      </c>
      <c r="E76" s="17">
        <v>13</v>
      </c>
      <c r="F76" s="17">
        <v>10</v>
      </c>
      <c r="G76" s="17">
        <v>10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3.5</v>
      </c>
      <c r="O76" s="17">
        <v>4</v>
      </c>
    </row>
    <row r="77" spans="1:15" ht="12.75">
      <c r="A77" s="16">
        <v>5</v>
      </c>
      <c r="B77" s="16" t="s">
        <v>78</v>
      </c>
      <c r="C77" s="16" t="s">
        <v>133</v>
      </c>
      <c r="D77" s="17">
        <v>0</v>
      </c>
      <c r="E77" s="17">
        <v>0</v>
      </c>
      <c r="F77" s="17">
        <v>0</v>
      </c>
      <c r="G77" s="17">
        <v>0</v>
      </c>
      <c r="H77" s="17">
        <v>2</v>
      </c>
      <c r="I77" s="17">
        <v>3</v>
      </c>
      <c r="J77" s="17">
        <v>3</v>
      </c>
      <c r="K77" s="17">
        <v>3</v>
      </c>
      <c r="L77" s="17">
        <v>0</v>
      </c>
      <c r="M77" s="17">
        <v>0</v>
      </c>
      <c r="N77" s="17">
        <v>1.5</v>
      </c>
      <c r="O77" s="17">
        <v>2</v>
      </c>
    </row>
    <row r="78" spans="1:15" ht="12.75">
      <c r="A78" s="16">
        <v>6</v>
      </c>
      <c r="B78" s="16" t="s">
        <v>96</v>
      </c>
      <c r="C78" s="16" t="s">
        <v>134</v>
      </c>
      <c r="D78" s="17">
        <v>2</v>
      </c>
      <c r="E78" s="17">
        <v>2</v>
      </c>
      <c r="F78" s="17">
        <v>0</v>
      </c>
      <c r="G78" s="17">
        <v>0</v>
      </c>
      <c r="H78" s="17">
        <v>4</v>
      </c>
      <c r="I78" s="17">
        <v>4</v>
      </c>
      <c r="J78" s="17">
        <v>6</v>
      </c>
      <c r="K78" s="17">
        <v>6</v>
      </c>
      <c r="L78" s="17">
        <v>0.5</v>
      </c>
      <c r="M78" s="17">
        <v>1</v>
      </c>
      <c r="N78" s="17">
        <v>22</v>
      </c>
      <c r="O78" s="17">
        <v>22</v>
      </c>
    </row>
    <row r="79" spans="1:15" ht="12.75">
      <c r="A79" s="16">
        <v>7</v>
      </c>
      <c r="B79" s="16" t="s">
        <v>98</v>
      </c>
      <c r="C79" s="16" t="s">
        <v>135</v>
      </c>
      <c r="D79" s="17">
        <v>1</v>
      </c>
      <c r="E79" s="17">
        <v>1</v>
      </c>
      <c r="F79" s="17">
        <v>6</v>
      </c>
      <c r="G79" s="17">
        <v>6</v>
      </c>
      <c r="H79" s="17">
        <v>0</v>
      </c>
      <c r="I79" s="17">
        <v>0</v>
      </c>
      <c r="J79" s="17">
        <v>3</v>
      </c>
      <c r="K79" s="17">
        <v>3</v>
      </c>
      <c r="L79" s="17">
        <v>0</v>
      </c>
      <c r="M79" s="17">
        <v>0</v>
      </c>
      <c r="N79" s="17">
        <v>5</v>
      </c>
      <c r="O79" s="17">
        <v>5</v>
      </c>
    </row>
    <row r="80" spans="1:15" s="22" customFormat="1" ht="12.75">
      <c r="A80" s="19">
        <v>7</v>
      </c>
      <c r="B80" s="20"/>
      <c r="C80" s="19" t="s">
        <v>136</v>
      </c>
      <c r="D80" s="19">
        <f aca="true" t="shared" si="3" ref="D80:O80">(D73+D74+D75+D76+D77+D78+D79)</f>
        <v>21</v>
      </c>
      <c r="E80" s="19">
        <f t="shared" si="3"/>
        <v>21</v>
      </c>
      <c r="F80" s="19">
        <f t="shared" si="3"/>
        <v>24</v>
      </c>
      <c r="G80" s="19">
        <f t="shared" si="3"/>
        <v>24</v>
      </c>
      <c r="H80" s="19">
        <f t="shared" si="3"/>
        <v>8</v>
      </c>
      <c r="I80" s="19">
        <f t="shared" si="3"/>
        <v>9</v>
      </c>
      <c r="J80" s="19">
        <f t="shared" si="3"/>
        <v>22</v>
      </c>
      <c r="K80" s="19">
        <f t="shared" si="3"/>
        <v>21</v>
      </c>
      <c r="L80" s="19">
        <f t="shared" si="3"/>
        <v>0.5</v>
      </c>
      <c r="M80" s="19">
        <f t="shared" si="3"/>
        <v>1</v>
      </c>
      <c r="N80" s="19">
        <f t="shared" si="3"/>
        <v>42</v>
      </c>
      <c r="O80" s="19">
        <f t="shared" si="3"/>
        <v>43</v>
      </c>
    </row>
    <row r="81" spans="1:15" ht="9.75" customHeight="1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</row>
    <row r="82" spans="1:15" s="31" customFormat="1" ht="15.75">
      <c r="A82" s="29">
        <v>66</v>
      </c>
      <c r="B82" s="30"/>
      <c r="C82" s="29" t="s">
        <v>137</v>
      </c>
      <c r="D82" s="29">
        <f aca="true" t="shared" si="4" ref="D82:O82">(D11+D16+D62+D71+D80)</f>
        <v>124.9</v>
      </c>
      <c r="E82" s="29">
        <f t="shared" si="4"/>
        <v>120</v>
      </c>
      <c r="F82" s="29">
        <f t="shared" si="4"/>
        <v>310.5</v>
      </c>
      <c r="G82" s="29">
        <f t="shared" si="4"/>
        <v>305</v>
      </c>
      <c r="H82" s="29">
        <f t="shared" si="4"/>
        <v>191.8</v>
      </c>
      <c r="I82" s="29">
        <f t="shared" si="4"/>
        <v>181</v>
      </c>
      <c r="J82" s="29">
        <f t="shared" si="4"/>
        <v>727.5</v>
      </c>
      <c r="K82" s="29">
        <f t="shared" si="4"/>
        <v>666</v>
      </c>
      <c r="L82" s="29">
        <f t="shared" si="4"/>
        <v>17</v>
      </c>
      <c r="M82" s="29">
        <f t="shared" si="4"/>
        <v>15</v>
      </c>
      <c r="N82" s="29">
        <f t="shared" si="4"/>
        <v>717</v>
      </c>
      <c r="O82" s="29">
        <f t="shared" si="4"/>
        <v>662</v>
      </c>
    </row>
    <row r="84" spans="2:7" ht="12.75">
      <c r="B84" s="150" t="s">
        <v>584</v>
      </c>
      <c r="C84" s="150"/>
      <c r="D84" s="150"/>
      <c r="E84" s="150"/>
      <c r="F84" s="150"/>
      <c r="G84" s="150"/>
    </row>
    <row r="85" spans="2:7" ht="12.75">
      <c r="B85" s="150"/>
      <c r="C85" s="150"/>
      <c r="D85" s="150"/>
      <c r="E85" s="150"/>
      <c r="F85" s="150"/>
      <c r="G85" s="150"/>
    </row>
    <row r="86" spans="2:7" ht="12.75">
      <c r="B86" s="150"/>
      <c r="C86" s="150"/>
      <c r="D86" s="150"/>
      <c r="E86" s="150"/>
      <c r="F86" s="150"/>
      <c r="G86" s="150"/>
    </row>
  </sheetData>
  <sheetProtection password="CE88" sheet="1" objects="1" scenarios="1"/>
  <mergeCells count="11">
    <mergeCell ref="B84:G86"/>
    <mergeCell ref="A81:O81"/>
    <mergeCell ref="A2:A5"/>
    <mergeCell ref="B2:B5"/>
    <mergeCell ref="C2:C5"/>
    <mergeCell ref="A12:O12"/>
    <mergeCell ref="A1:IV1"/>
    <mergeCell ref="A17:O17"/>
    <mergeCell ref="A63:O63"/>
    <mergeCell ref="A72:O72"/>
    <mergeCell ref="D3:O3"/>
  </mergeCells>
  <printOptions/>
  <pageMargins left="0.7480314960629921" right="0.7480314960629921" top="0.7874015748031497" bottom="0.7874015748031497" header="0.31496062992125984" footer="0.31496062992125984"/>
  <pageSetup horizontalDpi="600" verticalDpi="600" orientation="landscape" paperSize="9" scale="98" r:id="rId1"/>
  <headerFooter alignWithMargins="0">
    <oddFooter>&amp;R&amp;P+81
</oddFooter>
  </headerFooter>
  <rowBreaks count="2" manualBreakCount="2">
    <brk id="33" max="16" man="1"/>
    <brk id="62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A64">
      <selection activeCell="N61" sqref="N61"/>
    </sheetView>
  </sheetViews>
  <sheetFormatPr defaultColWidth="9.140625" defaultRowHeight="12.75"/>
  <cols>
    <col min="1" max="1" width="4.00390625" style="0" customWidth="1"/>
    <col min="2" max="2" width="11.8515625" style="0" customWidth="1"/>
    <col min="3" max="3" width="46.00390625" style="0" customWidth="1"/>
    <col min="4" max="4" width="5.7109375" style="0" customWidth="1"/>
    <col min="5" max="5" width="6.00390625" style="0" customWidth="1"/>
    <col min="6" max="6" width="7.140625" style="0" customWidth="1"/>
    <col min="7" max="7" width="5.8515625" style="0" customWidth="1"/>
    <col min="8" max="8" width="6.140625" style="0" customWidth="1"/>
    <col min="9" max="9" width="5.8515625" style="0" customWidth="1"/>
    <col min="10" max="10" width="6.140625" style="0" customWidth="1"/>
    <col min="11" max="11" width="5.00390625" style="0" customWidth="1"/>
    <col min="12" max="12" width="5.421875" style="0" customWidth="1"/>
    <col min="13" max="13" width="5.28125" style="0" customWidth="1"/>
    <col min="14" max="14" width="5.8515625" style="0" customWidth="1"/>
    <col min="15" max="15" width="6.00390625" style="0" customWidth="1"/>
  </cols>
  <sheetData>
    <row r="1" s="125" customFormat="1" ht="15">
      <c r="A1" s="124" t="s">
        <v>624</v>
      </c>
    </row>
    <row r="2" spans="1:15" ht="18" customHeight="1">
      <c r="A2" s="131" t="s">
        <v>11</v>
      </c>
      <c r="B2" s="131" t="s">
        <v>12</v>
      </c>
      <c r="C2" s="131" t="s">
        <v>13</v>
      </c>
      <c r="D2" s="10" t="s">
        <v>625</v>
      </c>
      <c r="E2" s="10" t="s">
        <v>626</v>
      </c>
      <c r="F2" s="10" t="s">
        <v>627</v>
      </c>
      <c r="G2" s="10" t="s">
        <v>628</v>
      </c>
      <c r="H2" s="10" t="s">
        <v>629</v>
      </c>
      <c r="I2" s="10" t="s">
        <v>630</v>
      </c>
      <c r="J2" s="10" t="s">
        <v>631</v>
      </c>
      <c r="K2" s="10" t="s">
        <v>632</v>
      </c>
      <c r="L2" s="10" t="s">
        <v>633</v>
      </c>
      <c r="M2" s="10" t="s">
        <v>634</v>
      </c>
      <c r="N2" s="10" t="s">
        <v>635</v>
      </c>
      <c r="O2" s="10" t="s">
        <v>636</v>
      </c>
    </row>
    <row r="3" spans="1:15" ht="9" customHeight="1">
      <c r="A3" s="131"/>
      <c r="B3" s="131"/>
      <c r="C3" s="131"/>
      <c r="D3" s="152" t="s">
        <v>637</v>
      </c>
      <c r="E3" s="130" t="s">
        <v>28</v>
      </c>
      <c r="F3" s="130"/>
      <c r="G3" s="130"/>
      <c r="H3" s="130"/>
      <c r="I3" s="130"/>
      <c r="J3" s="130"/>
      <c r="K3" s="152" t="s">
        <v>638</v>
      </c>
      <c r="L3" s="130" t="s">
        <v>154</v>
      </c>
      <c r="M3" s="128"/>
      <c r="N3" s="128"/>
      <c r="O3" s="128"/>
    </row>
    <row r="4" spans="1:15" ht="101.25" customHeight="1">
      <c r="A4" s="128"/>
      <c r="B4" s="128"/>
      <c r="C4" s="128"/>
      <c r="D4" s="128"/>
      <c r="E4" s="79" t="s">
        <v>639</v>
      </c>
      <c r="F4" s="79" t="s">
        <v>640</v>
      </c>
      <c r="G4" s="79" t="s">
        <v>641</v>
      </c>
      <c r="H4" s="79" t="s">
        <v>642</v>
      </c>
      <c r="I4" s="79" t="s">
        <v>643</v>
      </c>
      <c r="J4" s="79" t="s">
        <v>644</v>
      </c>
      <c r="K4" s="128"/>
      <c r="L4" s="79" t="s">
        <v>645</v>
      </c>
      <c r="M4" s="79" t="s">
        <v>641</v>
      </c>
      <c r="N4" s="79" t="s">
        <v>646</v>
      </c>
      <c r="O4" s="79" t="s">
        <v>647</v>
      </c>
    </row>
    <row r="5" spans="1:15" ht="12.75" hidden="1">
      <c r="A5" s="128"/>
      <c r="B5" s="128"/>
      <c r="C5" s="128"/>
      <c r="D5" s="9">
        <v>2006</v>
      </c>
      <c r="E5" s="9">
        <v>2006</v>
      </c>
      <c r="F5" s="9">
        <v>2006</v>
      </c>
      <c r="G5" s="9">
        <v>2006</v>
      </c>
      <c r="H5" s="9">
        <v>2006</v>
      </c>
      <c r="I5" s="9">
        <v>2006</v>
      </c>
      <c r="J5" s="9">
        <v>2006</v>
      </c>
      <c r="K5" s="9">
        <v>2006</v>
      </c>
      <c r="L5" s="9">
        <v>2006</v>
      </c>
      <c r="M5" s="9">
        <v>2006</v>
      </c>
      <c r="N5" s="9">
        <v>2006</v>
      </c>
      <c r="O5" s="9">
        <v>2006</v>
      </c>
    </row>
    <row r="6" spans="1:15" ht="12.75">
      <c r="A6" s="16">
        <v>1</v>
      </c>
      <c r="B6" s="16" t="s">
        <v>35</v>
      </c>
      <c r="C6" s="16" t="s">
        <v>36</v>
      </c>
      <c r="D6" s="17">
        <v>2</v>
      </c>
      <c r="E6" s="17">
        <v>0</v>
      </c>
      <c r="F6" s="17">
        <v>1</v>
      </c>
      <c r="G6" s="17">
        <v>1</v>
      </c>
      <c r="H6" s="17">
        <v>0</v>
      </c>
      <c r="I6" s="17">
        <v>0</v>
      </c>
      <c r="J6" s="17">
        <v>0</v>
      </c>
      <c r="K6" s="17">
        <v>35</v>
      </c>
      <c r="L6" s="17">
        <v>0</v>
      </c>
      <c r="M6" s="17">
        <v>6</v>
      </c>
      <c r="N6" s="17">
        <v>29</v>
      </c>
      <c r="O6" s="17">
        <v>1</v>
      </c>
    </row>
    <row r="7" spans="1:15" ht="12.75">
      <c r="A7" s="16">
        <v>2</v>
      </c>
      <c r="B7" s="16" t="s">
        <v>37</v>
      </c>
      <c r="C7" s="16" t="s">
        <v>38</v>
      </c>
      <c r="D7" s="17">
        <v>1</v>
      </c>
      <c r="E7" s="17">
        <v>0</v>
      </c>
      <c r="F7" s="17">
        <v>1</v>
      </c>
      <c r="G7" s="17">
        <v>0</v>
      </c>
      <c r="H7" s="17">
        <v>0</v>
      </c>
      <c r="I7" s="17">
        <v>0</v>
      </c>
      <c r="J7" s="17">
        <v>0</v>
      </c>
      <c r="K7" s="17">
        <v>17</v>
      </c>
      <c r="L7" s="17">
        <v>9</v>
      </c>
      <c r="M7" s="17">
        <v>5</v>
      </c>
      <c r="N7" s="17">
        <v>3</v>
      </c>
      <c r="O7" s="17">
        <v>0</v>
      </c>
    </row>
    <row r="8" spans="1:15" ht="12.75">
      <c r="A8" s="16">
        <v>3</v>
      </c>
      <c r="B8" s="16" t="s">
        <v>37</v>
      </c>
      <c r="C8" s="16" t="s">
        <v>39</v>
      </c>
      <c r="D8" s="17">
        <v>2</v>
      </c>
      <c r="E8" s="17">
        <v>0</v>
      </c>
      <c r="F8" s="17">
        <v>0</v>
      </c>
      <c r="G8" s="17">
        <v>0</v>
      </c>
      <c r="H8" s="17">
        <v>2</v>
      </c>
      <c r="I8" s="17">
        <v>0</v>
      </c>
      <c r="J8" s="17">
        <v>0</v>
      </c>
      <c r="K8" s="17">
        <v>29</v>
      </c>
      <c r="L8" s="17">
        <v>15</v>
      </c>
      <c r="M8" s="17">
        <v>0</v>
      </c>
      <c r="N8" s="17">
        <v>14</v>
      </c>
      <c r="O8" s="17">
        <v>2</v>
      </c>
    </row>
    <row r="9" spans="1:15" ht="12.75">
      <c r="A9" s="16">
        <v>4</v>
      </c>
      <c r="B9" s="16" t="s">
        <v>37</v>
      </c>
      <c r="C9" s="16" t="s">
        <v>40</v>
      </c>
      <c r="D9" s="17">
        <v>1</v>
      </c>
      <c r="E9" s="17">
        <v>0</v>
      </c>
      <c r="F9" s="17">
        <v>0</v>
      </c>
      <c r="G9" s="17">
        <v>0</v>
      </c>
      <c r="H9" s="17">
        <v>1</v>
      </c>
      <c r="I9" s="17">
        <v>0</v>
      </c>
      <c r="J9" s="17">
        <v>0</v>
      </c>
      <c r="K9" s="17">
        <v>15</v>
      </c>
      <c r="L9" s="17">
        <v>0</v>
      </c>
      <c r="M9" s="17">
        <v>2</v>
      </c>
      <c r="N9" s="17">
        <v>13</v>
      </c>
      <c r="O9" s="17">
        <v>0</v>
      </c>
    </row>
    <row r="10" spans="1:15" ht="12.75">
      <c r="A10" s="16">
        <v>5</v>
      </c>
      <c r="B10" s="16" t="s">
        <v>41</v>
      </c>
      <c r="C10" s="16" t="s">
        <v>42</v>
      </c>
      <c r="D10" s="17">
        <v>4</v>
      </c>
      <c r="E10" s="17">
        <v>0</v>
      </c>
      <c r="F10" s="17">
        <v>4</v>
      </c>
      <c r="G10" s="17">
        <v>0</v>
      </c>
      <c r="H10" s="17">
        <v>0</v>
      </c>
      <c r="I10" s="17">
        <v>0</v>
      </c>
      <c r="J10" s="17">
        <v>0</v>
      </c>
      <c r="K10" s="17">
        <v>34</v>
      </c>
      <c r="L10" s="17">
        <v>33</v>
      </c>
      <c r="M10" s="17">
        <v>0</v>
      </c>
      <c r="N10" s="17">
        <v>1</v>
      </c>
      <c r="O10" s="17">
        <v>0</v>
      </c>
    </row>
    <row r="11" spans="1:15" s="22" customFormat="1" ht="12.75">
      <c r="A11" s="19">
        <v>5</v>
      </c>
      <c r="B11" s="20"/>
      <c r="C11" s="19" t="s">
        <v>43</v>
      </c>
      <c r="D11" s="19">
        <f aca="true" t="shared" si="0" ref="D11:O11">(D6+D7+D8+D9+D10)</f>
        <v>10</v>
      </c>
      <c r="E11" s="19">
        <f t="shared" si="0"/>
        <v>0</v>
      </c>
      <c r="F11" s="19">
        <f t="shared" si="0"/>
        <v>6</v>
      </c>
      <c r="G11" s="19">
        <f t="shared" si="0"/>
        <v>1</v>
      </c>
      <c r="H11" s="19">
        <f t="shared" si="0"/>
        <v>3</v>
      </c>
      <c r="I11" s="19">
        <f t="shared" si="0"/>
        <v>0</v>
      </c>
      <c r="J11" s="19">
        <f t="shared" si="0"/>
        <v>0</v>
      </c>
      <c r="K11" s="19">
        <f t="shared" si="0"/>
        <v>130</v>
      </c>
      <c r="L11" s="19">
        <f t="shared" si="0"/>
        <v>57</v>
      </c>
      <c r="M11" s="19">
        <f t="shared" si="0"/>
        <v>13</v>
      </c>
      <c r="N11" s="19">
        <f t="shared" si="0"/>
        <v>60</v>
      </c>
      <c r="O11" s="19">
        <f t="shared" si="0"/>
        <v>3</v>
      </c>
    </row>
    <row r="12" spans="1:15" ht="6.75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</row>
    <row r="13" spans="1:15" ht="12.75">
      <c r="A13" s="16">
        <v>1</v>
      </c>
      <c r="B13" s="16" t="s">
        <v>37</v>
      </c>
      <c r="C13" s="16" t="s">
        <v>44</v>
      </c>
      <c r="D13" s="17">
        <v>1</v>
      </c>
      <c r="E13" s="17">
        <v>0</v>
      </c>
      <c r="F13" s="17">
        <v>0</v>
      </c>
      <c r="G13" s="17">
        <v>0</v>
      </c>
      <c r="H13" s="17">
        <v>1</v>
      </c>
      <c r="I13" s="17">
        <v>0</v>
      </c>
      <c r="J13" s="17">
        <v>1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</row>
    <row r="14" spans="1:15" ht="12.75">
      <c r="A14" s="16">
        <v>2</v>
      </c>
      <c r="B14" s="16" t="s">
        <v>45</v>
      </c>
      <c r="C14" s="16" t="s">
        <v>159</v>
      </c>
      <c r="D14" s="17">
        <v>1</v>
      </c>
      <c r="E14" s="17">
        <v>0</v>
      </c>
      <c r="F14" s="17">
        <v>1</v>
      </c>
      <c r="G14" s="17">
        <v>0</v>
      </c>
      <c r="H14" s="17">
        <v>0</v>
      </c>
      <c r="I14" s="17">
        <v>0</v>
      </c>
      <c r="J14" s="17">
        <v>0</v>
      </c>
      <c r="K14" s="17">
        <v>16</v>
      </c>
      <c r="L14" s="17">
        <v>12</v>
      </c>
      <c r="M14" s="17">
        <v>4</v>
      </c>
      <c r="N14" s="17">
        <v>0</v>
      </c>
      <c r="O14" s="17">
        <v>2</v>
      </c>
    </row>
    <row r="15" spans="1:15" ht="12.75">
      <c r="A15" s="16">
        <v>3</v>
      </c>
      <c r="B15" s="16" t="s">
        <v>47</v>
      </c>
      <c r="C15" s="16" t="s">
        <v>160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7</v>
      </c>
      <c r="L15" s="17">
        <v>0</v>
      </c>
      <c r="M15" s="17">
        <v>1</v>
      </c>
      <c r="N15" s="17">
        <v>6</v>
      </c>
      <c r="O15" s="17">
        <v>3</v>
      </c>
    </row>
    <row r="16" spans="1:15" s="22" customFormat="1" ht="12.75">
      <c r="A16" s="19">
        <v>3</v>
      </c>
      <c r="B16" s="20"/>
      <c r="C16" s="19" t="s">
        <v>49</v>
      </c>
      <c r="D16" s="19">
        <f aca="true" t="shared" si="1" ref="D16:O16">(D13+D14+D15)</f>
        <v>2</v>
      </c>
      <c r="E16" s="19">
        <f t="shared" si="1"/>
        <v>0</v>
      </c>
      <c r="F16" s="19">
        <f t="shared" si="1"/>
        <v>1</v>
      </c>
      <c r="G16" s="19">
        <f t="shared" si="1"/>
        <v>0</v>
      </c>
      <c r="H16" s="19">
        <f t="shared" si="1"/>
        <v>1</v>
      </c>
      <c r="I16" s="19">
        <f t="shared" si="1"/>
        <v>0</v>
      </c>
      <c r="J16" s="19">
        <f t="shared" si="1"/>
        <v>1</v>
      </c>
      <c r="K16" s="19">
        <f t="shared" si="1"/>
        <v>23</v>
      </c>
      <c r="L16" s="19">
        <f t="shared" si="1"/>
        <v>12</v>
      </c>
      <c r="M16" s="19">
        <f t="shared" si="1"/>
        <v>5</v>
      </c>
      <c r="N16" s="19">
        <f t="shared" si="1"/>
        <v>6</v>
      </c>
      <c r="O16" s="19">
        <f t="shared" si="1"/>
        <v>5</v>
      </c>
    </row>
    <row r="17" spans="1:15" ht="7.5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</row>
    <row r="18" spans="1:15" ht="12.75">
      <c r="A18" s="16">
        <v>1</v>
      </c>
      <c r="B18" s="16" t="s">
        <v>50</v>
      </c>
      <c r="C18" s="16" t="s">
        <v>51</v>
      </c>
      <c r="D18" s="17">
        <v>1</v>
      </c>
      <c r="E18" s="17">
        <v>1</v>
      </c>
      <c r="F18" s="17">
        <v>0</v>
      </c>
      <c r="G18" s="17">
        <v>0</v>
      </c>
      <c r="H18" s="17">
        <v>0</v>
      </c>
      <c r="I18" s="17">
        <v>0</v>
      </c>
      <c r="J18" s="17">
        <v>1</v>
      </c>
      <c r="K18" s="17">
        <v>5</v>
      </c>
      <c r="L18" s="17">
        <v>0</v>
      </c>
      <c r="M18" s="17">
        <v>0</v>
      </c>
      <c r="N18" s="17">
        <v>5</v>
      </c>
      <c r="O18" s="17">
        <v>5</v>
      </c>
    </row>
    <row r="19" spans="1:15" ht="12.75">
      <c r="A19" s="16">
        <v>2</v>
      </c>
      <c r="B19" s="16" t="s">
        <v>50</v>
      </c>
      <c r="C19" s="16" t="s">
        <v>52</v>
      </c>
      <c r="D19" s="17">
        <v>16</v>
      </c>
      <c r="E19" s="17">
        <v>0</v>
      </c>
      <c r="F19" s="17">
        <v>0</v>
      </c>
      <c r="G19" s="17">
        <v>15</v>
      </c>
      <c r="H19" s="17">
        <v>1</v>
      </c>
      <c r="I19" s="17">
        <v>0</v>
      </c>
      <c r="J19" s="17">
        <v>6</v>
      </c>
      <c r="K19" s="17">
        <v>9</v>
      </c>
      <c r="L19" s="17">
        <v>0</v>
      </c>
      <c r="M19" s="17">
        <v>0</v>
      </c>
      <c r="N19" s="17">
        <v>9</v>
      </c>
      <c r="O19" s="17">
        <v>0</v>
      </c>
    </row>
    <row r="20" spans="1:15" ht="12.75">
      <c r="A20" s="16">
        <v>3</v>
      </c>
      <c r="B20" s="16" t="s">
        <v>53</v>
      </c>
      <c r="C20" s="16" t="s">
        <v>54</v>
      </c>
      <c r="D20" s="17">
        <v>21</v>
      </c>
      <c r="E20" s="17">
        <v>1</v>
      </c>
      <c r="F20" s="17">
        <v>0</v>
      </c>
      <c r="G20" s="17">
        <v>13</v>
      </c>
      <c r="H20" s="17">
        <v>7</v>
      </c>
      <c r="I20" s="17">
        <v>0</v>
      </c>
      <c r="J20" s="17">
        <v>4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</row>
    <row r="21" spans="1:15" ht="12.75">
      <c r="A21" s="16">
        <v>4</v>
      </c>
      <c r="B21" s="16" t="s">
        <v>55</v>
      </c>
      <c r="C21" s="16" t="s">
        <v>56</v>
      </c>
      <c r="D21" s="17">
        <v>2</v>
      </c>
      <c r="E21" s="17">
        <v>0</v>
      </c>
      <c r="F21" s="17">
        <v>1</v>
      </c>
      <c r="G21" s="17">
        <v>1</v>
      </c>
      <c r="H21" s="17">
        <v>0</v>
      </c>
      <c r="I21" s="17">
        <v>0</v>
      </c>
      <c r="J21" s="17">
        <v>0</v>
      </c>
      <c r="K21" s="17">
        <v>15</v>
      </c>
      <c r="L21" s="17">
        <v>1</v>
      </c>
      <c r="M21" s="17">
        <v>1</v>
      </c>
      <c r="N21" s="17">
        <v>13</v>
      </c>
      <c r="O21" s="17">
        <v>0</v>
      </c>
    </row>
    <row r="22" spans="1:15" ht="12.75">
      <c r="A22" s="16">
        <v>5</v>
      </c>
      <c r="B22" s="16" t="s">
        <v>55</v>
      </c>
      <c r="C22" s="16" t="s">
        <v>648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</row>
    <row r="23" spans="1:15" ht="12.75">
      <c r="A23" s="16">
        <v>6</v>
      </c>
      <c r="B23" s="16" t="s">
        <v>35</v>
      </c>
      <c r="C23" s="16" t="s">
        <v>58</v>
      </c>
      <c r="D23" s="17">
        <v>9</v>
      </c>
      <c r="E23" s="17">
        <v>0</v>
      </c>
      <c r="F23" s="17">
        <v>3</v>
      </c>
      <c r="G23" s="17">
        <v>6</v>
      </c>
      <c r="H23" s="17">
        <v>0</v>
      </c>
      <c r="I23" s="17">
        <v>2</v>
      </c>
      <c r="J23" s="17">
        <v>3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</row>
    <row r="24" spans="1:15" ht="12.75">
      <c r="A24" s="16">
        <v>7</v>
      </c>
      <c r="B24" s="16" t="s">
        <v>59</v>
      </c>
      <c r="C24" s="16" t="s">
        <v>60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7</v>
      </c>
      <c r="L24" s="17">
        <v>5</v>
      </c>
      <c r="M24" s="17">
        <v>2</v>
      </c>
      <c r="N24" s="17">
        <v>0</v>
      </c>
      <c r="O24" s="17">
        <v>0</v>
      </c>
    </row>
    <row r="25" spans="1:15" ht="12.75">
      <c r="A25" s="16">
        <v>8</v>
      </c>
      <c r="B25" s="16" t="s">
        <v>37</v>
      </c>
      <c r="C25" s="16" t="s">
        <v>61</v>
      </c>
      <c r="D25" s="17">
        <v>6</v>
      </c>
      <c r="E25" s="17">
        <v>0</v>
      </c>
      <c r="F25" s="17">
        <v>2</v>
      </c>
      <c r="G25" s="17">
        <v>0</v>
      </c>
      <c r="H25" s="17">
        <v>4</v>
      </c>
      <c r="I25" s="17">
        <v>0</v>
      </c>
      <c r="J25" s="17">
        <v>3</v>
      </c>
      <c r="K25" s="17">
        <v>20</v>
      </c>
      <c r="L25" s="17">
        <v>4</v>
      </c>
      <c r="M25" s="17">
        <v>4</v>
      </c>
      <c r="N25" s="17">
        <v>12</v>
      </c>
      <c r="O25" s="17">
        <v>8</v>
      </c>
    </row>
    <row r="26" spans="1:15" ht="12.75">
      <c r="A26" s="16">
        <v>9</v>
      </c>
      <c r="B26" s="16" t="s">
        <v>37</v>
      </c>
      <c r="C26" s="16" t="s">
        <v>62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</row>
    <row r="27" spans="1:15" ht="12.75">
      <c r="A27" s="16">
        <v>10</v>
      </c>
      <c r="B27" s="16" t="s">
        <v>37</v>
      </c>
      <c r="C27" s="16" t="s">
        <v>63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</row>
    <row r="28" spans="1:15" ht="12.75">
      <c r="A28" s="16">
        <v>11</v>
      </c>
      <c r="B28" s="16" t="s">
        <v>37</v>
      </c>
      <c r="C28" s="16" t="s">
        <v>64</v>
      </c>
      <c r="D28" s="17">
        <v>4</v>
      </c>
      <c r="E28" s="17">
        <v>0</v>
      </c>
      <c r="F28" s="17">
        <v>1</v>
      </c>
      <c r="G28" s="17">
        <v>0</v>
      </c>
      <c r="H28" s="17">
        <v>3</v>
      </c>
      <c r="I28" s="17">
        <v>0</v>
      </c>
      <c r="J28" s="17">
        <v>2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</row>
    <row r="29" spans="1:15" ht="12.75">
      <c r="A29" s="16">
        <v>12</v>
      </c>
      <c r="B29" s="16" t="s">
        <v>37</v>
      </c>
      <c r="C29" s="16" t="s">
        <v>65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</row>
    <row r="30" spans="1:15" ht="12.75">
      <c r="A30" s="16">
        <v>13</v>
      </c>
      <c r="B30" s="16" t="s">
        <v>37</v>
      </c>
      <c r="C30" s="16" t="s">
        <v>66</v>
      </c>
      <c r="D30" s="17">
        <v>3</v>
      </c>
      <c r="E30" s="17">
        <v>0</v>
      </c>
      <c r="F30" s="17">
        <v>2</v>
      </c>
      <c r="G30" s="17">
        <v>0</v>
      </c>
      <c r="H30" s="17">
        <v>1</v>
      </c>
      <c r="I30" s="17">
        <v>0</v>
      </c>
      <c r="J30" s="17">
        <v>1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</row>
    <row r="31" spans="1:15" ht="12.75">
      <c r="A31" s="16">
        <v>14</v>
      </c>
      <c r="B31" s="16" t="s">
        <v>37</v>
      </c>
      <c r="C31" s="16" t="s">
        <v>67</v>
      </c>
      <c r="D31" s="17">
        <v>1</v>
      </c>
      <c r="E31" s="17">
        <v>0</v>
      </c>
      <c r="F31" s="17">
        <v>1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</row>
    <row r="32" spans="1:15" ht="12.75">
      <c r="A32" s="16">
        <v>15</v>
      </c>
      <c r="B32" s="16" t="s">
        <v>68</v>
      </c>
      <c r="C32" s="16" t="s">
        <v>69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6</v>
      </c>
      <c r="L32" s="17">
        <v>0</v>
      </c>
      <c r="M32" s="17">
        <v>5</v>
      </c>
      <c r="N32" s="17">
        <v>1</v>
      </c>
      <c r="O32" s="17">
        <v>0</v>
      </c>
    </row>
    <row r="33" spans="1:15" ht="12.75">
      <c r="A33" s="16">
        <v>16</v>
      </c>
      <c r="B33" s="16" t="s">
        <v>70</v>
      </c>
      <c r="C33" s="16" t="s">
        <v>71</v>
      </c>
      <c r="D33" s="17">
        <v>1</v>
      </c>
      <c r="E33" s="17">
        <v>0</v>
      </c>
      <c r="F33" s="17">
        <v>0</v>
      </c>
      <c r="G33" s="17">
        <v>0</v>
      </c>
      <c r="H33" s="17">
        <v>1</v>
      </c>
      <c r="I33" s="17">
        <v>1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</row>
    <row r="34" spans="1:15" ht="12.75">
      <c r="A34" s="16">
        <v>17</v>
      </c>
      <c r="B34" s="16" t="s">
        <v>72</v>
      </c>
      <c r="C34" s="16" t="s">
        <v>73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</row>
    <row r="35" spans="1:15" ht="12.75">
      <c r="A35" s="16">
        <v>18</v>
      </c>
      <c r="B35" s="16" t="s">
        <v>74</v>
      </c>
      <c r="C35" s="16" t="s">
        <v>75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</row>
    <row r="36" spans="1:15" ht="12.75">
      <c r="A36" s="16">
        <v>19</v>
      </c>
      <c r="B36" s="16" t="s">
        <v>76</v>
      </c>
      <c r="C36" s="16" t="s">
        <v>77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12</v>
      </c>
      <c r="L36" s="17">
        <v>9</v>
      </c>
      <c r="M36" s="17">
        <v>3</v>
      </c>
      <c r="N36" s="17">
        <v>0</v>
      </c>
      <c r="O36" s="17">
        <v>6</v>
      </c>
    </row>
    <row r="37" spans="1:15" ht="12.75">
      <c r="A37" s="16">
        <v>20</v>
      </c>
      <c r="B37" s="16" t="s">
        <v>78</v>
      </c>
      <c r="C37" s="16" t="s">
        <v>79</v>
      </c>
      <c r="D37" s="17">
        <v>1</v>
      </c>
      <c r="E37" s="17">
        <v>0</v>
      </c>
      <c r="F37" s="17">
        <v>1</v>
      </c>
      <c r="G37" s="17">
        <v>0</v>
      </c>
      <c r="H37" s="17">
        <v>0</v>
      </c>
      <c r="I37" s="17">
        <v>0</v>
      </c>
      <c r="J37" s="17">
        <v>0</v>
      </c>
      <c r="K37" s="17">
        <v>3</v>
      </c>
      <c r="L37" s="17">
        <v>2</v>
      </c>
      <c r="M37" s="17">
        <v>1</v>
      </c>
      <c r="N37" s="17">
        <v>0</v>
      </c>
      <c r="O37" s="17">
        <v>1</v>
      </c>
    </row>
    <row r="38" spans="1:15" ht="12.75">
      <c r="A38" s="16">
        <v>21</v>
      </c>
      <c r="B38" s="16" t="s">
        <v>41</v>
      </c>
      <c r="C38" s="16" t="s">
        <v>80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8</v>
      </c>
      <c r="L38" s="17">
        <v>0</v>
      </c>
      <c r="M38" s="17">
        <v>5</v>
      </c>
      <c r="N38" s="17">
        <v>3</v>
      </c>
      <c r="O38" s="17">
        <v>1</v>
      </c>
    </row>
    <row r="39" spans="1:15" ht="12.75">
      <c r="A39" s="16">
        <v>22</v>
      </c>
      <c r="B39" s="16" t="s">
        <v>81</v>
      </c>
      <c r="C39" s="16" t="s">
        <v>82</v>
      </c>
      <c r="D39" s="17">
        <v>1</v>
      </c>
      <c r="E39" s="17">
        <v>0</v>
      </c>
      <c r="F39" s="17">
        <v>0</v>
      </c>
      <c r="G39" s="17">
        <v>1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</row>
    <row r="40" spans="1:15" ht="12.75">
      <c r="A40" s="16">
        <v>23</v>
      </c>
      <c r="B40" s="16" t="s">
        <v>81</v>
      </c>
      <c r="C40" s="16" t="s">
        <v>83</v>
      </c>
      <c r="D40" s="17">
        <v>1</v>
      </c>
      <c r="E40" s="17">
        <v>0</v>
      </c>
      <c r="F40" s="17">
        <v>0</v>
      </c>
      <c r="G40" s="17">
        <v>1</v>
      </c>
      <c r="H40" s="17">
        <v>0</v>
      </c>
      <c r="I40" s="17">
        <v>0</v>
      </c>
      <c r="J40" s="17">
        <v>1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</row>
    <row r="41" spans="1:15" ht="12.75">
      <c r="A41" s="16">
        <v>24</v>
      </c>
      <c r="B41" s="16" t="s">
        <v>84</v>
      </c>
      <c r="C41" s="16" t="s">
        <v>85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</row>
    <row r="42" spans="1:15" ht="12.75">
      <c r="A42" s="16">
        <v>25</v>
      </c>
      <c r="B42" s="16" t="s">
        <v>84</v>
      </c>
      <c r="C42" s="16" t="s">
        <v>86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</row>
    <row r="43" spans="1:15" ht="12.75">
      <c r="A43" s="16">
        <v>26</v>
      </c>
      <c r="B43" s="16" t="s">
        <v>87</v>
      </c>
      <c r="C43" s="16" t="s">
        <v>88</v>
      </c>
      <c r="D43" s="17">
        <v>1</v>
      </c>
      <c r="E43" s="17">
        <v>0</v>
      </c>
      <c r="F43" s="17">
        <v>1</v>
      </c>
      <c r="G43" s="17">
        <v>0</v>
      </c>
      <c r="H43" s="17">
        <v>0</v>
      </c>
      <c r="I43" s="17">
        <v>0</v>
      </c>
      <c r="J43" s="17">
        <v>0</v>
      </c>
      <c r="K43" s="17">
        <v>9</v>
      </c>
      <c r="L43" s="17">
        <v>6</v>
      </c>
      <c r="M43" s="17">
        <v>0</v>
      </c>
      <c r="N43" s="17">
        <v>3</v>
      </c>
      <c r="O43" s="17">
        <v>2</v>
      </c>
    </row>
    <row r="44" spans="1:15" ht="12.75">
      <c r="A44" s="16">
        <v>27</v>
      </c>
      <c r="B44" s="16" t="s">
        <v>89</v>
      </c>
      <c r="C44" s="16" t="s">
        <v>90</v>
      </c>
      <c r="D44" s="17">
        <v>1</v>
      </c>
      <c r="E44" s="17">
        <v>0</v>
      </c>
      <c r="F44" s="17">
        <v>1</v>
      </c>
      <c r="G44" s="17">
        <v>0</v>
      </c>
      <c r="H44" s="17">
        <v>0</v>
      </c>
      <c r="I44" s="17">
        <v>0</v>
      </c>
      <c r="J44" s="17">
        <v>0</v>
      </c>
      <c r="K44" s="17">
        <v>6</v>
      </c>
      <c r="L44" s="17">
        <v>2</v>
      </c>
      <c r="M44" s="17">
        <v>4</v>
      </c>
      <c r="N44" s="17">
        <v>0</v>
      </c>
      <c r="O44" s="17">
        <v>0</v>
      </c>
    </row>
    <row r="45" spans="1:15" ht="12.75">
      <c r="A45" s="16">
        <v>28</v>
      </c>
      <c r="B45" s="16" t="s">
        <v>91</v>
      </c>
      <c r="C45" s="16" t="s">
        <v>92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4</v>
      </c>
      <c r="L45" s="17">
        <v>0</v>
      </c>
      <c r="M45" s="17">
        <v>3</v>
      </c>
      <c r="N45" s="17">
        <v>1</v>
      </c>
      <c r="O45" s="17">
        <v>1</v>
      </c>
    </row>
    <row r="46" spans="1:15" ht="12.75">
      <c r="A46" s="16">
        <v>29</v>
      </c>
      <c r="B46" s="16" t="s">
        <v>93</v>
      </c>
      <c r="C46" s="16" t="s">
        <v>94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3</v>
      </c>
      <c r="L46" s="17">
        <v>1</v>
      </c>
      <c r="M46" s="17">
        <v>1</v>
      </c>
      <c r="N46" s="17">
        <v>1</v>
      </c>
      <c r="O46" s="17">
        <v>0</v>
      </c>
    </row>
    <row r="47" spans="1:15" ht="12.75">
      <c r="A47" s="16">
        <v>30</v>
      </c>
      <c r="B47" s="16" t="s">
        <v>93</v>
      </c>
      <c r="C47" s="16" t="s">
        <v>95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4</v>
      </c>
      <c r="L47" s="17">
        <v>0</v>
      </c>
      <c r="M47" s="17">
        <v>1</v>
      </c>
      <c r="N47" s="17">
        <v>3</v>
      </c>
      <c r="O47" s="17">
        <v>3</v>
      </c>
    </row>
    <row r="48" spans="1:15" ht="12.75">
      <c r="A48" s="16">
        <v>31</v>
      </c>
      <c r="B48" s="16" t="s">
        <v>96</v>
      </c>
      <c r="C48" s="16" t="s">
        <v>97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6</v>
      </c>
      <c r="L48" s="17">
        <v>0</v>
      </c>
      <c r="M48" s="17">
        <v>3</v>
      </c>
      <c r="N48" s="17">
        <v>3</v>
      </c>
      <c r="O48" s="17">
        <v>1</v>
      </c>
    </row>
    <row r="49" spans="1:15" ht="12.75">
      <c r="A49" s="16">
        <v>32</v>
      </c>
      <c r="B49" s="16" t="s">
        <v>98</v>
      </c>
      <c r="C49" s="16" t="s">
        <v>99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</row>
    <row r="50" spans="1:15" ht="12.75">
      <c r="A50" s="16">
        <v>33</v>
      </c>
      <c r="B50" s="16" t="s">
        <v>100</v>
      </c>
      <c r="C50" s="16" t="s">
        <v>101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1:15" ht="12.75">
      <c r="A51" s="16">
        <v>34</v>
      </c>
      <c r="B51" s="16" t="s">
        <v>102</v>
      </c>
      <c r="C51" s="16" t="s">
        <v>103</v>
      </c>
      <c r="D51" s="17">
        <v>1</v>
      </c>
      <c r="E51" s="17">
        <v>0</v>
      </c>
      <c r="F51" s="17">
        <v>1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</row>
    <row r="52" spans="1:15" ht="12.75">
      <c r="A52" s="16">
        <v>35</v>
      </c>
      <c r="B52" s="16" t="s">
        <v>45</v>
      </c>
      <c r="C52" s="16" t="s">
        <v>104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3</v>
      </c>
      <c r="L52" s="17">
        <v>0</v>
      </c>
      <c r="M52" s="17">
        <v>3</v>
      </c>
      <c r="N52" s="17">
        <v>0</v>
      </c>
      <c r="O52" s="17">
        <v>0</v>
      </c>
    </row>
    <row r="53" spans="1:15" ht="12.75">
      <c r="A53" s="16">
        <v>36</v>
      </c>
      <c r="B53" s="16" t="s">
        <v>45</v>
      </c>
      <c r="C53" s="16" t="s">
        <v>105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</row>
    <row r="54" spans="1:15" ht="12.75">
      <c r="A54" s="16">
        <v>37</v>
      </c>
      <c r="B54" s="16" t="s">
        <v>45</v>
      </c>
      <c r="C54" s="16" t="s">
        <v>106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</row>
    <row r="55" spans="1:15" ht="12.75">
      <c r="A55" s="16">
        <v>38</v>
      </c>
      <c r="B55" s="16" t="s">
        <v>107</v>
      </c>
      <c r="C55" s="16" t="s">
        <v>108</v>
      </c>
      <c r="D55" s="17">
        <v>5</v>
      </c>
      <c r="E55" s="17">
        <v>0</v>
      </c>
      <c r="F55" s="17">
        <v>1</v>
      </c>
      <c r="G55" s="17">
        <v>1</v>
      </c>
      <c r="H55" s="17">
        <v>3</v>
      </c>
      <c r="I55" s="17">
        <v>0</v>
      </c>
      <c r="J55" s="17">
        <v>3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</row>
    <row r="56" spans="1:15" ht="12.75">
      <c r="A56" s="16">
        <v>39</v>
      </c>
      <c r="B56" s="16" t="s">
        <v>47</v>
      </c>
      <c r="C56" s="16" t="s">
        <v>109</v>
      </c>
      <c r="D56" s="17">
        <v>1</v>
      </c>
      <c r="E56" s="17">
        <v>0</v>
      </c>
      <c r="F56" s="17">
        <v>0</v>
      </c>
      <c r="G56" s="17">
        <v>1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</row>
    <row r="57" spans="1:15" ht="12.75">
      <c r="A57" s="16">
        <v>40</v>
      </c>
      <c r="B57" s="16" t="s">
        <v>110</v>
      </c>
      <c r="C57" s="16" t="s">
        <v>111</v>
      </c>
      <c r="D57" s="17">
        <v>1</v>
      </c>
      <c r="E57" s="17">
        <v>0</v>
      </c>
      <c r="F57" s="17">
        <v>1</v>
      </c>
      <c r="G57" s="17">
        <v>0</v>
      </c>
      <c r="H57" s="17">
        <v>0</v>
      </c>
      <c r="I57" s="17">
        <v>0</v>
      </c>
      <c r="J57" s="17">
        <v>0</v>
      </c>
      <c r="K57" s="17">
        <v>8</v>
      </c>
      <c r="L57" s="17">
        <v>0</v>
      </c>
      <c r="M57" s="17">
        <v>4</v>
      </c>
      <c r="N57" s="17">
        <v>4</v>
      </c>
      <c r="O57" s="17">
        <v>0</v>
      </c>
    </row>
    <row r="58" spans="1:15" ht="12.75">
      <c r="A58" s="16">
        <v>41</v>
      </c>
      <c r="B58" s="16" t="s">
        <v>112</v>
      </c>
      <c r="C58" s="16" t="s">
        <v>113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</row>
    <row r="59" spans="1:15" ht="12.75">
      <c r="A59" s="16">
        <v>42</v>
      </c>
      <c r="B59" s="16" t="s">
        <v>114</v>
      </c>
      <c r="C59" s="16" t="s">
        <v>115</v>
      </c>
      <c r="D59" s="17">
        <v>9</v>
      </c>
      <c r="E59" s="17">
        <v>1</v>
      </c>
      <c r="F59" s="17">
        <v>4</v>
      </c>
      <c r="G59" s="17">
        <v>2</v>
      </c>
      <c r="H59" s="17">
        <v>2</v>
      </c>
      <c r="I59" s="17">
        <v>1</v>
      </c>
      <c r="J59" s="17">
        <v>1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</row>
    <row r="60" spans="1:15" ht="12.75">
      <c r="A60" s="16">
        <v>43</v>
      </c>
      <c r="B60" s="16" t="s">
        <v>114</v>
      </c>
      <c r="C60" s="16" t="s">
        <v>116</v>
      </c>
      <c r="D60" s="17">
        <v>1</v>
      </c>
      <c r="E60" s="17">
        <v>0</v>
      </c>
      <c r="F60" s="17">
        <v>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</row>
    <row r="61" spans="1:15" ht="12.75">
      <c r="A61" s="16">
        <v>44</v>
      </c>
      <c r="B61" s="16" t="s">
        <v>117</v>
      </c>
      <c r="C61" s="16" t="s">
        <v>118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1:15" s="22" customFormat="1" ht="12.75">
      <c r="A62" s="19">
        <v>44</v>
      </c>
      <c r="B62" s="20"/>
      <c r="C62" s="19" t="s">
        <v>119</v>
      </c>
      <c r="D62" s="19">
        <f>SUM((D18):(D61))</f>
        <v>87</v>
      </c>
      <c r="E62" s="19">
        <f>SUM((E18):(E61))</f>
        <v>3</v>
      </c>
      <c r="F62" s="19">
        <f>SUM((F18):(F61))</f>
        <v>21</v>
      </c>
      <c r="G62" s="19">
        <f>SUM((G18):(G61))</f>
        <v>41</v>
      </c>
      <c r="H62" s="19">
        <f>SUM((H18):(H61))</f>
        <v>22</v>
      </c>
      <c r="I62" s="19">
        <f>SUM((I18):(I61))</f>
        <v>4</v>
      </c>
      <c r="J62" s="19">
        <f>SUM((J18):(J61))</f>
        <v>25</v>
      </c>
      <c r="K62" s="19">
        <f>SUM((K18):(K61))</f>
        <v>128</v>
      </c>
      <c r="L62" s="19">
        <f>SUM((L18):(L61))</f>
        <v>30</v>
      </c>
      <c r="M62" s="19">
        <f>SUM((M18):(M61))</f>
        <v>40</v>
      </c>
      <c r="N62" s="19">
        <f>SUM((N18):(N61))</f>
        <v>58</v>
      </c>
      <c r="O62" s="19">
        <f>SUM((O18):(O61))</f>
        <v>28</v>
      </c>
    </row>
    <row r="63" spans="1:15" ht="9.75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</row>
    <row r="64" spans="1:15" ht="12.75">
      <c r="A64" s="16">
        <v>1</v>
      </c>
      <c r="B64" s="16" t="s">
        <v>50</v>
      </c>
      <c r="C64" s="16" t="s">
        <v>120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ht="12.75">
      <c r="A65" s="16">
        <v>2</v>
      </c>
      <c r="B65" s="16" t="s">
        <v>55</v>
      </c>
      <c r="C65" s="16" t="s">
        <v>121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</row>
    <row r="66" spans="1:15" ht="12.75">
      <c r="A66" s="16">
        <v>3</v>
      </c>
      <c r="B66" s="16" t="s">
        <v>78</v>
      </c>
      <c r="C66" s="16" t="s">
        <v>122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</row>
    <row r="67" spans="1:15" ht="12.75">
      <c r="A67" s="16">
        <v>4</v>
      </c>
      <c r="B67" s="16" t="s">
        <v>123</v>
      </c>
      <c r="C67" s="16" t="s">
        <v>124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</row>
    <row r="68" spans="1:15" ht="12.75">
      <c r="A68" s="16">
        <v>5</v>
      </c>
      <c r="B68" s="16" t="s">
        <v>93</v>
      </c>
      <c r="C68" s="16" t="s">
        <v>125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</row>
    <row r="69" spans="1:15" ht="12.75">
      <c r="A69" s="16">
        <v>6</v>
      </c>
      <c r="B69" s="16" t="s">
        <v>98</v>
      </c>
      <c r="C69" s="16" t="s">
        <v>126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</row>
    <row r="70" spans="1:15" ht="12.75">
      <c r="A70" s="16">
        <v>7</v>
      </c>
      <c r="B70" s="16" t="s">
        <v>45</v>
      </c>
      <c r="C70" s="16" t="s">
        <v>127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</row>
    <row r="71" spans="1:15" s="22" customFormat="1" ht="12.75">
      <c r="A71" s="19">
        <v>7</v>
      </c>
      <c r="B71" s="20"/>
      <c r="C71" s="19" t="s">
        <v>128</v>
      </c>
      <c r="D71" s="19">
        <f aca="true" t="shared" si="2" ref="D71:O71">(D64+D65+D66+D67+D68+D69+D70)</f>
        <v>0</v>
      </c>
      <c r="E71" s="19">
        <f t="shared" si="2"/>
        <v>0</v>
      </c>
      <c r="F71" s="19">
        <f t="shared" si="2"/>
        <v>0</v>
      </c>
      <c r="G71" s="19">
        <f t="shared" si="2"/>
        <v>0</v>
      </c>
      <c r="H71" s="19">
        <f t="shared" si="2"/>
        <v>0</v>
      </c>
      <c r="I71" s="19">
        <f t="shared" si="2"/>
        <v>0</v>
      </c>
      <c r="J71" s="19">
        <f t="shared" si="2"/>
        <v>0</v>
      </c>
      <c r="K71" s="19">
        <f t="shared" si="2"/>
        <v>0</v>
      </c>
      <c r="L71" s="19">
        <f t="shared" si="2"/>
        <v>0</v>
      </c>
      <c r="M71" s="19">
        <f t="shared" si="2"/>
        <v>0</v>
      </c>
      <c r="N71" s="19">
        <f t="shared" si="2"/>
        <v>0</v>
      </c>
      <c r="O71" s="19">
        <f t="shared" si="2"/>
        <v>0</v>
      </c>
    </row>
    <row r="72" spans="1:15" ht="9" customHeight="1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</row>
    <row r="73" spans="1:15" ht="12.75">
      <c r="A73" s="16">
        <v>1</v>
      </c>
      <c r="B73" s="16" t="s">
        <v>53</v>
      </c>
      <c r="C73" s="16" t="s">
        <v>129</v>
      </c>
      <c r="D73" s="17">
        <v>3</v>
      </c>
      <c r="E73" s="17">
        <v>1</v>
      </c>
      <c r="F73" s="17">
        <v>1</v>
      </c>
      <c r="G73" s="17">
        <v>0</v>
      </c>
      <c r="H73" s="17">
        <v>1</v>
      </c>
      <c r="I73" s="17">
        <v>0</v>
      </c>
      <c r="J73" s="17">
        <v>1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</row>
    <row r="74" spans="1:15" ht="12.75">
      <c r="A74" s="16">
        <v>2</v>
      </c>
      <c r="B74" s="16" t="s">
        <v>37</v>
      </c>
      <c r="C74" s="16" t="s">
        <v>162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</row>
    <row r="75" spans="1:15" ht="12.75">
      <c r="A75" s="16">
        <v>3</v>
      </c>
      <c r="B75" s="16" t="s">
        <v>37</v>
      </c>
      <c r="C75" s="16" t="s">
        <v>131</v>
      </c>
      <c r="D75" s="17">
        <v>2</v>
      </c>
      <c r="E75" s="17">
        <v>0</v>
      </c>
      <c r="F75" s="17">
        <v>0</v>
      </c>
      <c r="G75" s="17">
        <v>0</v>
      </c>
      <c r="H75" s="17">
        <v>2</v>
      </c>
      <c r="I75" s="17">
        <v>1</v>
      </c>
      <c r="J75" s="17">
        <v>1</v>
      </c>
      <c r="K75" s="17">
        <v>8</v>
      </c>
      <c r="L75" s="17">
        <v>0</v>
      </c>
      <c r="M75" s="17">
        <v>1</v>
      </c>
      <c r="N75" s="17">
        <v>7</v>
      </c>
      <c r="O75" s="17">
        <v>4</v>
      </c>
    </row>
    <row r="76" spans="1:15" ht="12.75">
      <c r="A76" s="16">
        <v>4</v>
      </c>
      <c r="B76" s="16" t="s">
        <v>76</v>
      </c>
      <c r="C76" s="16" t="s">
        <v>132</v>
      </c>
      <c r="D76" s="17">
        <v>13</v>
      </c>
      <c r="E76" s="17">
        <v>0</v>
      </c>
      <c r="F76" s="17">
        <v>1</v>
      </c>
      <c r="G76" s="17">
        <v>5</v>
      </c>
      <c r="H76" s="17">
        <v>7</v>
      </c>
      <c r="I76" s="17">
        <v>0</v>
      </c>
      <c r="J76" s="17">
        <v>2</v>
      </c>
      <c r="K76" s="17">
        <v>10</v>
      </c>
      <c r="L76" s="17">
        <v>0</v>
      </c>
      <c r="M76" s="17">
        <v>1</v>
      </c>
      <c r="N76" s="17">
        <v>9</v>
      </c>
      <c r="O76" s="17">
        <v>0</v>
      </c>
    </row>
    <row r="77" spans="1:15" ht="12.75">
      <c r="A77" s="16">
        <v>5</v>
      </c>
      <c r="B77" s="16" t="s">
        <v>78</v>
      </c>
      <c r="C77" s="16" t="s">
        <v>133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</row>
    <row r="78" spans="1:15" ht="12.75">
      <c r="A78" s="16">
        <v>6</v>
      </c>
      <c r="B78" s="16" t="s">
        <v>96</v>
      </c>
      <c r="C78" s="16" t="s">
        <v>134</v>
      </c>
      <c r="D78" s="17">
        <v>2</v>
      </c>
      <c r="E78" s="17">
        <v>0</v>
      </c>
      <c r="F78" s="17">
        <v>0</v>
      </c>
      <c r="G78" s="17">
        <v>1</v>
      </c>
      <c r="H78" s="17">
        <v>1</v>
      </c>
      <c r="I78" s="17">
        <v>0</v>
      </c>
      <c r="J78" s="17">
        <v>2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</row>
    <row r="79" spans="1:15" ht="12.75">
      <c r="A79" s="16">
        <v>7</v>
      </c>
      <c r="B79" s="16" t="s">
        <v>98</v>
      </c>
      <c r="C79" s="16" t="s">
        <v>135</v>
      </c>
      <c r="D79" s="17">
        <v>1</v>
      </c>
      <c r="E79" s="17">
        <v>0</v>
      </c>
      <c r="F79" s="17">
        <v>1</v>
      </c>
      <c r="G79" s="17">
        <v>0</v>
      </c>
      <c r="H79" s="17">
        <v>0</v>
      </c>
      <c r="I79" s="17">
        <v>0</v>
      </c>
      <c r="J79" s="17">
        <v>0</v>
      </c>
      <c r="K79" s="17">
        <v>6</v>
      </c>
      <c r="L79" s="17">
        <v>1</v>
      </c>
      <c r="M79" s="17">
        <v>2</v>
      </c>
      <c r="N79" s="17">
        <v>3</v>
      </c>
      <c r="O79" s="17">
        <v>2</v>
      </c>
    </row>
    <row r="80" spans="1:15" s="22" customFormat="1" ht="12.75">
      <c r="A80" s="19">
        <v>7</v>
      </c>
      <c r="B80" s="20"/>
      <c r="C80" s="19" t="s">
        <v>136</v>
      </c>
      <c r="D80" s="19">
        <f aca="true" t="shared" si="3" ref="D80:O80">(D73+D74+D75+D76+D77+D78+D79)</f>
        <v>21</v>
      </c>
      <c r="E80" s="19">
        <f t="shared" si="3"/>
        <v>1</v>
      </c>
      <c r="F80" s="19">
        <f t="shared" si="3"/>
        <v>3</v>
      </c>
      <c r="G80" s="19">
        <f t="shared" si="3"/>
        <v>6</v>
      </c>
      <c r="H80" s="19">
        <f t="shared" si="3"/>
        <v>11</v>
      </c>
      <c r="I80" s="19">
        <f t="shared" si="3"/>
        <v>1</v>
      </c>
      <c r="J80" s="19">
        <f t="shared" si="3"/>
        <v>6</v>
      </c>
      <c r="K80" s="19">
        <f t="shared" si="3"/>
        <v>24</v>
      </c>
      <c r="L80" s="19">
        <f t="shared" si="3"/>
        <v>1</v>
      </c>
      <c r="M80" s="19">
        <f t="shared" si="3"/>
        <v>4</v>
      </c>
      <c r="N80" s="19">
        <f t="shared" si="3"/>
        <v>19</v>
      </c>
      <c r="O80" s="19">
        <f t="shared" si="3"/>
        <v>6</v>
      </c>
    </row>
    <row r="81" spans="1:15" ht="12.7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</row>
    <row r="82" spans="1:15" s="31" customFormat="1" ht="15.75">
      <c r="A82" s="29">
        <v>66</v>
      </c>
      <c r="B82" s="30"/>
      <c r="C82" s="29" t="s">
        <v>137</v>
      </c>
      <c r="D82" s="29">
        <f aca="true" t="shared" si="4" ref="D82:O82">(D11+D16+D62+D71+D80)</f>
        <v>120</v>
      </c>
      <c r="E82" s="29">
        <f t="shared" si="4"/>
        <v>4</v>
      </c>
      <c r="F82" s="29">
        <f t="shared" si="4"/>
        <v>31</v>
      </c>
      <c r="G82" s="29">
        <f t="shared" si="4"/>
        <v>48</v>
      </c>
      <c r="H82" s="29">
        <f t="shared" si="4"/>
        <v>37</v>
      </c>
      <c r="I82" s="29">
        <f t="shared" si="4"/>
        <v>5</v>
      </c>
      <c r="J82" s="29">
        <f t="shared" si="4"/>
        <v>32</v>
      </c>
      <c r="K82" s="29">
        <f t="shared" si="4"/>
        <v>305</v>
      </c>
      <c r="L82" s="29">
        <f t="shared" si="4"/>
        <v>100</v>
      </c>
      <c r="M82" s="29">
        <f t="shared" si="4"/>
        <v>62</v>
      </c>
      <c r="N82" s="29">
        <f t="shared" si="4"/>
        <v>143</v>
      </c>
      <c r="O82" s="29">
        <f t="shared" si="4"/>
        <v>42</v>
      </c>
    </row>
  </sheetData>
  <sheetProtection password="CE88" sheet="1" objects="1" scenarios="1"/>
  <mergeCells count="13">
    <mergeCell ref="A81:O81"/>
    <mergeCell ref="A2:A5"/>
    <mergeCell ref="B2:B5"/>
    <mergeCell ref="C2:C5"/>
    <mergeCell ref="A12:O12"/>
    <mergeCell ref="D3:D4"/>
    <mergeCell ref="K3:K4"/>
    <mergeCell ref="E3:J3"/>
    <mergeCell ref="L3:O3"/>
    <mergeCell ref="A1:IV1"/>
    <mergeCell ref="A17:O17"/>
    <mergeCell ref="A63:O63"/>
    <mergeCell ref="A72:O72"/>
  </mergeCells>
  <printOptions/>
  <pageMargins left="0.7480314960629921" right="0.7480314960629921" top="0.7" bottom="0.7874015748031497" header="0.5118110236220472" footer="0.5118110236220472"/>
  <pageSetup horizontalDpi="600" verticalDpi="600" orientation="landscape" paperSize="9" r:id="rId1"/>
  <headerFooter alignWithMargins="0">
    <oddFooter>&amp;R&amp;P+84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M83"/>
  <sheetViews>
    <sheetView workbookViewId="0" topLeftCell="A67">
      <selection activeCell="C78" sqref="C78"/>
    </sheetView>
  </sheetViews>
  <sheetFormatPr defaultColWidth="9.140625" defaultRowHeight="12.75"/>
  <cols>
    <col min="1" max="1" width="4.421875" style="0" bestFit="1" customWidth="1"/>
    <col min="2" max="2" width="13.7109375" style="0" customWidth="1"/>
    <col min="3" max="3" width="45.421875" style="0" customWidth="1"/>
    <col min="4" max="4" width="8.421875" style="0" customWidth="1"/>
    <col min="5" max="5" width="7.8515625" style="0" customWidth="1"/>
    <col min="6" max="7" width="6.57421875" style="0" customWidth="1"/>
    <col min="8" max="8" width="6.8515625" style="0" customWidth="1"/>
    <col min="9" max="9" width="6.28125" style="0" customWidth="1"/>
    <col min="10" max="10" width="6.8515625" style="0" customWidth="1"/>
    <col min="11" max="11" width="6.28125" style="0" customWidth="1"/>
    <col min="12" max="12" width="6.00390625" style="0" customWidth="1"/>
    <col min="13" max="13" width="7.00390625" style="0" customWidth="1"/>
  </cols>
  <sheetData>
    <row r="1" spans="1:13" ht="15">
      <c r="A1" s="153" t="s">
        <v>670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8.75" customHeight="1">
      <c r="A2" s="131" t="s">
        <v>11</v>
      </c>
      <c r="B2" s="131" t="s">
        <v>12</v>
      </c>
      <c r="C2" s="131" t="s">
        <v>13</v>
      </c>
      <c r="D2" s="10" t="s">
        <v>649</v>
      </c>
      <c r="E2" s="10" t="s">
        <v>650</v>
      </c>
      <c r="F2" s="10" t="s">
        <v>651</v>
      </c>
      <c r="G2" s="10" t="s">
        <v>652</v>
      </c>
      <c r="H2" s="10" t="s">
        <v>653</v>
      </c>
      <c r="I2" s="10" t="s">
        <v>654</v>
      </c>
      <c r="J2" s="10" t="s">
        <v>655</v>
      </c>
      <c r="K2" s="10" t="s">
        <v>656</v>
      </c>
      <c r="L2" s="10" t="s">
        <v>657</v>
      </c>
      <c r="M2" s="10" t="s">
        <v>658</v>
      </c>
    </row>
    <row r="3" spans="1:13" ht="9.75" customHeight="1">
      <c r="A3" s="131"/>
      <c r="B3" s="131"/>
      <c r="C3" s="131"/>
      <c r="D3" s="152" t="s">
        <v>659</v>
      </c>
      <c r="E3" s="130" t="s">
        <v>363</v>
      </c>
      <c r="F3" s="128"/>
      <c r="G3" s="128"/>
      <c r="H3" s="128"/>
      <c r="I3" s="128"/>
      <c r="J3" s="128"/>
      <c r="K3" s="128"/>
      <c r="L3" s="128"/>
      <c r="M3" s="128"/>
    </row>
    <row r="4" spans="1:13" ht="8.25" customHeight="1">
      <c r="A4" s="131"/>
      <c r="B4" s="131"/>
      <c r="C4" s="131"/>
      <c r="D4" s="128"/>
      <c r="E4" s="152" t="s">
        <v>660</v>
      </c>
      <c r="F4" s="130" t="s">
        <v>363</v>
      </c>
      <c r="G4" s="130"/>
      <c r="H4" s="130"/>
      <c r="I4" s="130"/>
      <c r="J4" s="152" t="s">
        <v>661</v>
      </c>
      <c r="K4" s="130" t="s">
        <v>363</v>
      </c>
      <c r="L4" s="128"/>
      <c r="M4" s="128"/>
    </row>
    <row r="5" spans="1:13" ht="102.75" customHeight="1">
      <c r="A5" s="128"/>
      <c r="B5" s="128"/>
      <c r="C5" s="128"/>
      <c r="D5" s="128"/>
      <c r="E5" s="128"/>
      <c r="F5" s="79" t="s">
        <v>662</v>
      </c>
      <c r="G5" s="79" t="s">
        <v>663</v>
      </c>
      <c r="H5" s="79" t="s">
        <v>664</v>
      </c>
      <c r="I5" s="79" t="s">
        <v>665</v>
      </c>
      <c r="J5" s="128"/>
      <c r="K5" s="79" t="s">
        <v>666</v>
      </c>
      <c r="L5" s="79" t="s">
        <v>667</v>
      </c>
      <c r="M5" s="79" t="s">
        <v>668</v>
      </c>
    </row>
    <row r="6" spans="1:13" ht="12.75" hidden="1">
      <c r="A6" s="128"/>
      <c r="B6" s="128"/>
      <c r="C6" s="128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16">
        <v>1</v>
      </c>
      <c r="B7" s="16" t="s">
        <v>35</v>
      </c>
      <c r="C7" s="16" t="s">
        <v>36</v>
      </c>
      <c r="D7" s="41">
        <v>721</v>
      </c>
      <c r="E7" s="41">
        <v>168</v>
      </c>
      <c r="F7" s="41">
        <v>16</v>
      </c>
      <c r="G7" s="41">
        <v>80</v>
      </c>
      <c r="H7" s="41">
        <v>0</v>
      </c>
      <c r="I7" s="41">
        <v>72</v>
      </c>
      <c r="J7" s="41">
        <v>553</v>
      </c>
      <c r="K7" s="41">
        <v>408</v>
      </c>
      <c r="L7" s="41">
        <v>0</v>
      </c>
      <c r="M7" s="41">
        <v>145</v>
      </c>
    </row>
    <row r="8" spans="1:13" ht="12.75">
      <c r="A8" s="16">
        <v>2</v>
      </c>
      <c r="B8" s="16" t="s">
        <v>37</v>
      </c>
      <c r="C8" s="16" t="s">
        <v>38</v>
      </c>
      <c r="D8" s="41">
        <v>26</v>
      </c>
      <c r="E8" s="41">
        <v>16</v>
      </c>
      <c r="F8" s="41">
        <v>16</v>
      </c>
      <c r="G8" s="41">
        <v>0</v>
      </c>
      <c r="H8" s="41">
        <v>0</v>
      </c>
      <c r="I8" s="41">
        <v>0</v>
      </c>
      <c r="J8" s="41">
        <v>10</v>
      </c>
      <c r="K8" s="41">
        <v>0</v>
      </c>
      <c r="L8" s="41">
        <v>10</v>
      </c>
      <c r="M8" s="41">
        <v>0</v>
      </c>
    </row>
    <row r="9" spans="1:13" ht="12.75">
      <c r="A9" s="16">
        <v>3</v>
      </c>
      <c r="B9" s="16" t="s">
        <v>37</v>
      </c>
      <c r="C9" s="16" t="s">
        <v>39</v>
      </c>
      <c r="D9" s="41">
        <v>49</v>
      </c>
      <c r="E9" s="41">
        <v>24</v>
      </c>
      <c r="F9" s="41">
        <v>8</v>
      </c>
      <c r="G9" s="41">
        <v>8</v>
      </c>
      <c r="H9" s="41">
        <v>0</v>
      </c>
      <c r="I9" s="41">
        <v>8</v>
      </c>
      <c r="J9" s="41">
        <v>25</v>
      </c>
      <c r="K9" s="41">
        <v>9</v>
      </c>
      <c r="L9" s="41">
        <v>6</v>
      </c>
      <c r="M9" s="41">
        <v>10</v>
      </c>
    </row>
    <row r="10" spans="1:13" ht="12.75">
      <c r="A10" s="16">
        <v>4</v>
      </c>
      <c r="B10" s="16" t="s">
        <v>37</v>
      </c>
      <c r="C10" s="16" t="s">
        <v>40</v>
      </c>
      <c r="D10" s="41">
        <v>302</v>
      </c>
      <c r="E10" s="41">
        <v>222</v>
      </c>
      <c r="F10" s="41">
        <v>24</v>
      </c>
      <c r="G10" s="41">
        <v>72</v>
      </c>
      <c r="H10" s="41">
        <v>0</v>
      </c>
      <c r="I10" s="41">
        <v>126</v>
      </c>
      <c r="J10" s="41">
        <v>80</v>
      </c>
      <c r="K10" s="41">
        <v>0</v>
      </c>
      <c r="L10" s="41">
        <v>80</v>
      </c>
      <c r="M10" s="41">
        <v>0</v>
      </c>
    </row>
    <row r="11" spans="1:13" ht="12.75">
      <c r="A11" s="16">
        <v>5</v>
      </c>
      <c r="B11" s="16" t="s">
        <v>41</v>
      </c>
      <c r="C11" s="16" t="s">
        <v>42</v>
      </c>
      <c r="D11" s="41">
        <v>63</v>
      </c>
      <c r="E11" s="41">
        <v>40</v>
      </c>
      <c r="F11" s="41">
        <v>16</v>
      </c>
      <c r="G11" s="41">
        <v>16</v>
      </c>
      <c r="H11" s="41">
        <v>0</v>
      </c>
      <c r="I11" s="41">
        <v>8</v>
      </c>
      <c r="J11" s="41">
        <v>23</v>
      </c>
      <c r="K11" s="41">
        <v>0</v>
      </c>
      <c r="L11" s="41">
        <v>23</v>
      </c>
      <c r="M11" s="41">
        <v>0</v>
      </c>
    </row>
    <row r="12" spans="1:13" s="22" customFormat="1" ht="12.75">
      <c r="A12" s="19">
        <v>5</v>
      </c>
      <c r="B12" s="20"/>
      <c r="C12" s="19" t="s">
        <v>43</v>
      </c>
      <c r="D12" s="19">
        <f aca="true" t="shared" si="0" ref="D12:M12">(D7+D8+D9+D10+D11)</f>
        <v>1161</v>
      </c>
      <c r="E12" s="19">
        <f t="shared" si="0"/>
        <v>470</v>
      </c>
      <c r="F12" s="19">
        <f t="shared" si="0"/>
        <v>80</v>
      </c>
      <c r="G12" s="19">
        <f t="shared" si="0"/>
        <v>176</v>
      </c>
      <c r="H12" s="19">
        <f t="shared" si="0"/>
        <v>0</v>
      </c>
      <c r="I12" s="19">
        <f t="shared" si="0"/>
        <v>214</v>
      </c>
      <c r="J12" s="19">
        <f t="shared" si="0"/>
        <v>691</v>
      </c>
      <c r="K12" s="19">
        <f t="shared" si="0"/>
        <v>417</v>
      </c>
      <c r="L12" s="19">
        <f t="shared" si="0"/>
        <v>119</v>
      </c>
      <c r="M12" s="19">
        <f t="shared" si="0"/>
        <v>155</v>
      </c>
    </row>
    <row r="13" spans="1:13" ht="5.25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</row>
    <row r="14" spans="1:13" ht="12.75">
      <c r="A14" s="16">
        <v>1</v>
      </c>
      <c r="B14" s="16" t="s">
        <v>37</v>
      </c>
      <c r="C14" s="16" t="s">
        <v>44</v>
      </c>
      <c r="D14" s="17">
        <v>136</v>
      </c>
      <c r="E14" s="17">
        <v>136</v>
      </c>
      <c r="F14" s="17">
        <v>16</v>
      </c>
      <c r="G14" s="17">
        <v>0</v>
      </c>
      <c r="H14" s="17">
        <v>0</v>
      </c>
      <c r="I14" s="17">
        <v>120</v>
      </c>
      <c r="J14" s="17">
        <v>0</v>
      </c>
      <c r="K14" s="17">
        <v>0</v>
      </c>
      <c r="L14" s="17">
        <v>0</v>
      </c>
      <c r="M14" s="17">
        <v>0</v>
      </c>
    </row>
    <row r="15" spans="1:13" ht="12.75">
      <c r="A15" s="16">
        <v>2</v>
      </c>
      <c r="B15" s="16" t="s">
        <v>45</v>
      </c>
      <c r="C15" s="16" t="s">
        <v>159</v>
      </c>
      <c r="D15" s="17">
        <v>1207</v>
      </c>
      <c r="E15" s="17">
        <v>1004</v>
      </c>
      <c r="F15" s="17">
        <v>12</v>
      </c>
      <c r="G15" s="17">
        <v>160</v>
      </c>
      <c r="H15" s="17">
        <v>0</v>
      </c>
      <c r="I15" s="17">
        <v>832</v>
      </c>
      <c r="J15" s="17">
        <v>203</v>
      </c>
      <c r="K15" s="17">
        <v>16</v>
      </c>
      <c r="L15" s="17">
        <v>187</v>
      </c>
      <c r="M15" s="17">
        <v>0</v>
      </c>
    </row>
    <row r="16" spans="1:13" ht="12.75">
      <c r="A16" s="16">
        <v>3</v>
      </c>
      <c r="B16" s="16" t="s">
        <v>47</v>
      </c>
      <c r="C16" s="16" t="s">
        <v>160</v>
      </c>
      <c r="D16" s="17">
        <v>356</v>
      </c>
      <c r="E16" s="17">
        <v>264</v>
      </c>
      <c r="F16" s="17">
        <v>16</v>
      </c>
      <c r="G16" s="17">
        <v>51</v>
      </c>
      <c r="H16" s="17">
        <v>156</v>
      </c>
      <c r="I16" s="17">
        <v>41</v>
      </c>
      <c r="J16" s="17">
        <v>92</v>
      </c>
      <c r="K16" s="17">
        <v>0</v>
      </c>
      <c r="L16" s="17">
        <v>4</v>
      </c>
      <c r="M16" s="17">
        <v>88</v>
      </c>
    </row>
    <row r="17" spans="1:13" s="22" customFormat="1" ht="12.75">
      <c r="A17" s="19">
        <v>3</v>
      </c>
      <c r="B17" s="20"/>
      <c r="C17" s="19" t="s">
        <v>49</v>
      </c>
      <c r="D17" s="19">
        <f aca="true" t="shared" si="1" ref="D17:M17">(D14+D15+D16)</f>
        <v>1699</v>
      </c>
      <c r="E17" s="19">
        <f t="shared" si="1"/>
        <v>1404</v>
      </c>
      <c r="F17" s="19">
        <f t="shared" si="1"/>
        <v>44</v>
      </c>
      <c r="G17" s="19">
        <f t="shared" si="1"/>
        <v>211</v>
      </c>
      <c r="H17" s="19">
        <f t="shared" si="1"/>
        <v>156</v>
      </c>
      <c r="I17" s="19">
        <f t="shared" si="1"/>
        <v>993</v>
      </c>
      <c r="J17" s="19">
        <f t="shared" si="1"/>
        <v>295</v>
      </c>
      <c r="K17" s="19">
        <f t="shared" si="1"/>
        <v>16</v>
      </c>
      <c r="L17" s="19">
        <f t="shared" si="1"/>
        <v>191</v>
      </c>
      <c r="M17" s="19">
        <f t="shared" si="1"/>
        <v>88</v>
      </c>
    </row>
    <row r="18" spans="1:13" ht="6.7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</row>
    <row r="19" spans="1:13" ht="12.75">
      <c r="A19" s="16">
        <v>1</v>
      </c>
      <c r="B19" s="16" t="s">
        <v>50</v>
      </c>
      <c r="C19" s="16" t="s">
        <v>51</v>
      </c>
      <c r="D19" s="17">
        <v>68</v>
      </c>
      <c r="E19" s="17">
        <v>52</v>
      </c>
      <c r="F19" s="17">
        <v>32</v>
      </c>
      <c r="G19" s="17">
        <v>0</v>
      </c>
      <c r="H19" s="17">
        <v>0</v>
      </c>
      <c r="I19" s="17">
        <v>20</v>
      </c>
      <c r="J19" s="17">
        <v>16</v>
      </c>
      <c r="K19" s="17">
        <v>0</v>
      </c>
      <c r="L19" s="17">
        <v>0</v>
      </c>
      <c r="M19" s="17">
        <v>16</v>
      </c>
    </row>
    <row r="20" spans="1:13" ht="12.75">
      <c r="A20" s="16">
        <v>2</v>
      </c>
      <c r="B20" s="16" t="s">
        <v>50</v>
      </c>
      <c r="C20" s="16" t="s">
        <v>52</v>
      </c>
      <c r="D20" s="17">
        <v>72</v>
      </c>
      <c r="E20" s="17">
        <v>72</v>
      </c>
      <c r="F20" s="17">
        <v>0</v>
      </c>
      <c r="G20" s="17">
        <v>0</v>
      </c>
      <c r="H20" s="17">
        <v>72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</row>
    <row r="21" spans="1:13" ht="12.75">
      <c r="A21" s="16">
        <v>3</v>
      </c>
      <c r="B21" s="16" t="s">
        <v>53</v>
      </c>
      <c r="C21" s="16" t="s">
        <v>54</v>
      </c>
      <c r="D21" s="17">
        <v>900</v>
      </c>
      <c r="E21" s="17">
        <v>690</v>
      </c>
      <c r="F21" s="17">
        <v>543</v>
      </c>
      <c r="G21" s="17">
        <v>0</v>
      </c>
      <c r="H21" s="17">
        <v>0</v>
      </c>
      <c r="I21" s="17">
        <v>147</v>
      </c>
      <c r="J21" s="17">
        <v>210</v>
      </c>
      <c r="K21" s="17">
        <v>74</v>
      </c>
      <c r="L21" s="17">
        <v>35</v>
      </c>
      <c r="M21" s="17">
        <v>101</v>
      </c>
    </row>
    <row r="22" spans="1:13" ht="12.75">
      <c r="A22" s="16">
        <v>4</v>
      </c>
      <c r="B22" s="16" t="s">
        <v>55</v>
      </c>
      <c r="C22" s="16" t="s">
        <v>56</v>
      </c>
      <c r="D22" s="17">
        <v>222</v>
      </c>
      <c r="E22" s="17">
        <v>62</v>
      </c>
      <c r="F22" s="17">
        <v>22</v>
      </c>
      <c r="G22" s="17">
        <v>40</v>
      </c>
      <c r="H22" s="17">
        <v>0</v>
      </c>
      <c r="I22" s="17">
        <v>0</v>
      </c>
      <c r="J22" s="17">
        <v>160</v>
      </c>
      <c r="K22" s="17">
        <v>136</v>
      </c>
      <c r="L22" s="17">
        <v>24</v>
      </c>
      <c r="M22" s="17">
        <v>0</v>
      </c>
    </row>
    <row r="23" spans="1:13" ht="12.75">
      <c r="A23" s="16">
        <v>5</v>
      </c>
      <c r="B23" s="16" t="s">
        <v>55</v>
      </c>
      <c r="C23" s="16" t="s">
        <v>648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</row>
    <row r="24" spans="1:13" ht="12.75">
      <c r="A24" s="16">
        <v>6</v>
      </c>
      <c r="B24" s="16" t="s">
        <v>35</v>
      </c>
      <c r="C24" s="16" t="s">
        <v>58</v>
      </c>
      <c r="D24" s="17">
        <v>1414</v>
      </c>
      <c r="E24" s="17">
        <v>402</v>
      </c>
      <c r="F24" s="17">
        <v>210</v>
      </c>
      <c r="G24" s="17">
        <v>0</v>
      </c>
      <c r="H24" s="17">
        <v>0</v>
      </c>
      <c r="I24" s="17">
        <v>192</v>
      </c>
      <c r="J24" s="17">
        <v>1012</v>
      </c>
      <c r="K24" s="17">
        <v>720</v>
      </c>
      <c r="L24" s="17">
        <v>112</v>
      </c>
      <c r="M24" s="17">
        <v>180</v>
      </c>
    </row>
    <row r="25" spans="1:13" ht="12.75">
      <c r="A25" s="16">
        <v>7</v>
      </c>
      <c r="B25" s="16" t="s">
        <v>59</v>
      </c>
      <c r="C25" s="16" t="s">
        <v>60</v>
      </c>
      <c r="D25" s="17">
        <v>96</v>
      </c>
      <c r="E25" s="17">
        <v>96</v>
      </c>
      <c r="F25" s="17">
        <v>0</v>
      </c>
      <c r="G25" s="17">
        <v>96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</row>
    <row r="26" spans="1:13" ht="12.75">
      <c r="A26" s="16">
        <v>8</v>
      </c>
      <c r="B26" s="16" t="s">
        <v>37</v>
      </c>
      <c r="C26" s="16" t="s">
        <v>61</v>
      </c>
      <c r="D26" s="17">
        <v>654</v>
      </c>
      <c r="E26" s="17">
        <v>630</v>
      </c>
      <c r="F26" s="17">
        <v>0</v>
      </c>
      <c r="G26" s="17">
        <v>409</v>
      </c>
      <c r="H26" s="17">
        <v>216</v>
      </c>
      <c r="I26" s="17">
        <v>5</v>
      </c>
      <c r="J26" s="17">
        <v>24</v>
      </c>
      <c r="K26" s="17">
        <v>24</v>
      </c>
      <c r="L26" s="17">
        <v>0</v>
      </c>
      <c r="M26" s="17">
        <v>0</v>
      </c>
    </row>
    <row r="27" spans="1:13" ht="12.75">
      <c r="A27" s="16">
        <v>9</v>
      </c>
      <c r="B27" s="16" t="s">
        <v>37</v>
      </c>
      <c r="C27" s="16" t="s">
        <v>62</v>
      </c>
      <c r="D27" s="17">
        <v>76</v>
      </c>
      <c r="E27" s="17">
        <v>52</v>
      </c>
      <c r="F27" s="17">
        <v>36</v>
      </c>
      <c r="G27" s="17">
        <v>0</v>
      </c>
      <c r="H27" s="17">
        <v>0</v>
      </c>
      <c r="I27" s="17">
        <v>16</v>
      </c>
      <c r="J27" s="17">
        <v>24</v>
      </c>
      <c r="K27" s="17">
        <v>24</v>
      </c>
      <c r="L27" s="17">
        <v>0</v>
      </c>
      <c r="M27" s="17">
        <v>0</v>
      </c>
    </row>
    <row r="28" spans="1:13" ht="12.75">
      <c r="A28" s="16">
        <v>10</v>
      </c>
      <c r="B28" s="16" t="s">
        <v>37</v>
      </c>
      <c r="C28" s="16" t="s">
        <v>63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</row>
    <row r="29" spans="1:13" ht="12.75">
      <c r="A29" s="16">
        <v>11</v>
      </c>
      <c r="B29" s="16" t="s">
        <v>37</v>
      </c>
      <c r="C29" s="16" t="s">
        <v>64</v>
      </c>
      <c r="D29" s="17">
        <v>72</v>
      </c>
      <c r="E29" s="17">
        <v>72</v>
      </c>
      <c r="F29" s="17">
        <v>72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</row>
    <row r="30" spans="1:13" ht="12.75">
      <c r="A30" s="16">
        <v>12</v>
      </c>
      <c r="B30" s="16" t="s">
        <v>37</v>
      </c>
      <c r="C30" s="16" t="s">
        <v>65</v>
      </c>
      <c r="D30" s="17">
        <v>1089</v>
      </c>
      <c r="E30" s="17">
        <v>182</v>
      </c>
      <c r="F30" s="17">
        <v>0</v>
      </c>
      <c r="G30" s="17">
        <v>0</v>
      </c>
      <c r="H30" s="17">
        <v>0</v>
      </c>
      <c r="I30" s="17">
        <v>182</v>
      </c>
      <c r="J30" s="17">
        <v>907</v>
      </c>
      <c r="K30" s="17">
        <v>126</v>
      </c>
      <c r="L30" s="17">
        <v>45</v>
      </c>
      <c r="M30" s="17">
        <v>736</v>
      </c>
    </row>
    <row r="31" spans="1:13" ht="12.75">
      <c r="A31" s="16">
        <v>13</v>
      </c>
      <c r="B31" s="16" t="s">
        <v>37</v>
      </c>
      <c r="C31" s="16" t="s">
        <v>66</v>
      </c>
      <c r="D31" s="17">
        <v>148</v>
      </c>
      <c r="E31" s="17">
        <v>103</v>
      </c>
      <c r="F31" s="17">
        <v>20</v>
      </c>
      <c r="G31" s="17">
        <v>0</v>
      </c>
      <c r="H31" s="17">
        <v>0</v>
      </c>
      <c r="I31" s="17">
        <v>83</v>
      </c>
      <c r="J31" s="17">
        <v>45</v>
      </c>
      <c r="K31" s="17">
        <v>0</v>
      </c>
      <c r="L31" s="17">
        <v>5</v>
      </c>
      <c r="M31" s="17">
        <v>40</v>
      </c>
    </row>
    <row r="32" spans="1:13" ht="12.75">
      <c r="A32" s="16">
        <v>14</v>
      </c>
      <c r="B32" s="16" t="s">
        <v>37</v>
      </c>
      <c r="C32" s="16" t="s">
        <v>67</v>
      </c>
      <c r="D32" s="17">
        <v>138</v>
      </c>
      <c r="E32" s="17">
        <v>114</v>
      </c>
      <c r="F32" s="17">
        <v>40</v>
      </c>
      <c r="G32" s="17">
        <v>0</v>
      </c>
      <c r="H32" s="17">
        <v>0</v>
      </c>
      <c r="I32" s="17">
        <v>74</v>
      </c>
      <c r="J32" s="17">
        <v>24</v>
      </c>
      <c r="K32" s="17">
        <v>24</v>
      </c>
      <c r="L32" s="17">
        <v>0</v>
      </c>
      <c r="M32" s="17">
        <v>0</v>
      </c>
    </row>
    <row r="33" spans="1:13" ht="12.75">
      <c r="A33" s="16">
        <v>15</v>
      </c>
      <c r="B33" s="16" t="s">
        <v>68</v>
      </c>
      <c r="C33" s="16" t="s">
        <v>69</v>
      </c>
      <c r="D33" s="17">
        <v>192</v>
      </c>
      <c r="E33" s="17">
        <v>136</v>
      </c>
      <c r="F33" s="17">
        <v>0</v>
      </c>
      <c r="G33" s="17">
        <v>88</v>
      </c>
      <c r="H33" s="17">
        <v>0</v>
      </c>
      <c r="I33" s="17">
        <v>48</v>
      </c>
      <c r="J33" s="17">
        <v>56</v>
      </c>
      <c r="K33" s="17">
        <v>56</v>
      </c>
      <c r="L33" s="17">
        <v>0</v>
      </c>
      <c r="M33" s="17">
        <v>0</v>
      </c>
    </row>
    <row r="34" spans="1:13" ht="12.75">
      <c r="A34" s="16">
        <v>16</v>
      </c>
      <c r="B34" s="16" t="s">
        <v>70</v>
      </c>
      <c r="C34" s="16" t="s">
        <v>71</v>
      </c>
      <c r="D34" s="17">
        <v>452</v>
      </c>
      <c r="E34" s="17">
        <v>48</v>
      </c>
      <c r="F34" s="17">
        <v>48</v>
      </c>
      <c r="G34" s="17">
        <v>0</v>
      </c>
      <c r="H34" s="17">
        <v>0</v>
      </c>
      <c r="I34" s="17">
        <v>0</v>
      </c>
      <c r="J34" s="17">
        <v>404</v>
      </c>
      <c r="K34" s="17">
        <v>324</v>
      </c>
      <c r="L34" s="17">
        <v>40</v>
      </c>
      <c r="M34" s="17">
        <v>40</v>
      </c>
    </row>
    <row r="35" spans="1:13" ht="12.75">
      <c r="A35" s="16">
        <v>17</v>
      </c>
      <c r="B35" s="16" t="s">
        <v>72</v>
      </c>
      <c r="C35" s="16" t="s">
        <v>73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</row>
    <row r="36" spans="1:13" ht="12.75">
      <c r="A36" s="16">
        <v>18</v>
      </c>
      <c r="B36" s="16" t="s">
        <v>74</v>
      </c>
      <c r="C36" s="16" t="s">
        <v>75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</row>
    <row r="37" spans="1:13" ht="12.75">
      <c r="A37" s="16">
        <v>19</v>
      </c>
      <c r="B37" s="16" t="s">
        <v>76</v>
      </c>
      <c r="C37" s="16" t="s">
        <v>77</v>
      </c>
      <c r="D37" s="17">
        <v>41</v>
      </c>
      <c r="E37" s="17">
        <v>40</v>
      </c>
      <c r="F37" s="17">
        <v>0</v>
      </c>
      <c r="G37" s="17">
        <v>40</v>
      </c>
      <c r="H37" s="17">
        <v>0</v>
      </c>
      <c r="I37" s="17">
        <v>0</v>
      </c>
      <c r="J37" s="17">
        <v>1</v>
      </c>
      <c r="K37" s="17">
        <v>0</v>
      </c>
      <c r="L37" s="17">
        <v>1</v>
      </c>
      <c r="M37" s="17">
        <v>0</v>
      </c>
    </row>
    <row r="38" spans="1:13" ht="12.75">
      <c r="A38" s="16">
        <v>20</v>
      </c>
      <c r="B38" s="16" t="s">
        <v>78</v>
      </c>
      <c r="C38" s="16" t="s">
        <v>180</v>
      </c>
      <c r="D38" s="17">
        <v>256</v>
      </c>
      <c r="E38" s="17">
        <v>256</v>
      </c>
      <c r="F38" s="17">
        <v>56</v>
      </c>
      <c r="G38" s="17">
        <v>120</v>
      </c>
      <c r="H38" s="17">
        <v>80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</row>
    <row r="39" spans="1:13" ht="12.75">
      <c r="A39" s="16">
        <v>21</v>
      </c>
      <c r="B39" s="16" t="s">
        <v>41</v>
      </c>
      <c r="C39" s="16" t="s">
        <v>80</v>
      </c>
      <c r="D39" s="17">
        <v>208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208</v>
      </c>
      <c r="K39" s="17">
        <v>184</v>
      </c>
      <c r="L39" s="17">
        <v>24</v>
      </c>
      <c r="M39" s="17">
        <v>0</v>
      </c>
    </row>
    <row r="40" spans="1:13" ht="12.75">
      <c r="A40" s="16">
        <v>22</v>
      </c>
      <c r="B40" s="16" t="s">
        <v>81</v>
      </c>
      <c r="C40" s="16" t="s">
        <v>82</v>
      </c>
      <c r="D40" s="17">
        <v>58</v>
      </c>
      <c r="E40" s="17">
        <v>10</v>
      </c>
      <c r="F40" s="17">
        <v>10</v>
      </c>
      <c r="G40" s="17">
        <v>0</v>
      </c>
      <c r="H40" s="17">
        <v>0</v>
      </c>
      <c r="I40" s="17">
        <v>0</v>
      </c>
      <c r="J40" s="17">
        <v>48</v>
      </c>
      <c r="K40" s="17">
        <v>0</v>
      </c>
      <c r="L40" s="17">
        <v>0</v>
      </c>
      <c r="M40" s="17">
        <v>48</v>
      </c>
    </row>
    <row r="41" spans="1:13" ht="12.75">
      <c r="A41" s="16">
        <v>23</v>
      </c>
      <c r="B41" s="16" t="s">
        <v>81</v>
      </c>
      <c r="C41" s="16" t="s">
        <v>83</v>
      </c>
      <c r="D41" s="17">
        <v>549</v>
      </c>
      <c r="E41" s="17">
        <v>44</v>
      </c>
      <c r="F41" s="17">
        <v>8</v>
      </c>
      <c r="G41" s="17">
        <v>0</v>
      </c>
      <c r="H41" s="17">
        <v>0</v>
      </c>
      <c r="I41" s="17">
        <v>36</v>
      </c>
      <c r="J41" s="17">
        <v>505</v>
      </c>
      <c r="K41" s="17">
        <v>432</v>
      </c>
      <c r="L41" s="17">
        <v>25</v>
      </c>
      <c r="M41" s="17">
        <v>48</v>
      </c>
    </row>
    <row r="42" spans="1:13" ht="12.75">
      <c r="A42" s="16">
        <v>24</v>
      </c>
      <c r="B42" s="16" t="s">
        <v>84</v>
      </c>
      <c r="C42" s="16" t="s">
        <v>85</v>
      </c>
      <c r="D42" s="17">
        <v>80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80</v>
      </c>
      <c r="K42" s="17">
        <v>80</v>
      </c>
      <c r="L42" s="17">
        <v>0</v>
      </c>
      <c r="M42" s="17">
        <v>0</v>
      </c>
    </row>
    <row r="43" spans="1:13" ht="12.75">
      <c r="A43" s="16">
        <v>25</v>
      </c>
      <c r="B43" s="16" t="s">
        <v>84</v>
      </c>
      <c r="C43" s="16" t="s">
        <v>86</v>
      </c>
      <c r="D43" s="17">
        <v>140</v>
      </c>
      <c r="E43" s="17">
        <v>140</v>
      </c>
      <c r="F43" s="17">
        <v>0</v>
      </c>
      <c r="G43" s="17">
        <v>0</v>
      </c>
      <c r="H43" s="17">
        <v>0</v>
      </c>
      <c r="I43" s="17">
        <v>140</v>
      </c>
      <c r="J43" s="17">
        <v>0</v>
      </c>
      <c r="K43" s="17">
        <v>0</v>
      </c>
      <c r="L43" s="17">
        <v>0</v>
      </c>
      <c r="M43" s="17">
        <v>0</v>
      </c>
    </row>
    <row r="44" spans="1:13" ht="12.75">
      <c r="A44" s="16">
        <v>26</v>
      </c>
      <c r="B44" s="16" t="s">
        <v>87</v>
      </c>
      <c r="C44" s="16" t="s">
        <v>88</v>
      </c>
      <c r="D44" s="17">
        <v>140</v>
      </c>
      <c r="E44" s="17">
        <v>140</v>
      </c>
      <c r="F44" s="17">
        <v>60</v>
      </c>
      <c r="G44" s="17">
        <v>32</v>
      </c>
      <c r="H44" s="17">
        <v>0</v>
      </c>
      <c r="I44" s="17">
        <v>48</v>
      </c>
      <c r="J44" s="17">
        <v>0</v>
      </c>
      <c r="K44" s="17">
        <v>0</v>
      </c>
      <c r="L44" s="17">
        <v>0</v>
      </c>
      <c r="M44" s="17">
        <v>0</v>
      </c>
    </row>
    <row r="45" spans="1:13" ht="12.75">
      <c r="A45" s="16">
        <v>27</v>
      </c>
      <c r="B45" s="16" t="s">
        <v>89</v>
      </c>
      <c r="C45" s="16" t="s">
        <v>90</v>
      </c>
      <c r="D45" s="17">
        <v>520</v>
      </c>
      <c r="E45" s="17">
        <v>520</v>
      </c>
      <c r="F45" s="17">
        <v>40</v>
      </c>
      <c r="G45" s="17">
        <v>224</v>
      </c>
      <c r="H45" s="17">
        <v>56</v>
      </c>
      <c r="I45" s="17">
        <v>200</v>
      </c>
      <c r="J45" s="17">
        <v>0</v>
      </c>
      <c r="K45" s="17">
        <v>0</v>
      </c>
      <c r="L45" s="17">
        <v>0</v>
      </c>
      <c r="M45" s="17">
        <v>0</v>
      </c>
    </row>
    <row r="46" spans="1:13" ht="12.75">
      <c r="A46" s="16">
        <v>28</v>
      </c>
      <c r="B46" s="16" t="s">
        <v>91</v>
      </c>
      <c r="C46" s="16" t="s">
        <v>92</v>
      </c>
      <c r="D46" s="17">
        <v>76</v>
      </c>
      <c r="E46" s="17">
        <v>16</v>
      </c>
      <c r="F46" s="17">
        <v>0</v>
      </c>
      <c r="G46" s="17">
        <v>16</v>
      </c>
      <c r="H46" s="17">
        <v>0</v>
      </c>
      <c r="I46" s="17">
        <v>0</v>
      </c>
      <c r="J46" s="17">
        <v>60</v>
      </c>
      <c r="K46" s="17">
        <v>24</v>
      </c>
      <c r="L46" s="17">
        <v>20</v>
      </c>
      <c r="M46" s="17">
        <v>16</v>
      </c>
    </row>
    <row r="47" spans="1:13" ht="12.75">
      <c r="A47" s="16">
        <v>29</v>
      </c>
      <c r="B47" s="16" t="s">
        <v>93</v>
      </c>
      <c r="C47" s="16" t="s">
        <v>94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</row>
    <row r="48" spans="1:13" ht="12.75">
      <c r="A48" s="16">
        <v>30</v>
      </c>
      <c r="B48" s="16" t="s">
        <v>93</v>
      </c>
      <c r="C48" s="16" t="s">
        <v>95</v>
      </c>
      <c r="D48" s="17">
        <v>118</v>
      </c>
      <c r="E48" s="17">
        <v>56</v>
      </c>
      <c r="F48" s="17">
        <v>0</v>
      </c>
      <c r="G48" s="17">
        <v>24</v>
      </c>
      <c r="H48" s="17">
        <v>0</v>
      </c>
      <c r="I48" s="17">
        <v>32</v>
      </c>
      <c r="J48" s="17">
        <v>62</v>
      </c>
      <c r="K48" s="17">
        <v>54</v>
      </c>
      <c r="L48" s="17">
        <v>0</v>
      </c>
      <c r="M48" s="17">
        <v>8</v>
      </c>
    </row>
    <row r="49" spans="1:13" ht="12.75">
      <c r="A49" s="16">
        <v>31</v>
      </c>
      <c r="B49" s="16" t="s">
        <v>96</v>
      </c>
      <c r="C49" s="16" t="s">
        <v>97</v>
      </c>
      <c r="D49" s="17">
        <v>100</v>
      </c>
      <c r="E49" s="17">
        <v>68</v>
      </c>
      <c r="F49" s="17">
        <v>0</v>
      </c>
      <c r="G49" s="17">
        <v>68</v>
      </c>
      <c r="H49" s="17">
        <v>0</v>
      </c>
      <c r="I49" s="17">
        <v>0</v>
      </c>
      <c r="J49" s="17">
        <v>32</v>
      </c>
      <c r="K49" s="17">
        <v>0</v>
      </c>
      <c r="L49" s="17">
        <v>0</v>
      </c>
      <c r="M49" s="17">
        <v>32</v>
      </c>
    </row>
    <row r="50" spans="1:13" ht="12.75">
      <c r="A50" s="16">
        <v>32</v>
      </c>
      <c r="B50" s="16" t="s">
        <v>98</v>
      </c>
      <c r="C50" s="16" t="s">
        <v>99</v>
      </c>
      <c r="D50" s="17">
        <v>36</v>
      </c>
      <c r="E50" s="17">
        <v>18</v>
      </c>
      <c r="F50" s="17">
        <v>0</v>
      </c>
      <c r="G50" s="17">
        <v>0</v>
      </c>
      <c r="H50" s="17">
        <v>0</v>
      </c>
      <c r="I50" s="17">
        <v>18</v>
      </c>
      <c r="J50" s="17">
        <v>18</v>
      </c>
      <c r="K50" s="17">
        <v>18</v>
      </c>
      <c r="L50" s="17">
        <v>0</v>
      </c>
      <c r="M50" s="17">
        <v>0</v>
      </c>
    </row>
    <row r="51" spans="1:13" ht="12.75">
      <c r="A51" s="16">
        <v>33</v>
      </c>
      <c r="B51" s="16" t="s">
        <v>100</v>
      </c>
      <c r="C51" s="16" t="s">
        <v>101</v>
      </c>
      <c r="D51" s="17">
        <v>554</v>
      </c>
      <c r="E51" s="17">
        <v>88</v>
      </c>
      <c r="F51" s="17">
        <v>0</v>
      </c>
      <c r="G51" s="17">
        <v>40</v>
      </c>
      <c r="H51" s="17">
        <v>0</v>
      </c>
      <c r="I51" s="17">
        <v>48</v>
      </c>
      <c r="J51" s="17">
        <v>466</v>
      </c>
      <c r="K51" s="17">
        <v>382</v>
      </c>
      <c r="L51" s="17">
        <v>55</v>
      </c>
      <c r="M51" s="17">
        <v>29</v>
      </c>
    </row>
    <row r="52" spans="1:13" ht="12.75">
      <c r="A52" s="16">
        <v>34</v>
      </c>
      <c r="B52" s="16" t="s">
        <v>102</v>
      </c>
      <c r="C52" s="16" t="s">
        <v>103</v>
      </c>
      <c r="D52" s="17">
        <v>102</v>
      </c>
      <c r="E52" s="17">
        <v>8</v>
      </c>
      <c r="F52" s="17">
        <v>8</v>
      </c>
      <c r="G52" s="17">
        <v>0</v>
      </c>
      <c r="H52" s="17">
        <v>0</v>
      </c>
      <c r="I52" s="17">
        <v>0</v>
      </c>
      <c r="J52" s="17">
        <v>94</v>
      </c>
      <c r="K52" s="17">
        <v>20</v>
      </c>
      <c r="L52" s="17">
        <v>0</v>
      </c>
      <c r="M52" s="17">
        <v>74</v>
      </c>
    </row>
    <row r="53" spans="1:13" ht="12.75">
      <c r="A53" s="16">
        <v>35</v>
      </c>
      <c r="B53" s="16" t="s">
        <v>45</v>
      </c>
      <c r="C53" s="16" t="s">
        <v>104</v>
      </c>
      <c r="D53" s="17">
        <v>80</v>
      </c>
      <c r="E53" s="17">
        <v>48</v>
      </c>
      <c r="F53" s="17">
        <v>0</v>
      </c>
      <c r="G53" s="17">
        <v>48</v>
      </c>
      <c r="H53" s="17">
        <v>0</v>
      </c>
      <c r="I53" s="17">
        <v>0</v>
      </c>
      <c r="J53" s="17">
        <v>32</v>
      </c>
      <c r="K53" s="17">
        <v>16</v>
      </c>
      <c r="L53" s="17">
        <v>16</v>
      </c>
      <c r="M53" s="17">
        <v>0</v>
      </c>
    </row>
    <row r="54" spans="1:13" ht="12.75">
      <c r="A54" s="16">
        <v>36</v>
      </c>
      <c r="B54" s="16" t="s">
        <v>45</v>
      </c>
      <c r="C54" s="16" t="s">
        <v>105</v>
      </c>
      <c r="D54" s="17">
        <v>84</v>
      </c>
      <c r="E54" s="17">
        <v>72</v>
      </c>
      <c r="F54" s="17">
        <v>0</v>
      </c>
      <c r="G54" s="17">
        <v>0</v>
      </c>
      <c r="H54" s="17">
        <v>0</v>
      </c>
      <c r="I54" s="17">
        <v>72</v>
      </c>
      <c r="J54" s="17">
        <v>12</v>
      </c>
      <c r="K54" s="17">
        <v>12</v>
      </c>
      <c r="L54" s="17">
        <v>0</v>
      </c>
      <c r="M54" s="17">
        <v>0</v>
      </c>
    </row>
    <row r="55" spans="1:13" ht="12.75">
      <c r="A55" s="16">
        <v>37</v>
      </c>
      <c r="B55" s="16" t="s">
        <v>45</v>
      </c>
      <c r="C55" s="16" t="s">
        <v>106</v>
      </c>
      <c r="D55" s="17">
        <v>460</v>
      </c>
      <c r="E55" s="17">
        <v>188</v>
      </c>
      <c r="F55" s="17">
        <v>48</v>
      </c>
      <c r="G55" s="17">
        <v>108</v>
      </c>
      <c r="H55" s="17">
        <v>0</v>
      </c>
      <c r="I55" s="17">
        <v>32</v>
      </c>
      <c r="J55" s="17">
        <v>272</v>
      </c>
      <c r="K55" s="17">
        <v>232</v>
      </c>
      <c r="L55" s="17">
        <v>32</v>
      </c>
      <c r="M55" s="17">
        <v>8</v>
      </c>
    </row>
    <row r="56" spans="1:13" ht="12.75">
      <c r="A56" s="16">
        <v>38</v>
      </c>
      <c r="B56" s="16" t="s">
        <v>107</v>
      </c>
      <c r="C56" s="16" t="s">
        <v>108</v>
      </c>
      <c r="D56" s="17">
        <v>20</v>
      </c>
      <c r="E56" s="17">
        <v>20</v>
      </c>
      <c r="F56" s="17">
        <v>20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</row>
    <row r="57" spans="1:13" ht="12.75">
      <c r="A57" s="16">
        <v>39</v>
      </c>
      <c r="B57" s="16" t="s">
        <v>47</v>
      </c>
      <c r="C57" s="16" t="s">
        <v>109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</row>
    <row r="58" spans="1:13" ht="12.75">
      <c r="A58" s="16">
        <v>40</v>
      </c>
      <c r="B58" s="16" t="s">
        <v>110</v>
      </c>
      <c r="C58" s="16" t="s">
        <v>111</v>
      </c>
      <c r="D58" s="17">
        <v>200</v>
      </c>
      <c r="E58" s="17">
        <v>184</v>
      </c>
      <c r="F58" s="17">
        <v>16</v>
      </c>
      <c r="G58" s="17">
        <v>80</v>
      </c>
      <c r="H58" s="17">
        <v>0</v>
      </c>
      <c r="I58" s="17">
        <v>88</v>
      </c>
      <c r="J58" s="17">
        <v>16</v>
      </c>
      <c r="K58" s="17">
        <v>16</v>
      </c>
      <c r="L58" s="17">
        <v>0</v>
      </c>
      <c r="M58" s="17">
        <v>0</v>
      </c>
    </row>
    <row r="59" spans="1:13" ht="12.75">
      <c r="A59" s="16">
        <v>41</v>
      </c>
      <c r="B59" s="16" t="s">
        <v>112</v>
      </c>
      <c r="C59" s="16" t="s">
        <v>113</v>
      </c>
      <c r="D59" s="17">
        <v>2</v>
      </c>
      <c r="E59" s="17">
        <v>2</v>
      </c>
      <c r="F59" s="17">
        <v>0</v>
      </c>
      <c r="G59" s="17">
        <v>0</v>
      </c>
      <c r="H59" s="17">
        <v>0</v>
      </c>
      <c r="I59" s="17">
        <v>2</v>
      </c>
      <c r="J59" s="17">
        <v>0</v>
      </c>
      <c r="K59" s="17">
        <v>0</v>
      </c>
      <c r="L59" s="17">
        <v>0</v>
      </c>
      <c r="M59" s="17">
        <v>0</v>
      </c>
    </row>
    <row r="60" spans="1:13" ht="12.75">
      <c r="A60" s="16">
        <v>42</v>
      </c>
      <c r="B60" s="16" t="s">
        <v>114</v>
      </c>
      <c r="C60" s="16" t="s">
        <v>115</v>
      </c>
      <c r="D60" s="17">
        <v>60</v>
      </c>
      <c r="E60" s="17">
        <v>30</v>
      </c>
      <c r="F60" s="17">
        <v>30</v>
      </c>
      <c r="G60" s="17">
        <v>0</v>
      </c>
      <c r="H60" s="17">
        <v>0</v>
      </c>
      <c r="I60" s="17">
        <v>0</v>
      </c>
      <c r="J60" s="17">
        <v>30</v>
      </c>
      <c r="K60" s="17">
        <v>20</v>
      </c>
      <c r="L60" s="17">
        <v>0</v>
      </c>
      <c r="M60" s="17">
        <v>10</v>
      </c>
    </row>
    <row r="61" spans="1:13" ht="12.75">
      <c r="A61" s="16">
        <v>43</v>
      </c>
      <c r="B61" s="16" t="s">
        <v>114</v>
      </c>
      <c r="C61" s="16" t="s">
        <v>116</v>
      </c>
      <c r="D61" s="17">
        <v>296</v>
      </c>
      <c r="E61" s="17">
        <v>296</v>
      </c>
      <c r="F61" s="17">
        <v>36</v>
      </c>
      <c r="G61" s="17">
        <v>0</v>
      </c>
      <c r="H61" s="17">
        <v>0</v>
      </c>
      <c r="I61" s="17">
        <v>260</v>
      </c>
      <c r="J61" s="17">
        <v>0</v>
      </c>
      <c r="K61" s="17">
        <v>0</v>
      </c>
      <c r="L61" s="17">
        <v>0</v>
      </c>
      <c r="M61" s="17">
        <v>0</v>
      </c>
    </row>
    <row r="62" spans="1:13" ht="12.75">
      <c r="A62" s="16">
        <v>44</v>
      </c>
      <c r="B62" s="16" t="s">
        <v>117</v>
      </c>
      <c r="C62" s="16" t="s">
        <v>118</v>
      </c>
      <c r="D62" s="17">
        <v>508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508</v>
      </c>
      <c r="K62" s="17">
        <v>0</v>
      </c>
      <c r="L62" s="17">
        <v>36</v>
      </c>
      <c r="M62" s="17">
        <v>472</v>
      </c>
    </row>
    <row r="63" spans="1:13" s="22" customFormat="1" ht="12.75">
      <c r="A63" s="19">
        <v>44</v>
      </c>
      <c r="B63" s="20"/>
      <c r="C63" s="19" t="s">
        <v>119</v>
      </c>
      <c r="D63" s="19">
        <f>SUM((D19):(D62))</f>
        <v>10281</v>
      </c>
      <c r="E63" s="19">
        <f>SUM((E19):(E62))</f>
        <v>4955</v>
      </c>
      <c r="F63" s="19">
        <f>SUM((F19):(F62))</f>
        <v>1355</v>
      </c>
      <c r="G63" s="19">
        <f>SUM((G19):(G62))</f>
        <v>1433</v>
      </c>
      <c r="H63" s="19">
        <f>SUM((H19):(H62))</f>
        <v>424</v>
      </c>
      <c r="I63" s="19">
        <f>SUM((I19):(I62))</f>
        <v>1743</v>
      </c>
      <c r="J63" s="19">
        <f>SUM((J19):(J62))</f>
        <v>5326</v>
      </c>
      <c r="K63" s="19">
        <f>SUM((K19):(K62))</f>
        <v>2998</v>
      </c>
      <c r="L63" s="19">
        <f>SUM((L19):(L62))</f>
        <v>470</v>
      </c>
      <c r="M63" s="19">
        <f>SUM((M19):(M62))</f>
        <v>1858</v>
      </c>
    </row>
    <row r="64" spans="1:13" ht="6.75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</row>
    <row r="65" spans="1:13" ht="12.75">
      <c r="A65" s="16">
        <v>1</v>
      </c>
      <c r="B65" s="16" t="s">
        <v>50</v>
      </c>
      <c r="C65" s="16" t="s">
        <v>120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</row>
    <row r="66" spans="1:13" ht="12.75">
      <c r="A66" s="16">
        <v>2</v>
      </c>
      <c r="B66" s="16" t="s">
        <v>55</v>
      </c>
      <c r="C66" s="16" t="s">
        <v>121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</row>
    <row r="67" spans="1:13" ht="12.75">
      <c r="A67" s="16">
        <v>3</v>
      </c>
      <c r="B67" s="16" t="s">
        <v>78</v>
      </c>
      <c r="C67" s="16" t="s">
        <v>122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</row>
    <row r="68" spans="1:13" ht="12.75">
      <c r="A68" s="16">
        <v>4</v>
      </c>
      <c r="B68" s="16" t="s">
        <v>123</v>
      </c>
      <c r="C68" s="16" t="s">
        <v>669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</row>
    <row r="69" spans="1:13" ht="12.75">
      <c r="A69" s="16">
        <v>5</v>
      </c>
      <c r="B69" s="16" t="s">
        <v>93</v>
      </c>
      <c r="C69" s="16" t="s">
        <v>125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</row>
    <row r="70" spans="1:13" ht="12.75">
      <c r="A70" s="16">
        <v>6</v>
      </c>
      <c r="B70" s="16" t="s">
        <v>98</v>
      </c>
      <c r="C70" s="16" t="s">
        <v>126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</row>
    <row r="71" spans="1:13" ht="12.75">
      <c r="A71" s="16">
        <v>7</v>
      </c>
      <c r="B71" s="16" t="s">
        <v>45</v>
      </c>
      <c r="C71" s="16" t="s">
        <v>127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</row>
    <row r="72" spans="1:13" s="22" customFormat="1" ht="12.75">
      <c r="A72" s="19">
        <v>7</v>
      </c>
      <c r="B72" s="20"/>
      <c r="C72" s="19" t="s">
        <v>128</v>
      </c>
      <c r="D72" s="19">
        <f aca="true" t="shared" si="2" ref="D72:M72">(D65+D66+D67+D68+D69+D70+D71)</f>
        <v>0</v>
      </c>
      <c r="E72" s="19">
        <f t="shared" si="2"/>
        <v>0</v>
      </c>
      <c r="F72" s="19">
        <f t="shared" si="2"/>
        <v>0</v>
      </c>
      <c r="G72" s="19">
        <f t="shared" si="2"/>
        <v>0</v>
      </c>
      <c r="H72" s="19">
        <f t="shared" si="2"/>
        <v>0</v>
      </c>
      <c r="I72" s="19">
        <f t="shared" si="2"/>
        <v>0</v>
      </c>
      <c r="J72" s="19">
        <f t="shared" si="2"/>
        <v>0</v>
      </c>
      <c r="K72" s="19">
        <f t="shared" si="2"/>
        <v>0</v>
      </c>
      <c r="L72" s="19">
        <f t="shared" si="2"/>
        <v>0</v>
      </c>
      <c r="M72" s="19">
        <f t="shared" si="2"/>
        <v>0</v>
      </c>
    </row>
    <row r="73" spans="1:13" ht="8.25" customHeight="1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</row>
    <row r="74" spans="1:13" ht="12.75">
      <c r="A74" s="16">
        <v>1</v>
      </c>
      <c r="B74" s="16" t="s">
        <v>53</v>
      </c>
      <c r="C74" s="16" t="s">
        <v>129</v>
      </c>
      <c r="D74" s="17">
        <v>110</v>
      </c>
      <c r="E74" s="17">
        <v>100</v>
      </c>
      <c r="F74" s="17">
        <v>52</v>
      </c>
      <c r="G74" s="17">
        <v>0</v>
      </c>
      <c r="H74" s="17">
        <v>0</v>
      </c>
      <c r="I74" s="17">
        <v>48</v>
      </c>
      <c r="J74" s="17">
        <v>10</v>
      </c>
      <c r="K74" s="17">
        <v>0</v>
      </c>
      <c r="L74" s="17">
        <v>0</v>
      </c>
      <c r="M74" s="17">
        <v>10</v>
      </c>
    </row>
    <row r="75" spans="1:13" ht="12.75">
      <c r="A75" s="16">
        <v>2</v>
      </c>
      <c r="B75" s="16" t="s">
        <v>37</v>
      </c>
      <c r="C75" s="16" t="s">
        <v>130</v>
      </c>
      <c r="D75" s="17">
        <v>60</v>
      </c>
      <c r="E75" s="17">
        <v>24</v>
      </c>
      <c r="F75" s="17">
        <v>0</v>
      </c>
      <c r="G75" s="17">
        <v>0</v>
      </c>
      <c r="H75" s="17">
        <v>0</v>
      </c>
      <c r="I75" s="17">
        <v>24</v>
      </c>
      <c r="J75" s="17">
        <v>36</v>
      </c>
      <c r="K75" s="17">
        <v>24</v>
      </c>
      <c r="L75" s="17">
        <v>12</v>
      </c>
      <c r="M75" s="17">
        <v>0</v>
      </c>
    </row>
    <row r="76" spans="1:13" ht="12.75">
      <c r="A76" s="16">
        <v>3</v>
      </c>
      <c r="B76" s="16" t="s">
        <v>37</v>
      </c>
      <c r="C76" s="16" t="s">
        <v>131</v>
      </c>
      <c r="D76" s="17">
        <v>176</v>
      </c>
      <c r="E76" s="17">
        <v>160</v>
      </c>
      <c r="F76" s="17">
        <v>32</v>
      </c>
      <c r="G76" s="17">
        <v>128</v>
      </c>
      <c r="H76" s="17">
        <v>0</v>
      </c>
      <c r="I76" s="17">
        <v>0</v>
      </c>
      <c r="J76" s="17">
        <v>16</v>
      </c>
      <c r="K76" s="17">
        <v>0</v>
      </c>
      <c r="L76" s="17">
        <v>0</v>
      </c>
      <c r="M76" s="17">
        <v>16</v>
      </c>
    </row>
    <row r="77" spans="1:13" ht="12.75">
      <c r="A77" s="16">
        <v>4</v>
      </c>
      <c r="B77" s="16" t="s">
        <v>76</v>
      </c>
      <c r="C77" s="16" t="s">
        <v>132</v>
      </c>
      <c r="D77" s="17">
        <v>80</v>
      </c>
      <c r="E77" s="17">
        <v>48</v>
      </c>
      <c r="F77" s="17">
        <v>32</v>
      </c>
      <c r="G77" s="17">
        <v>16</v>
      </c>
      <c r="H77" s="17">
        <v>0</v>
      </c>
      <c r="I77" s="17">
        <v>0</v>
      </c>
      <c r="J77" s="17">
        <v>32</v>
      </c>
      <c r="K77" s="17">
        <v>32</v>
      </c>
      <c r="L77" s="17">
        <v>0</v>
      </c>
      <c r="M77" s="17">
        <v>0</v>
      </c>
    </row>
    <row r="78" spans="1:13" ht="12.75">
      <c r="A78" s="16">
        <v>5</v>
      </c>
      <c r="B78" s="16" t="s">
        <v>78</v>
      </c>
      <c r="C78" s="16" t="s">
        <v>133</v>
      </c>
      <c r="D78" s="17">
        <v>12</v>
      </c>
      <c r="E78" s="17">
        <v>12</v>
      </c>
      <c r="F78" s="17">
        <v>0</v>
      </c>
      <c r="G78" s="17">
        <v>0</v>
      </c>
      <c r="H78" s="17">
        <v>0</v>
      </c>
      <c r="I78" s="17">
        <v>12</v>
      </c>
      <c r="J78" s="17">
        <v>0</v>
      </c>
      <c r="K78" s="17">
        <v>0</v>
      </c>
      <c r="L78" s="17">
        <v>0</v>
      </c>
      <c r="M78" s="17">
        <v>0</v>
      </c>
    </row>
    <row r="79" spans="1:13" ht="12.75">
      <c r="A79" s="16">
        <v>6</v>
      </c>
      <c r="B79" s="16" t="s">
        <v>96</v>
      </c>
      <c r="C79" s="16" t="s">
        <v>134</v>
      </c>
      <c r="D79" s="17">
        <v>122</v>
      </c>
      <c r="E79" s="17">
        <v>24</v>
      </c>
      <c r="F79" s="17">
        <v>8</v>
      </c>
      <c r="G79" s="17">
        <v>0</v>
      </c>
      <c r="H79" s="17">
        <v>8</v>
      </c>
      <c r="I79" s="17">
        <v>8</v>
      </c>
      <c r="J79" s="17">
        <v>98</v>
      </c>
      <c r="K79" s="17">
        <v>98</v>
      </c>
      <c r="L79" s="17">
        <v>0</v>
      </c>
      <c r="M79" s="17">
        <v>0</v>
      </c>
    </row>
    <row r="80" spans="1:13" ht="12.75">
      <c r="A80" s="16">
        <v>7</v>
      </c>
      <c r="B80" s="16" t="s">
        <v>98</v>
      </c>
      <c r="C80" s="16" t="s">
        <v>135</v>
      </c>
      <c r="D80" s="17">
        <v>8</v>
      </c>
      <c r="E80" s="17">
        <v>8</v>
      </c>
      <c r="F80" s="17">
        <v>0</v>
      </c>
      <c r="G80" s="17">
        <v>8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</row>
    <row r="81" spans="1:13" s="22" customFormat="1" ht="12.75">
      <c r="A81" s="19">
        <v>7</v>
      </c>
      <c r="B81" s="20"/>
      <c r="C81" s="19" t="s">
        <v>136</v>
      </c>
      <c r="D81" s="19">
        <f aca="true" t="shared" si="3" ref="D81:M81">(D74+D75+D76+D77+D78+D79+D80)</f>
        <v>568</v>
      </c>
      <c r="E81" s="19">
        <f t="shared" si="3"/>
        <v>376</v>
      </c>
      <c r="F81" s="19">
        <f t="shared" si="3"/>
        <v>124</v>
      </c>
      <c r="G81" s="19">
        <f t="shared" si="3"/>
        <v>152</v>
      </c>
      <c r="H81" s="19">
        <f t="shared" si="3"/>
        <v>8</v>
      </c>
      <c r="I81" s="19">
        <f t="shared" si="3"/>
        <v>92</v>
      </c>
      <c r="J81" s="19">
        <f t="shared" si="3"/>
        <v>192</v>
      </c>
      <c r="K81" s="19">
        <f t="shared" si="3"/>
        <v>154</v>
      </c>
      <c r="L81" s="19">
        <f t="shared" si="3"/>
        <v>12</v>
      </c>
      <c r="M81" s="19">
        <f t="shared" si="3"/>
        <v>26</v>
      </c>
    </row>
    <row r="82" spans="1:13" ht="12.75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</row>
    <row r="83" spans="1:13" s="31" customFormat="1" ht="15.75">
      <c r="A83" s="29">
        <v>66</v>
      </c>
      <c r="B83" s="30"/>
      <c r="C83" s="29" t="s">
        <v>137</v>
      </c>
      <c r="D83" s="29">
        <f aca="true" t="shared" si="4" ref="D83:M83">(D12+D17+D63+D72+D81)</f>
        <v>13709</v>
      </c>
      <c r="E83" s="29">
        <f t="shared" si="4"/>
        <v>7205</v>
      </c>
      <c r="F83" s="29">
        <f t="shared" si="4"/>
        <v>1603</v>
      </c>
      <c r="G83" s="29">
        <f t="shared" si="4"/>
        <v>1972</v>
      </c>
      <c r="H83" s="29">
        <f t="shared" si="4"/>
        <v>588</v>
      </c>
      <c r="I83" s="29">
        <f t="shared" si="4"/>
        <v>3042</v>
      </c>
      <c r="J83" s="29">
        <f t="shared" si="4"/>
        <v>6504</v>
      </c>
      <c r="K83" s="29">
        <f t="shared" si="4"/>
        <v>3585</v>
      </c>
      <c r="L83" s="29">
        <f t="shared" si="4"/>
        <v>792</v>
      </c>
      <c r="M83" s="29">
        <f t="shared" si="4"/>
        <v>2127</v>
      </c>
    </row>
  </sheetData>
  <sheetProtection password="CE88" sheet="1" objects="1" scenarios="1"/>
  <mergeCells count="15">
    <mergeCell ref="A1:M1"/>
    <mergeCell ref="A18:M18"/>
    <mergeCell ref="A64:M64"/>
    <mergeCell ref="A73:M73"/>
    <mergeCell ref="D3:D5"/>
    <mergeCell ref="E3:M3"/>
    <mergeCell ref="J4:J5"/>
    <mergeCell ref="E4:E5"/>
    <mergeCell ref="F4:I4"/>
    <mergeCell ref="K4:M4"/>
    <mergeCell ref="A82:M82"/>
    <mergeCell ref="A2:A6"/>
    <mergeCell ref="B2:B6"/>
    <mergeCell ref="C2:C6"/>
    <mergeCell ref="A13:M13"/>
  </mergeCells>
  <printOptions/>
  <pageMargins left="0.7480314960629921" right="0.6692913385826772" top="0.64" bottom="0.67" header="0.45" footer="0.48"/>
  <pageSetup horizontalDpi="600" verticalDpi="600" orientation="landscape" paperSize="9" r:id="rId1"/>
  <headerFooter alignWithMargins="0">
    <oddFooter>&amp;R&amp;P+87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81"/>
  <sheetViews>
    <sheetView workbookViewId="0" topLeftCell="A66">
      <selection activeCell="C75" sqref="C75"/>
    </sheetView>
  </sheetViews>
  <sheetFormatPr defaultColWidth="9.140625" defaultRowHeight="12.75"/>
  <cols>
    <col min="1" max="1" width="4.421875" style="0" bestFit="1" customWidth="1"/>
    <col min="2" max="2" width="15.28125" style="0" customWidth="1"/>
    <col min="3" max="3" width="57.140625" style="0" customWidth="1"/>
    <col min="4" max="4" width="9.00390625" style="0" customWidth="1"/>
    <col min="5" max="5" width="8.8515625" style="0" customWidth="1"/>
    <col min="6" max="6" width="12.421875" style="0" customWidth="1"/>
    <col min="7" max="7" width="12.8515625" style="0" customWidth="1"/>
    <col min="8" max="8" width="12.57421875" style="0" customWidth="1"/>
  </cols>
  <sheetData>
    <row r="1" spans="1:8" s="80" customFormat="1" ht="15.75">
      <c r="A1" s="156" t="s">
        <v>671</v>
      </c>
      <c r="B1" s="156"/>
      <c r="C1" s="156"/>
      <c r="D1" s="156"/>
      <c r="E1" s="156"/>
      <c r="F1" s="156"/>
      <c r="G1" s="156"/>
      <c r="H1" s="156"/>
    </row>
    <row r="2" spans="1:8" ht="25.5">
      <c r="A2" s="131" t="s">
        <v>11</v>
      </c>
      <c r="B2" s="131" t="s">
        <v>12</v>
      </c>
      <c r="C2" s="131" t="s">
        <v>13</v>
      </c>
      <c r="D2" s="81" t="s">
        <v>672</v>
      </c>
      <c r="E2" s="81" t="s">
        <v>672</v>
      </c>
      <c r="F2" s="81" t="s">
        <v>673</v>
      </c>
      <c r="G2" s="81" t="s">
        <v>673</v>
      </c>
      <c r="H2" s="81" t="s">
        <v>674</v>
      </c>
    </row>
    <row r="3" spans="1:8" ht="40.5" customHeight="1">
      <c r="A3" s="128"/>
      <c r="B3" s="128"/>
      <c r="C3" s="128"/>
      <c r="D3" s="81" t="s">
        <v>675</v>
      </c>
      <c r="E3" s="81" t="s">
        <v>675</v>
      </c>
      <c r="F3" s="81" t="s">
        <v>676</v>
      </c>
      <c r="G3" s="81" t="s">
        <v>676</v>
      </c>
      <c r="H3" s="81" t="s">
        <v>677</v>
      </c>
    </row>
    <row r="4" spans="1:8" ht="25.5">
      <c r="A4" s="128"/>
      <c r="B4" s="128"/>
      <c r="C4" s="128"/>
      <c r="D4" s="82" t="s">
        <v>678</v>
      </c>
      <c r="E4" s="82" t="s">
        <v>679</v>
      </c>
      <c r="F4" s="82" t="s">
        <v>678</v>
      </c>
      <c r="G4" s="82" t="s">
        <v>680</v>
      </c>
      <c r="H4" s="82"/>
    </row>
    <row r="5" spans="1:8" ht="12.75">
      <c r="A5" s="41">
        <v>1</v>
      </c>
      <c r="B5" s="41" t="s">
        <v>35</v>
      </c>
      <c r="C5" s="41" t="s">
        <v>36</v>
      </c>
      <c r="D5" s="41">
        <v>11</v>
      </c>
      <c r="E5" s="41">
        <v>0</v>
      </c>
      <c r="F5" s="41">
        <v>6</v>
      </c>
      <c r="G5" s="41">
        <v>0</v>
      </c>
      <c r="H5" s="41">
        <v>1</v>
      </c>
    </row>
    <row r="6" spans="1:8" ht="12.75">
      <c r="A6" s="41">
        <v>2</v>
      </c>
      <c r="B6" s="83" t="s">
        <v>37</v>
      </c>
      <c r="C6" s="41" t="s">
        <v>38</v>
      </c>
      <c r="D6" s="41">
        <v>12</v>
      </c>
      <c r="E6" s="41">
        <v>1</v>
      </c>
      <c r="F6" s="41">
        <v>1</v>
      </c>
      <c r="G6" s="41">
        <v>0</v>
      </c>
      <c r="H6" s="41">
        <v>1</v>
      </c>
    </row>
    <row r="7" spans="1:8" ht="12.75">
      <c r="A7" s="41">
        <v>3</v>
      </c>
      <c r="B7" s="41" t="s">
        <v>37</v>
      </c>
      <c r="C7" s="41" t="s">
        <v>39</v>
      </c>
      <c r="D7" s="41">
        <v>8</v>
      </c>
      <c r="E7" s="41">
        <v>0</v>
      </c>
      <c r="F7" s="41">
        <v>8</v>
      </c>
      <c r="G7" s="41">
        <v>0</v>
      </c>
      <c r="H7" s="41">
        <v>1</v>
      </c>
    </row>
    <row r="8" spans="1:8" ht="12.75">
      <c r="A8" s="41">
        <v>4</v>
      </c>
      <c r="B8" s="41" t="s">
        <v>37</v>
      </c>
      <c r="C8" s="41" t="s">
        <v>40</v>
      </c>
      <c r="D8" s="41">
        <v>5</v>
      </c>
      <c r="E8" s="41">
        <v>1</v>
      </c>
      <c r="F8" s="41">
        <v>5</v>
      </c>
      <c r="G8" s="41">
        <v>1</v>
      </c>
      <c r="H8" s="41">
        <v>1</v>
      </c>
    </row>
    <row r="9" spans="1:8" ht="12.75">
      <c r="A9" s="41">
        <v>5</v>
      </c>
      <c r="B9" s="41" t="s">
        <v>41</v>
      </c>
      <c r="C9" s="41" t="s">
        <v>42</v>
      </c>
      <c r="D9" s="41">
        <v>11</v>
      </c>
      <c r="E9" s="41">
        <v>2</v>
      </c>
      <c r="F9" s="41">
        <v>9</v>
      </c>
      <c r="G9" s="41">
        <v>0</v>
      </c>
      <c r="H9" s="41">
        <v>1</v>
      </c>
    </row>
    <row r="10" spans="1:8" ht="15">
      <c r="A10" s="84">
        <v>5</v>
      </c>
      <c r="B10" s="85"/>
      <c r="C10" s="84" t="s">
        <v>43</v>
      </c>
      <c r="D10" s="84">
        <f>(D5+D6+D7+D8+D9)</f>
        <v>47</v>
      </c>
      <c r="E10" s="84">
        <f>(E5+E6+E7+E8+E9)</f>
        <v>4</v>
      </c>
      <c r="F10" s="84">
        <f>(F5+F6+F7+F8+F9)</f>
        <v>29</v>
      </c>
      <c r="G10" s="84">
        <f>(G5+G6+G7+G8+G9)</f>
        <v>1</v>
      </c>
      <c r="H10" s="84">
        <f>(H5+H6+H7+H8+H9)</f>
        <v>5</v>
      </c>
    </row>
    <row r="11" spans="1:8" ht="14.25">
      <c r="A11" s="155"/>
      <c r="B11" s="155"/>
      <c r="C11" s="155"/>
      <c r="D11" s="155"/>
      <c r="E11" s="155"/>
      <c r="F11" s="155"/>
      <c r="G11" s="155"/>
      <c r="H11" s="155"/>
    </row>
    <row r="12" spans="1:8" ht="12.75">
      <c r="A12" s="41">
        <v>1</v>
      </c>
      <c r="B12" s="41" t="s">
        <v>37</v>
      </c>
      <c r="C12" s="41" t="s">
        <v>44</v>
      </c>
      <c r="D12" s="41">
        <v>2</v>
      </c>
      <c r="E12" s="41">
        <v>1</v>
      </c>
      <c r="F12" s="41">
        <v>2</v>
      </c>
      <c r="G12" s="41">
        <v>1</v>
      </c>
      <c r="H12" s="41">
        <v>1</v>
      </c>
    </row>
    <row r="13" spans="1:8" ht="12.75">
      <c r="A13" s="41">
        <v>2</v>
      </c>
      <c r="B13" s="41" t="s">
        <v>45</v>
      </c>
      <c r="C13" s="41" t="s">
        <v>159</v>
      </c>
      <c r="D13" s="41">
        <v>10</v>
      </c>
      <c r="E13" s="41">
        <v>1</v>
      </c>
      <c r="F13" s="41">
        <v>4</v>
      </c>
      <c r="G13" s="41">
        <v>0</v>
      </c>
      <c r="H13" s="41">
        <v>1</v>
      </c>
    </row>
    <row r="14" spans="1:8" ht="12.75">
      <c r="A14" s="41">
        <v>3</v>
      </c>
      <c r="B14" s="41" t="s">
        <v>47</v>
      </c>
      <c r="C14" s="41" t="s">
        <v>160</v>
      </c>
      <c r="D14" s="41">
        <v>5</v>
      </c>
      <c r="E14" s="41">
        <v>3</v>
      </c>
      <c r="F14" s="41">
        <v>2</v>
      </c>
      <c r="G14" s="41">
        <v>0</v>
      </c>
      <c r="H14" s="41">
        <v>1</v>
      </c>
    </row>
    <row r="15" spans="1:8" ht="16.5" customHeight="1">
      <c r="A15" s="84">
        <v>3</v>
      </c>
      <c r="B15" s="85"/>
      <c r="C15" s="84" t="s">
        <v>49</v>
      </c>
      <c r="D15" s="84">
        <f>(D12+D13+D14)</f>
        <v>17</v>
      </c>
      <c r="E15" s="84">
        <f>(E12+E13+E14)</f>
        <v>5</v>
      </c>
      <c r="F15" s="84">
        <f>(F12+F13+F14)</f>
        <v>8</v>
      </c>
      <c r="G15" s="84">
        <f>(G12+G13+G14)</f>
        <v>1</v>
      </c>
      <c r="H15" s="84">
        <f>(H12+H13+H14)</f>
        <v>3</v>
      </c>
    </row>
    <row r="16" spans="1:8" ht="14.25">
      <c r="A16" s="155"/>
      <c r="B16" s="155"/>
      <c r="C16" s="155"/>
      <c r="D16" s="155"/>
      <c r="E16" s="155"/>
      <c r="F16" s="155"/>
      <c r="G16" s="155"/>
      <c r="H16" s="155"/>
    </row>
    <row r="17" spans="1:8" ht="12.75">
      <c r="A17" s="41">
        <v>1</v>
      </c>
      <c r="B17" s="41" t="s">
        <v>50</v>
      </c>
      <c r="C17" s="41" t="s">
        <v>51</v>
      </c>
      <c r="D17" s="41">
        <v>5</v>
      </c>
      <c r="E17" s="41">
        <v>5</v>
      </c>
      <c r="F17" s="41">
        <v>2</v>
      </c>
      <c r="G17" s="41">
        <v>2</v>
      </c>
      <c r="H17" s="41">
        <v>0</v>
      </c>
    </row>
    <row r="18" spans="1:8" ht="12.75">
      <c r="A18" s="41">
        <v>2</v>
      </c>
      <c r="B18" s="41" t="s">
        <v>50</v>
      </c>
      <c r="C18" s="41" t="s">
        <v>52</v>
      </c>
      <c r="D18" s="41">
        <v>12</v>
      </c>
      <c r="E18" s="41">
        <v>0</v>
      </c>
      <c r="F18" s="41">
        <v>9</v>
      </c>
      <c r="G18" s="41">
        <v>0</v>
      </c>
      <c r="H18" s="41">
        <v>0</v>
      </c>
    </row>
    <row r="19" spans="1:8" ht="12.75">
      <c r="A19" s="41">
        <v>3</v>
      </c>
      <c r="B19" s="41" t="s">
        <v>53</v>
      </c>
      <c r="C19" s="41" t="s">
        <v>54</v>
      </c>
      <c r="D19" s="41">
        <v>4</v>
      </c>
      <c r="E19" s="41">
        <v>0</v>
      </c>
      <c r="F19" s="41">
        <v>1</v>
      </c>
      <c r="G19" s="41">
        <v>0</v>
      </c>
      <c r="H19" s="41">
        <v>0</v>
      </c>
    </row>
    <row r="20" spans="1:8" ht="12.75">
      <c r="A20" s="41">
        <v>4</v>
      </c>
      <c r="B20" s="41" t="s">
        <v>55</v>
      </c>
      <c r="C20" s="41" t="s">
        <v>56</v>
      </c>
      <c r="D20" s="41">
        <v>8</v>
      </c>
      <c r="E20" s="41">
        <v>1</v>
      </c>
      <c r="F20" s="41">
        <v>3</v>
      </c>
      <c r="G20" s="41">
        <v>1</v>
      </c>
      <c r="H20" s="41">
        <v>0</v>
      </c>
    </row>
    <row r="21" spans="1:8" ht="12.75">
      <c r="A21" s="41">
        <v>5</v>
      </c>
      <c r="B21" s="41" t="s">
        <v>55</v>
      </c>
      <c r="C21" s="41" t="s">
        <v>681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</row>
    <row r="22" spans="1:8" ht="12.75">
      <c r="A22" s="41">
        <v>6</v>
      </c>
      <c r="B22" s="41" t="s">
        <v>35</v>
      </c>
      <c r="C22" s="41" t="s">
        <v>58</v>
      </c>
      <c r="D22" s="41">
        <v>12</v>
      </c>
      <c r="E22" s="41">
        <v>4</v>
      </c>
      <c r="F22" s="41">
        <v>6</v>
      </c>
      <c r="G22" s="41">
        <v>0</v>
      </c>
      <c r="H22" s="41">
        <v>0</v>
      </c>
    </row>
    <row r="23" spans="1:8" ht="12.75">
      <c r="A23" s="41">
        <v>7</v>
      </c>
      <c r="B23" s="41" t="s">
        <v>59</v>
      </c>
      <c r="C23" s="41" t="s">
        <v>60</v>
      </c>
      <c r="D23" s="41">
        <v>3</v>
      </c>
      <c r="E23" s="41">
        <v>0</v>
      </c>
      <c r="F23" s="41">
        <v>2</v>
      </c>
      <c r="G23" s="41">
        <v>0</v>
      </c>
      <c r="H23" s="41">
        <v>0</v>
      </c>
    </row>
    <row r="24" spans="1:8" ht="12.75">
      <c r="A24" s="41">
        <v>8</v>
      </c>
      <c r="B24" s="41" t="s">
        <v>37</v>
      </c>
      <c r="C24" s="41" t="s">
        <v>61</v>
      </c>
      <c r="D24" s="41">
        <v>9</v>
      </c>
      <c r="E24" s="41">
        <v>9</v>
      </c>
      <c r="F24" s="41">
        <v>9</v>
      </c>
      <c r="G24" s="41">
        <v>9</v>
      </c>
      <c r="H24" s="41">
        <v>1</v>
      </c>
    </row>
    <row r="25" spans="1:8" ht="12.75">
      <c r="A25" s="41">
        <v>9</v>
      </c>
      <c r="B25" s="41" t="s">
        <v>37</v>
      </c>
      <c r="C25" s="41" t="s">
        <v>62</v>
      </c>
      <c r="D25" s="41">
        <v>7</v>
      </c>
      <c r="E25" s="41">
        <v>2</v>
      </c>
      <c r="F25" s="41">
        <v>6</v>
      </c>
      <c r="G25" s="41">
        <v>0</v>
      </c>
      <c r="H25" s="41">
        <v>0</v>
      </c>
    </row>
    <row r="26" spans="1:8" ht="12.75">
      <c r="A26" s="41">
        <v>10</v>
      </c>
      <c r="B26" s="41" t="s">
        <v>37</v>
      </c>
      <c r="C26" s="41" t="s">
        <v>63</v>
      </c>
      <c r="D26" s="41">
        <v>3</v>
      </c>
      <c r="E26" s="41">
        <v>0</v>
      </c>
      <c r="F26" s="41">
        <v>1</v>
      </c>
      <c r="G26" s="41">
        <v>0</v>
      </c>
      <c r="H26" s="41">
        <v>0</v>
      </c>
    </row>
    <row r="27" spans="1:8" ht="12.75">
      <c r="A27" s="41">
        <v>11</v>
      </c>
      <c r="B27" s="41" t="s">
        <v>37</v>
      </c>
      <c r="C27" s="41" t="s">
        <v>64</v>
      </c>
      <c r="D27" s="41">
        <v>4</v>
      </c>
      <c r="E27" s="41">
        <v>1</v>
      </c>
      <c r="F27" s="41">
        <v>2</v>
      </c>
      <c r="G27" s="41">
        <v>0</v>
      </c>
      <c r="H27" s="41">
        <v>0</v>
      </c>
    </row>
    <row r="28" spans="1:8" ht="12.75">
      <c r="A28" s="41">
        <v>12</v>
      </c>
      <c r="B28" s="41" t="s">
        <v>37</v>
      </c>
      <c r="C28" s="41" t="s">
        <v>65</v>
      </c>
      <c r="D28" s="41">
        <v>19</v>
      </c>
      <c r="E28" s="41">
        <v>0</v>
      </c>
      <c r="F28" s="41">
        <v>8</v>
      </c>
      <c r="G28" s="41">
        <v>3</v>
      </c>
      <c r="H28" s="41">
        <v>1</v>
      </c>
    </row>
    <row r="29" spans="1:8" ht="12.75">
      <c r="A29" s="41">
        <v>13</v>
      </c>
      <c r="B29" s="41" t="s">
        <v>37</v>
      </c>
      <c r="C29" s="41" t="s">
        <v>66</v>
      </c>
      <c r="D29" s="41">
        <v>12</v>
      </c>
      <c r="E29" s="41">
        <v>4</v>
      </c>
      <c r="F29" s="41">
        <v>5</v>
      </c>
      <c r="G29" s="41">
        <v>0</v>
      </c>
      <c r="H29" s="41">
        <v>0</v>
      </c>
    </row>
    <row r="30" spans="1:8" ht="12.75">
      <c r="A30" s="41">
        <v>14</v>
      </c>
      <c r="B30" s="41" t="s">
        <v>37</v>
      </c>
      <c r="C30" s="41" t="s">
        <v>67</v>
      </c>
      <c r="D30" s="41">
        <v>7</v>
      </c>
      <c r="E30" s="41">
        <v>1</v>
      </c>
      <c r="F30" s="41">
        <v>5</v>
      </c>
      <c r="G30" s="41">
        <v>1</v>
      </c>
      <c r="H30" s="41">
        <v>0</v>
      </c>
    </row>
    <row r="31" spans="1:8" ht="14.25" customHeight="1">
      <c r="A31" s="41">
        <v>15</v>
      </c>
      <c r="B31" s="41" t="s">
        <v>68</v>
      </c>
      <c r="C31" s="41" t="s">
        <v>69</v>
      </c>
      <c r="D31" s="41">
        <v>4</v>
      </c>
      <c r="E31" s="41">
        <v>0</v>
      </c>
      <c r="F31" s="41">
        <v>2</v>
      </c>
      <c r="G31" s="41">
        <v>0</v>
      </c>
      <c r="H31" s="41">
        <v>0</v>
      </c>
    </row>
    <row r="32" spans="1:8" ht="12.75">
      <c r="A32" s="41">
        <v>16</v>
      </c>
      <c r="B32" s="41" t="s">
        <v>70</v>
      </c>
      <c r="C32" s="41" t="s">
        <v>71</v>
      </c>
      <c r="D32" s="41">
        <v>6</v>
      </c>
      <c r="E32" s="41">
        <v>1</v>
      </c>
      <c r="F32" s="41">
        <v>2</v>
      </c>
      <c r="G32" s="41">
        <v>0</v>
      </c>
      <c r="H32" s="41">
        <v>0</v>
      </c>
    </row>
    <row r="33" spans="1:8" ht="12.75">
      <c r="A33" s="41">
        <v>17</v>
      </c>
      <c r="B33" s="41" t="s">
        <v>72</v>
      </c>
      <c r="C33" s="41" t="s">
        <v>73</v>
      </c>
      <c r="D33" s="41">
        <v>1</v>
      </c>
      <c r="E33" s="41">
        <v>0</v>
      </c>
      <c r="F33" s="41">
        <v>0</v>
      </c>
      <c r="G33" s="41">
        <v>0</v>
      </c>
      <c r="H33" s="41">
        <v>0</v>
      </c>
    </row>
    <row r="34" spans="1:8" ht="12.75">
      <c r="A34" s="41">
        <v>18</v>
      </c>
      <c r="B34" s="41" t="s">
        <v>74</v>
      </c>
      <c r="C34" s="41" t="s">
        <v>75</v>
      </c>
      <c r="D34" s="41">
        <v>1</v>
      </c>
      <c r="E34" s="41">
        <v>0</v>
      </c>
      <c r="F34" s="41">
        <v>1</v>
      </c>
      <c r="G34" s="41">
        <v>0</v>
      </c>
      <c r="H34" s="41">
        <v>0</v>
      </c>
    </row>
    <row r="35" spans="1:8" ht="12.75">
      <c r="A35" s="41">
        <v>19</v>
      </c>
      <c r="B35" s="41" t="s">
        <v>76</v>
      </c>
      <c r="C35" s="41" t="s">
        <v>77</v>
      </c>
      <c r="D35" s="41">
        <v>5</v>
      </c>
      <c r="E35" s="41">
        <v>0</v>
      </c>
      <c r="F35" s="41">
        <v>5</v>
      </c>
      <c r="G35" s="41">
        <v>0</v>
      </c>
      <c r="H35" s="41">
        <v>0</v>
      </c>
    </row>
    <row r="36" spans="1:8" ht="12.75">
      <c r="A36" s="41">
        <v>20</v>
      </c>
      <c r="B36" s="41" t="s">
        <v>78</v>
      </c>
      <c r="C36" s="41" t="s">
        <v>682</v>
      </c>
      <c r="D36" s="41">
        <v>17</v>
      </c>
      <c r="E36" s="41">
        <v>0</v>
      </c>
      <c r="F36" s="41">
        <v>1</v>
      </c>
      <c r="G36" s="41">
        <v>0</v>
      </c>
      <c r="H36" s="41">
        <v>0</v>
      </c>
    </row>
    <row r="37" spans="1:8" ht="12.75">
      <c r="A37" s="41">
        <v>21</v>
      </c>
      <c r="B37" s="41" t="s">
        <v>41</v>
      </c>
      <c r="C37" s="41" t="s">
        <v>80</v>
      </c>
      <c r="D37" s="41">
        <v>7</v>
      </c>
      <c r="E37" s="41">
        <v>1</v>
      </c>
      <c r="F37" s="41">
        <v>7</v>
      </c>
      <c r="G37" s="41">
        <v>1</v>
      </c>
      <c r="H37" s="41">
        <v>0</v>
      </c>
    </row>
    <row r="38" spans="1:8" ht="12.75">
      <c r="A38" s="41">
        <v>22</v>
      </c>
      <c r="B38" s="41" t="s">
        <v>81</v>
      </c>
      <c r="C38" s="41" t="s">
        <v>82</v>
      </c>
      <c r="D38" s="41">
        <v>11</v>
      </c>
      <c r="E38" s="41">
        <v>1</v>
      </c>
      <c r="F38" s="41">
        <v>11</v>
      </c>
      <c r="G38" s="41">
        <v>1</v>
      </c>
      <c r="H38" s="41">
        <v>0</v>
      </c>
    </row>
    <row r="39" spans="1:8" ht="12.75">
      <c r="A39" s="41">
        <v>23</v>
      </c>
      <c r="B39" s="41" t="s">
        <v>81</v>
      </c>
      <c r="C39" s="41" t="s">
        <v>83</v>
      </c>
      <c r="D39" s="41">
        <v>14</v>
      </c>
      <c r="E39" s="41">
        <v>0</v>
      </c>
      <c r="F39" s="41">
        <v>14</v>
      </c>
      <c r="G39" s="41">
        <v>0</v>
      </c>
      <c r="H39" s="41">
        <v>0</v>
      </c>
    </row>
    <row r="40" spans="1:8" ht="12.75">
      <c r="A40" s="41">
        <v>24</v>
      </c>
      <c r="B40" s="41" t="s">
        <v>84</v>
      </c>
      <c r="C40" s="41" t="s">
        <v>85</v>
      </c>
      <c r="D40" s="41">
        <v>5</v>
      </c>
      <c r="E40" s="41">
        <v>2</v>
      </c>
      <c r="F40" s="41">
        <v>2</v>
      </c>
      <c r="G40" s="41">
        <v>2</v>
      </c>
      <c r="H40" s="41">
        <v>0</v>
      </c>
    </row>
    <row r="41" spans="1:8" ht="12.75">
      <c r="A41" s="41">
        <v>25</v>
      </c>
      <c r="B41" s="41" t="s">
        <v>84</v>
      </c>
      <c r="C41" s="41" t="s">
        <v>86</v>
      </c>
      <c r="D41" s="41">
        <v>1</v>
      </c>
      <c r="E41" s="41">
        <v>0</v>
      </c>
      <c r="F41" s="41">
        <v>1</v>
      </c>
      <c r="G41" s="41">
        <v>0</v>
      </c>
      <c r="H41" s="41">
        <v>0</v>
      </c>
    </row>
    <row r="42" spans="1:8" ht="12.75">
      <c r="A42" s="41">
        <v>26</v>
      </c>
      <c r="B42" s="41" t="s">
        <v>87</v>
      </c>
      <c r="C42" s="41" t="s">
        <v>88</v>
      </c>
      <c r="D42" s="41">
        <v>5</v>
      </c>
      <c r="E42" s="41">
        <v>1</v>
      </c>
      <c r="F42" s="41">
        <v>5</v>
      </c>
      <c r="G42" s="41">
        <v>1</v>
      </c>
      <c r="H42" s="41">
        <v>0</v>
      </c>
    </row>
    <row r="43" spans="1:8" ht="12.75">
      <c r="A43" s="41">
        <v>27</v>
      </c>
      <c r="B43" s="41" t="s">
        <v>89</v>
      </c>
      <c r="C43" s="41" t="s">
        <v>90</v>
      </c>
      <c r="D43" s="41">
        <v>8</v>
      </c>
      <c r="E43" s="41">
        <v>1</v>
      </c>
      <c r="F43" s="41">
        <v>2</v>
      </c>
      <c r="G43" s="41">
        <v>0</v>
      </c>
      <c r="H43" s="41">
        <v>1</v>
      </c>
    </row>
    <row r="44" spans="1:8" ht="12.75">
      <c r="A44" s="41">
        <v>28</v>
      </c>
      <c r="B44" s="41" t="s">
        <v>91</v>
      </c>
      <c r="C44" s="41" t="s">
        <v>92</v>
      </c>
      <c r="D44" s="41">
        <v>2</v>
      </c>
      <c r="E44" s="41">
        <v>0</v>
      </c>
      <c r="F44" s="41">
        <v>1</v>
      </c>
      <c r="G44" s="41">
        <v>0</v>
      </c>
      <c r="H44" s="41">
        <v>0</v>
      </c>
    </row>
    <row r="45" spans="1:8" ht="12.75">
      <c r="A45" s="41">
        <v>29</v>
      </c>
      <c r="B45" s="41" t="s">
        <v>93</v>
      </c>
      <c r="C45" s="41" t="s">
        <v>94</v>
      </c>
      <c r="D45" s="41">
        <v>2</v>
      </c>
      <c r="E45" s="41">
        <v>0</v>
      </c>
      <c r="F45" s="41">
        <v>0</v>
      </c>
      <c r="G45" s="41">
        <v>0</v>
      </c>
      <c r="H45" s="41">
        <v>0</v>
      </c>
    </row>
    <row r="46" spans="1:8" ht="12.75">
      <c r="A46" s="41">
        <v>30</v>
      </c>
      <c r="B46" s="41" t="s">
        <v>93</v>
      </c>
      <c r="C46" s="41" t="s">
        <v>95</v>
      </c>
      <c r="D46" s="41">
        <v>2</v>
      </c>
      <c r="E46" s="41">
        <v>0</v>
      </c>
      <c r="F46" s="41">
        <v>1</v>
      </c>
      <c r="G46" s="41">
        <v>0</v>
      </c>
      <c r="H46" s="41">
        <v>0</v>
      </c>
    </row>
    <row r="47" spans="1:8" ht="12.75">
      <c r="A47" s="41">
        <v>31</v>
      </c>
      <c r="B47" s="41" t="s">
        <v>96</v>
      </c>
      <c r="C47" s="41" t="s">
        <v>97</v>
      </c>
      <c r="D47" s="41">
        <v>3</v>
      </c>
      <c r="E47" s="41">
        <v>0</v>
      </c>
      <c r="F47" s="41">
        <v>3</v>
      </c>
      <c r="G47" s="41">
        <v>0</v>
      </c>
      <c r="H47" s="41">
        <v>0</v>
      </c>
    </row>
    <row r="48" spans="1:8" ht="12.75">
      <c r="A48" s="41">
        <v>32</v>
      </c>
      <c r="B48" s="41" t="s">
        <v>98</v>
      </c>
      <c r="C48" s="41" t="s">
        <v>99</v>
      </c>
      <c r="D48" s="41">
        <v>5</v>
      </c>
      <c r="E48" s="41">
        <v>1</v>
      </c>
      <c r="F48" s="41">
        <v>3</v>
      </c>
      <c r="G48" s="41">
        <v>1</v>
      </c>
      <c r="H48" s="41">
        <v>0</v>
      </c>
    </row>
    <row r="49" spans="1:8" ht="12.75">
      <c r="A49" s="41">
        <v>33</v>
      </c>
      <c r="B49" s="41" t="s">
        <v>100</v>
      </c>
      <c r="C49" s="41" t="s">
        <v>101</v>
      </c>
      <c r="D49" s="41">
        <v>9</v>
      </c>
      <c r="E49" s="41">
        <v>2</v>
      </c>
      <c r="F49" s="41">
        <v>7</v>
      </c>
      <c r="G49" s="41">
        <v>0</v>
      </c>
      <c r="H49" s="41">
        <v>0</v>
      </c>
    </row>
    <row r="50" spans="1:8" ht="12.75">
      <c r="A50" s="41">
        <v>34</v>
      </c>
      <c r="B50" s="41" t="s">
        <v>102</v>
      </c>
      <c r="C50" s="41" t="s">
        <v>103</v>
      </c>
      <c r="D50" s="41">
        <v>6</v>
      </c>
      <c r="E50" s="41">
        <v>1</v>
      </c>
      <c r="F50" s="41">
        <v>3</v>
      </c>
      <c r="G50" s="41">
        <v>1</v>
      </c>
      <c r="H50" s="41">
        <v>0</v>
      </c>
    </row>
    <row r="51" spans="1:8" ht="12.75">
      <c r="A51" s="41">
        <v>35</v>
      </c>
      <c r="B51" s="41" t="s">
        <v>45</v>
      </c>
      <c r="C51" s="41" t="s">
        <v>104</v>
      </c>
      <c r="D51" s="41">
        <v>5</v>
      </c>
      <c r="E51" s="41">
        <v>1</v>
      </c>
      <c r="F51" s="41">
        <v>1</v>
      </c>
      <c r="G51" s="41">
        <v>0</v>
      </c>
      <c r="H51" s="41">
        <v>0</v>
      </c>
    </row>
    <row r="52" spans="1:8" ht="12.75">
      <c r="A52" s="41">
        <v>36</v>
      </c>
      <c r="B52" s="41" t="s">
        <v>45</v>
      </c>
      <c r="C52" s="41" t="s">
        <v>105</v>
      </c>
      <c r="D52" s="41">
        <v>14</v>
      </c>
      <c r="E52" s="41">
        <v>10</v>
      </c>
      <c r="F52" s="41">
        <v>9</v>
      </c>
      <c r="G52" s="41">
        <v>9</v>
      </c>
      <c r="H52" s="41">
        <v>0</v>
      </c>
    </row>
    <row r="53" spans="1:8" ht="12.75">
      <c r="A53" s="41">
        <v>37</v>
      </c>
      <c r="B53" s="41" t="s">
        <v>45</v>
      </c>
      <c r="C53" s="41" t="s">
        <v>106</v>
      </c>
      <c r="D53" s="41">
        <v>0</v>
      </c>
      <c r="E53" s="41">
        <v>1</v>
      </c>
      <c r="F53" s="41">
        <v>0</v>
      </c>
      <c r="G53" s="41">
        <v>1</v>
      </c>
      <c r="H53" s="41">
        <v>0</v>
      </c>
    </row>
    <row r="54" spans="1:8" ht="12.75">
      <c r="A54" s="41">
        <v>38</v>
      </c>
      <c r="B54" s="41" t="s">
        <v>107</v>
      </c>
      <c r="C54" s="41" t="s">
        <v>108</v>
      </c>
      <c r="D54" s="41">
        <v>7</v>
      </c>
      <c r="E54" s="41">
        <v>0</v>
      </c>
      <c r="F54" s="41">
        <v>7</v>
      </c>
      <c r="G54" s="41">
        <v>0</v>
      </c>
      <c r="H54" s="41">
        <v>0</v>
      </c>
    </row>
    <row r="55" spans="1:8" ht="12.75">
      <c r="A55" s="41">
        <v>39</v>
      </c>
      <c r="B55" s="41" t="s">
        <v>47</v>
      </c>
      <c r="C55" s="41" t="s">
        <v>109</v>
      </c>
      <c r="D55" s="41">
        <v>6</v>
      </c>
      <c r="E55" s="41">
        <v>1</v>
      </c>
      <c r="F55" s="41">
        <v>0</v>
      </c>
      <c r="G55" s="41">
        <v>0</v>
      </c>
      <c r="H55" s="41">
        <v>0</v>
      </c>
    </row>
    <row r="56" spans="1:8" ht="12.75">
      <c r="A56" s="41">
        <v>40</v>
      </c>
      <c r="B56" s="41" t="s">
        <v>110</v>
      </c>
      <c r="C56" s="41" t="s">
        <v>111</v>
      </c>
      <c r="D56" s="41">
        <v>7</v>
      </c>
      <c r="E56" s="41">
        <v>0</v>
      </c>
      <c r="F56" s="41">
        <v>7</v>
      </c>
      <c r="G56" s="41">
        <v>0</v>
      </c>
      <c r="H56" s="41">
        <v>0</v>
      </c>
    </row>
    <row r="57" spans="1:8" ht="12.75">
      <c r="A57" s="41">
        <v>41</v>
      </c>
      <c r="B57" s="41" t="s">
        <v>112</v>
      </c>
      <c r="C57" s="41" t="s">
        <v>113</v>
      </c>
      <c r="D57" s="41">
        <v>2</v>
      </c>
      <c r="E57" s="41">
        <v>0</v>
      </c>
      <c r="F57" s="41">
        <v>2</v>
      </c>
      <c r="G57" s="41">
        <v>0</v>
      </c>
      <c r="H57" s="41">
        <v>0</v>
      </c>
    </row>
    <row r="58" spans="1:8" ht="12.75">
      <c r="A58" s="41">
        <v>42</v>
      </c>
      <c r="B58" s="41" t="s">
        <v>114</v>
      </c>
      <c r="C58" s="41" t="s">
        <v>115</v>
      </c>
      <c r="D58" s="41">
        <v>8</v>
      </c>
      <c r="E58" s="41">
        <v>0</v>
      </c>
      <c r="F58" s="41">
        <v>5</v>
      </c>
      <c r="G58" s="41">
        <v>0</v>
      </c>
      <c r="H58" s="41">
        <v>0</v>
      </c>
    </row>
    <row r="59" spans="1:8" ht="12.75">
      <c r="A59" s="41">
        <v>43</v>
      </c>
      <c r="B59" s="41" t="s">
        <v>114</v>
      </c>
      <c r="C59" s="41" t="s">
        <v>116</v>
      </c>
      <c r="D59" s="41">
        <v>7</v>
      </c>
      <c r="E59" s="41">
        <v>0</v>
      </c>
      <c r="F59" s="41">
        <v>1</v>
      </c>
      <c r="G59" s="41">
        <v>0</v>
      </c>
      <c r="H59" s="41">
        <v>0</v>
      </c>
    </row>
    <row r="60" spans="1:8" ht="12.75">
      <c r="A60" s="41">
        <v>44</v>
      </c>
      <c r="B60" s="41" t="s">
        <v>117</v>
      </c>
      <c r="C60" s="41" t="s">
        <v>118</v>
      </c>
      <c r="D60" s="41">
        <v>6</v>
      </c>
      <c r="E60" s="41">
        <v>0</v>
      </c>
      <c r="F60" s="41">
        <v>0</v>
      </c>
      <c r="G60" s="41">
        <v>0</v>
      </c>
      <c r="H60" s="41">
        <v>0</v>
      </c>
    </row>
    <row r="61" spans="1:8" ht="32.25" customHeight="1">
      <c r="A61" s="84">
        <v>44</v>
      </c>
      <c r="B61" s="85"/>
      <c r="C61" s="86" t="s">
        <v>119</v>
      </c>
      <c r="D61" s="84">
        <f>SUM((D17):(D60))</f>
        <v>281</v>
      </c>
      <c r="E61" s="84">
        <f>SUM((E17):(E60))</f>
        <v>51</v>
      </c>
      <c r="F61" s="84">
        <f>SUM((F17):(F60))</f>
        <v>162</v>
      </c>
      <c r="G61" s="84">
        <f>SUM((G17):(G60))</f>
        <v>33</v>
      </c>
      <c r="H61" s="84">
        <f>SUM((H17):(H60))</f>
        <v>3</v>
      </c>
    </row>
    <row r="62" spans="1:8" ht="14.25">
      <c r="A62" s="155"/>
      <c r="B62" s="155"/>
      <c r="C62" s="155"/>
      <c r="D62" s="155"/>
      <c r="E62" s="155"/>
      <c r="F62" s="155"/>
      <c r="G62" s="155"/>
      <c r="H62" s="155"/>
    </row>
    <row r="63" spans="1:8" ht="12.75">
      <c r="A63" s="41">
        <v>1</v>
      </c>
      <c r="B63" s="41" t="s">
        <v>50</v>
      </c>
      <c r="C63" s="41" t="s">
        <v>120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</row>
    <row r="64" spans="1:8" ht="12.75">
      <c r="A64" s="41">
        <v>2</v>
      </c>
      <c r="B64" s="41" t="s">
        <v>55</v>
      </c>
      <c r="C64" s="41" t="s">
        <v>121</v>
      </c>
      <c r="D64" s="41">
        <v>2</v>
      </c>
      <c r="E64" s="41">
        <v>0</v>
      </c>
      <c r="F64" s="41">
        <v>1</v>
      </c>
      <c r="G64" s="41">
        <v>0</v>
      </c>
      <c r="H64" s="41">
        <v>0</v>
      </c>
    </row>
    <row r="65" spans="1:8" ht="12.75">
      <c r="A65" s="41">
        <v>3</v>
      </c>
      <c r="B65" s="41" t="s">
        <v>78</v>
      </c>
      <c r="C65" s="41" t="s">
        <v>683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</row>
    <row r="66" spans="1:8" ht="12.75">
      <c r="A66" s="41">
        <v>4</v>
      </c>
      <c r="B66" s="41" t="s">
        <v>123</v>
      </c>
      <c r="C66" s="41" t="s">
        <v>669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</row>
    <row r="67" spans="1:8" ht="12.75">
      <c r="A67" s="41">
        <v>5</v>
      </c>
      <c r="B67" s="41" t="s">
        <v>93</v>
      </c>
      <c r="C67" s="41" t="s">
        <v>125</v>
      </c>
      <c r="D67" s="41">
        <v>4</v>
      </c>
      <c r="E67" s="41">
        <v>2</v>
      </c>
      <c r="F67" s="41">
        <v>2</v>
      </c>
      <c r="G67" s="41">
        <v>2</v>
      </c>
      <c r="H67" s="41">
        <v>0</v>
      </c>
    </row>
    <row r="68" spans="1:8" ht="12.75">
      <c r="A68" s="41">
        <v>6</v>
      </c>
      <c r="B68" s="41" t="s">
        <v>98</v>
      </c>
      <c r="C68" s="41" t="s">
        <v>126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</row>
    <row r="69" spans="1:8" ht="12.75">
      <c r="A69" s="41">
        <v>7</v>
      </c>
      <c r="B69" s="41" t="s">
        <v>45</v>
      </c>
      <c r="C69" s="41" t="s">
        <v>127</v>
      </c>
      <c r="D69" s="41">
        <v>2</v>
      </c>
      <c r="E69" s="41">
        <v>1</v>
      </c>
      <c r="F69" s="41">
        <v>2</v>
      </c>
      <c r="G69" s="41">
        <v>1</v>
      </c>
      <c r="H69" s="41">
        <v>0</v>
      </c>
    </row>
    <row r="70" spans="1:8" ht="15">
      <c r="A70" s="84">
        <v>7</v>
      </c>
      <c r="B70" s="85"/>
      <c r="C70" s="84" t="s">
        <v>128</v>
      </c>
      <c r="D70" s="84">
        <f>(D63+D64+D65+D66+D67+D68+D69)</f>
        <v>8</v>
      </c>
      <c r="E70" s="84">
        <f>(E63+E64+E65+E66+E67+E68+E69)</f>
        <v>3</v>
      </c>
      <c r="F70" s="84">
        <f>(F63+F64+F65+F66+F67+F68+F69)</f>
        <v>5</v>
      </c>
      <c r="G70" s="84">
        <f>(G63+G64+G65+G66+G67+G68+G69)</f>
        <v>3</v>
      </c>
      <c r="H70" s="84">
        <f>(H63+H64+H65+H66+H67+H68+H69)</f>
        <v>0</v>
      </c>
    </row>
    <row r="71" spans="1:8" ht="14.25">
      <c r="A71" s="155"/>
      <c r="B71" s="155"/>
      <c r="C71" s="155"/>
      <c r="D71" s="155"/>
      <c r="E71" s="155"/>
      <c r="F71" s="155"/>
      <c r="G71" s="155"/>
      <c r="H71" s="155"/>
    </row>
    <row r="72" spans="1:8" ht="12.75">
      <c r="A72" s="41">
        <v>1</v>
      </c>
      <c r="B72" s="41" t="s">
        <v>53</v>
      </c>
      <c r="C72" s="41" t="s">
        <v>129</v>
      </c>
      <c r="D72" s="41">
        <v>5</v>
      </c>
      <c r="E72" s="41">
        <v>4</v>
      </c>
      <c r="F72" s="41">
        <v>5</v>
      </c>
      <c r="G72" s="41">
        <v>4</v>
      </c>
      <c r="H72" s="41">
        <v>0</v>
      </c>
    </row>
    <row r="73" spans="1:8" ht="12.75">
      <c r="A73" s="41">
        <v>2</v>
      </c>
      <c r="B73" s="41" t="s">
        <v>37</v>
      </c>
      <c r="C73" s="41" t="s">
        <v>162</v>
      </c>
      <c r="D73" s="41">
        <v>4</v>
      </c>
      <c r="E73" s="41">
        <v>0</v>
      </c>
      <c r="F73" s="41">
        <v>2</v>
      </c>
      <c r="G73" s="41">
        <v>0</v>
      </c>
      <c r="H73" s="41">
        <v>0</v>
      </c>
    </row>
    <row r="74" spans="1:8" ht="12.75">
      <c r="A74" s="41">
        <v>3</v>
      </c>
      <c r="B74" s="41" t="s">
        <v>37</v>
      </c>
      <c r="C74" s="41" t="s">
        <v>131</v>
      </c>
      <c r="D74" s="41">
        <v>2</v>
      </c>
      <c r="E74" s="41">
        <v>1</v>
      </c>
      <c r="F74" s="41">
        <v>1</v>
      </c>
      <c r="G74" s="41">
        <v>0</v>
      </c>
      <c r="H74" s="41">
        <v>0</v>
      </c>
    </row>
    <row r="75" spans="1:8" ht="12.75">
      <c r="A75" s="41">
        <v>4</v>
      </c>
      <c r="B75" s="41" t="s">
        <v>76</v>
      </c>
      <c r="C75" s="41" t="s">
        <v>132</v>
      </c>
      <c r="D75" s="41">
        <v>10</v>
      </c>
      <c r="E75" s="41">
        <v>2</v>
      </c>
      <c r="F75" s="41">
        <v>10</v>
      </c>
      <c r="G75" s="41">
        <v>2</v>
      </c>
      <c r="H75" s="41">
        <v>0</v>
      </c>
    </row>
    <row r="76" spans="1:8" ht="12.75">
      <c r="A76" s="41">
        <v>5</v>
      </c>
      <c r="B76" s="41" t="s">
        <v>78</v>
      </c>
      <c r="C76" s="41" t="s">
        <v>133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</row>
    <row r="77" spans="1:8" ht="12.75">
      <c r="A77" s="41">
        <v>6</v>
      </c>
      <c r="B77" s="41" t="s">
        <v>96</v>
      </c>
      <c r="C77" s="41" t="s">
        <v>134</v>
      </c>
      <c r="D77" s="41">
        <v>11</v>
      </c>
      <c r="E77" s="41">
        <v>0</v>
      </c>
      <c r="F77" s="41">
        <v>8</v>
      </c>
      <c r="G77" s="41">
        <v>0</v>
      </c>
      <c r="H77" s="41">
        <v>0</v>
      </c>
    </row>
    <row r="78" spans="1:8" ht="12.75">
      <c r="A78" s="41">
        <v>7</v>
      </c>
      <c r="B78" s="41" t="s">
        <v>98</v>
      </c>
      <c r="C78" s="41" t="s">
        <v>135</v>
      </c>
      <c r="D78" s="41">
        <v>8</v>
      </c>
      <c r="E78" s="41">
        <v>0</v>
      </c>
      <c r="F78" s="41">
        <v>8</v>
      </c>
      <c r="G78" s="41">
        <v>0</v>
      </c>
      <c r="H78" s="41">
        <v>0</v>
      </c>
    </row>
    <row r="79" spans="1:8" ht="15">
      <c r="A79" s="84">
        <v>7</v>
      </c>
      <c r="B79" s="85"/>
      <c r="C79" s="84" t="s">
        <v>136</v>
      </c>
      <c r="D79" s="84">
        <f>(D72+D73+D74+D75+D76+D77+D78)</f>
        <v>40</v>
      </c>
      <c r="E79" s="84">
        <f>(E72+E73+E74+E75+E76+E77+E78)</f>
        <v>7</v>
      </c>
      <c r="F79" s="84">
        <f>(F72+F73+F74+F75+F76+F77+F78)</f>
        <v>34</v>
      </c>
      <c r="G79" s="84">
        <f>(G72+G73+G74+G75+G76+G77+G78)</f>
        <v>6</v>
      </c>
      <c r="H79" s="84">
        <f>(H72+H73+H74+H75+H76+H77+H78)</f>
        <v>0</v>
      </c>
    </row>
    <row r="80" spans="1:8" ht="12.75">
      <c r="A80" s="126"/>
      <c r="B80" s="126"/>
      <c r="C80" s="126"/>
      <c r="D80" s="126"/>
      <c r="E80" s="126"/>
      <c r="F80" s="126"/>
      <c r="G80" s="126"/>
      <c r="H80" s="126"/>
    </row>
    <row r="81" spans="1:8" ht="18">
      <c r="A81" s="87">
        <v>66</v>
      </c>
      <c r="B81" s="88"/>
      <c r="C81" s="87" t="s">
        <v>137</v>
      </c>
      <c r="D81" s="87">
        <f>(D10+D15+D61+D70+D79)</f>
        <v>393</v>
      </c>
      <c r="E81" s="87">
        <f>(E10+E15+E61+E70+E79)</f>
        <v>70</v>
      </c>
      <c r="F81" s="87">
        <f>(F10+F15+F61+F70+F79)</f>
        <v>238</v>
      </c>
      <c r="G81" s="87">
        <f>(G10+G15+G61+G70+G79)</f>
        <v>44</v>
      </c>
      <c r="H81" s="87">
        <f>(H10+H15+H61+H70+H79)</f>
        <v>11</v>
      </c>
    </row>
  </sheetData>
  <sheetProtection password="CE88" sheet="1" objects="1" scenarios="1"/>
  <mergeCells count="9">
    <mergeCell ref="A1:H1"/>
    <mergeCell ref="A16:H16"/>
    <mergeCell ref="A62:H62"/>
    <mergeCell ref="A71:H71"/>
    <mergeCell ref="A80:H80"/>
    <mergeCell ref="A2:A4"/>
    <mergeCell ref="B2:B4"/>
    <mergeCell ref="C2:C4"/>
    <mergeCell ref="A11:H1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&amp;R&amp;P+90
</oddFooter>
  </headerFooter>
  <rowBreaks count="2" manualBreakCount="2">
    <brk id="32" max="255" man="1"/>
    <brk id="61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1">
      <selection activeCell="C78" sqref="C78"/>
    </sheetView>
  </sheetViews>
  <sheetFormatPr defaultColWidth="9.140625" defaultRowHeight="12.75"/>
  <cols>
    <col min="1" max="1" width="4.421875" style="0" bestFit="1" customWidth="1"/>
    <col min="2" max="2" width="14.00390625" style="0" customWidth="1"/>
    <col min="3" max="3" width="48.8515625" style="75" customWidth="1"/>
    <col min="4" max="4" width="7.140625" style="0" customWidth="1"/>
    <col min="5" max="5" width="7.00390625" style="0" customWidth="1"/>
    <col min="6" max="6" width="6.28125" style="0" customWidth="1"/>
    <col min="7" max="7" width="7.140625" style="0" customWidth="1"/>
    <col min="8" max="8" width="7.421875" style="0" customWidth="1"/>
    <col min="9" max="9" width="7.28125" style="0" customWidth="1"/>
    <col min="10" max="10" width="6.7109375" style="0" customWidth="1"/>
    <col min="11" max="12" width="7.28125" style="0" customWidth="1"/>
    <col min="13" max="13" width="7.00390625" style="0" customWidth="1"/>
  </cols>
  <sheetData>
    <row r="1" spans="1:8" ht="15.75">
      <c r="A1" s="156" t="s">
        <v>684</v>
      </c>
      <c r="B1" s="157"/>
      <c r="C1" s="157"/>
      <c r="D1" s="157"/>
      <c r="E1" s="157"/>
      <c r="F1" s="157"/>
      <c r="G1" s="157"/>
      <c r="H1" s="157"/>
    </row>
    <row r="2" spans="1:13" ht="21.75" customHeight="1">
      <c r="A2" s="131" t="s">
        <v>11</v>
      </c>
      <c r="B2" s="131" t="s">
        <v>12</v>
      </c>
      <c r="C2" s="131" t="s">
        <v>13</v>
      </c>
      <c r="D2" s="36" t="s">
        <v>685</v>
      </c>
      <c r="E2" s="36" t="s">
        <v>686</v>
      </c>
      <c r="F2" s="36" t="s">
        <v>687</v>
      </c>
      <c r="G2" s="36" t="s">
        <v>688</v>
      </c>
      <c r="H2" s="36" t="s">
        <v>689</v>
      </c>
      <c r="I2" s="36" t="s">
        <v>690</v>
      </c>
      <c r="J2" s="36" t="s">
        <v>691</v>
      </c>
      <c r="K2" s="36" t="s">
        <v>692</v>
      </c>
      <c r="L2" s="36" t="s">
        <v>693</v>
      </c>
      <c r="M2" s="36" t="s">
        <v>694</v>
      </c>
    </row>
    <row r="3" spans="1:13" ht="9.75" customHeight="1">
      <c r="A3" s="131"/>
      <c r="B3" s="131"/>
      <c r="C3" s="131"/>
      <c r="D3" s="127" t="s">
        <v>695</v>
      </c>
      <c r="E3" s="127" t="s">
        <v>641</v>
      </c>
      <c r="F3" s="127" t="s">
        <v>696</v>
      </c>
      <c r="G3" s="127" t="s">
        <v>697</v>
      </c>
      <c r="H3" s="127" t="s">
        <v>698</v>
      </c>
      <c r="I3" s="130" t="s">
        <v>363</v>
      </c>
      <c r="J3" s="133"/>
      <c r="K3" s="133"/>
      <c r="L3" s="133"/>
      <c r="M3" s="133"/>
    </row>
    <row r="4" spans="1:13" ht="95.25" customHeight="1">
      <c r="A4" s="128"/>
      <c r="B4" s="128"/>
      <c r="C4" s="131"/>
      <c r="D4" s="128"/>
      <c r="E4" s="128"/>
      <c r="F4" s="128"/>
      <c r="G4" s="128"/>
      <c r="H4" s="128"/>
      <c r="I4" s="12" t="s">
        <v>699</v>
      </c>
      <c r="J4" s="12" t="s">
        <v>700</v>
      </c>
      <c r="K4" s="12" t="s">
        <v>701</v>
      </c>
      <c r="L4" s="12" t="s">
        <v>702</v>
      </c>
      <c r="M4" s="12" t="s">
        <v>200</v>
      </c>
    </row>
    <row r="5" spans="1:13" ht="12.75" hidden="1">
      <c r="A5" s="128"/>
      <c r="B5" s="128"/>
      <c r="C5" s="131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2.75">
      <c r="A6" s="89">
        <v>1</v>
      </c>
      <c r="B6" s="89" t="s">
        <v>35</v>
      </c>
      <c r="C6" s="89" t="s">
        <v>36</v>
      </c>
      <c r="D6" s="83">
        <v>0</v>
      </c>
      <c r="E6" s="83">
        <v>1</v>
      </c>
      <c r="F6" s="83">
        <v>0</v>
      </c>
      <c r="G6" s="83">
        <v>0</v>
      </c>
      <c r="H6" s="83">
        <v>68</v>
      </c>
      <c r="I6" s="83">
        <v>0</v>
      </c>
      <c r="J6" s="83">
        <v>28</v>
      </c>
      <c r="K6" s="83">
        <v>40</v>
      </c>
      <c r="L6" s="83">
        <v>0</v>
      </c>
      <c r="M6" s="83">
        <v>0</v>
      </c>
    </row>
    <row r="7" spans="1:13" ht="12.75">
      <c r="A7" s="89">
        <v>2</v>
      </c>
      <c r="B7" s="89" t="s">
        <v>37</v>
      </c>
      <c r="C7" s="89" t="s">
        <v>38</v>
      </c>
      <c r="D7" s="83">
        <v>0</v>
      </c>
      <c r="E7" s="83">
        <v>1</v>
      </c>
      <c r="F7" s="83">
        <v>0</v>
      </c>
      <c r="G7" s="83">
        <v>0</v>
      </c>
      <c r="H7" s="83">
        <v>982</v>
      </c>
      <c r="I7" s="83">
        <v>40</v>
      </c>
      <c r="J7" s="83">
        <v>260</v>
      </c>
      <c r="K7" s="83">
        <v>178</v>
      </c>
      <c r="L7" s="83">
        <v>80</v>
      </c>
      <c r="M7" s="83">
        <v>424</v>
      </c>
    </row>
    <row r="8" spans="1:13" ht="12.75">
      <c r="A8" s="89">
        <v>3</v>
      </c>
      <c r="B8" s="89" t="s">
        <v>37</v>
      </c>
      <c r="C8" s="89" t="s">
        <v>39</v>
      </c>
      <c r="D8" s="83">
        <v>0</v>
      </c>
      <c r="E8" s="83">
        <v>1</v>
      </c>
      <c r="F8" s="83">
        <v>0</v>
      </c>
      <c r="G8" s="83">
        <v>1</v>
      </c>
      <c r="H8" s="83">
        <v>152</v>
      </c>
      <c r="I8" s="83">
        <v>0</v>
      </c>
      <c r="J8" s="83">
        <v>0</v>
      </c>
      <c r="K8" s="83">
        <v>16</v>
      </c>
      <c r="L8" s="83">
        <v>0</v>
      </c>
      <c r="M8" s="83">
        <v>136</v>
      </c>
    </row>
    <row r="9" spans="1:13" ht="12.75">
      <c r="A9" s="89">
        <v>4</v>
      </c>
      <c r="B9" s="89" t="s">
        <v>37</v>
      </c>
      <c r="C9" s="89" t="s">
        <v>40</v>
      </c>
      <c r="D9" s="83">
        <v>0</v>
      </c>
      <c r="E9" s="83">
        <v>1</v>
      </c>
      <c r="F9" s="83">
        <v>0</v>
      </c>
      <c r="G9" s="83">
        <v>0</v>
      </c>
      <c r="H9" s="83">
        <v>24</v>
      </c>
      <c r="I9" s="83">
        <v>0</v>
      </c>
      <c r="J9" s="83">
        <v>8</v>
      </c>
      <c r="K9" s="83">
        <v>16</v>
      </c>
      <c r="L9" s="83">
        <v>0</v>
      </c>
      <c r="M9" s="83">
        <v>0</v>
      </c>
    </row>
    <row r="10" spans="1:13" ht="12.75">
      <c r="A10" s="89">
        <v>5</v>
      </c>
      <c r="B10" s="89" t="s">
        <v>703</v>
      </c>
      <c r="C10" s="89" t="s">
        <v>42</v>
      </c>
      <c r="D10" s="83">
        <v>0</v>
      </c>
      <c r="E10" s="83">
        <v>1</v>
      </c>
      <c r="F10" s="83">
        <v>0</v>
      </c>
      <c r="G10" s="83">
        <v>0</v>
      </c>
      <c r="H10" s="83">
        <v>85</v>
      </c>
      <c r="I10" s="83">
        <v>5</v>
      </c>
      <c r="J10" s="83">
        <v>8</v>
      </c>
      <c r="K10" s="83">
        <v>16</v>
      </c>
      <c r="L10" s="83">
        <v>0</v>
      </c>
      <c r="M10" s="83">
        <v>56</v>
      </c>
    </row>
    <row r="11" spans="1:13" ht="12.75">
      <c r="A11" s="90">
        <v>5</v>
      </c>
      <c r="B11" s="91"/>
      <c r="C11" s="90" t="s">
        <v>43</v>
      </c>
      <c r="D11" s="92">
        <f aca="true" t="shared" si="0" ref="D11:M11">(D6+D7+D8+D9+D10)</f>
        <v>0</v>
      </c>
      <c r="E11" s="92">
        <f t="shared" si="0"/>
        <v>5</v>
      </c>
      <c r="F11" s="92">
        <f t="shared" si="0"/>
        <v>0</v>
      </c>
      <c r="G11" s="92">
        <f t="shared" si="0"/>
        <v>1</v>
      </c>
      <c r="H11" s="92">
        <f t="shared" si="0"/>
        <v>1311</v>
      </c>
      <c r="I11" s="92">
        <f t="shared" si="0"/>
        <v>45</v>
      </c>
      <c r="J11" s="92">
        <f t="shared" si="0"/>
        <v>304</v>
      </c>
      <c r="K11" s="92">
        <f t="shared" si="0"/>
        <v>266</v>
      </c>
      <c r="L11" s="92">
        <f t="shared" si="0"/>
        <v>80</v>
      </c>
      <c r="M11" s="92">
        <f t="shared" si="0"/>
        <v>616</v>
      </c>
    </row>
    <row r="12" spans="1:13" ht="7.5" customHeight="1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</row>
    <row r="13" spans="1:13" ht="12.75">
      <c r="A13" s="89">
        <v>1</v>
      </c>
      <c r="B13" s="89" t="s">
        <v>37</v>
      </c>
      <c r="C13" s="89" t="s">
        <v>44</v>
      </c>
      <c r="D13" s="83">
        <v>1</v>
      </c>
      <c r="E13" s="83">
        <v>1</v>
      </c>
      <c r="F13" s="83">
        <v>0</v>
      </c>
      <c r="G13" s="83">
        <v>0</v>
      </c>
      <c r="H13" s="83">
        <v>24</v>
      </c>
      <c r="I13" s="83">
        <v>0</v>
      </c>
      <c r="J13" s="83">
        <v>0</v>
      </c>
      <c r="K13" s="83">
        <v>0</v>
      </c>
      <c r="L13" s="83">
        <v>0</v>
      </c>
      <c r="M13" s="83">
        <v>24</v>
      </c>
    </row>
    <row r="14" spans="1:13" ht="12.75">
      <c r="A14" s="89">
        <v>2</v>
      </c>
      <c r="B14" s="89" t="s">
        <v>45</v>
      </c>
      <c r="C14" s="89" t="s">
        <v>159</v>
      </c>
      <c r="D14" s="83">
        <v>0</v>
      </c>
      <c r="E14" s="83">
        <v>0</v>
      </c>
      <c r="F14" s="83">
        <v>0</v>
      </c>
      <c r="G14" s="83">
        <v>0</v>
      </c>
      <c r="H14" s="83">
        <v>72</v>
      </c>
      <c r="I14" s="83">
        <v>8</v>
      </c>
      <c r="J14" s="83">
        <v>0</v>
      </c>
      <c r="K14" s="83">
        <v>16</v>
      </c>
      <c r="L14" s="83">
        <v>8</v>
      </c>
      <c r="M14" s="83">
        <v>40</v>
      </c>
    </row>
    <row r="15" spans="1:13" ht="12.75">
      <c r="A15" s="89">
        <v>3</v>
      </c>
      <c r="B15" s="89" t="s">
        <v>47</v>
      </c>
      <c r="C15" s="89" t="s">
        <v>160</v>
      </c>
      <c r="D15" s="83">
        <v>0</v>
      </c>
      <c r="E15" s="83">
        <v>1</v>
      </c>
      <c r="F15" s="83">
        <v>0</v>
      </c>
      <c r="G15" s="83">
        <v>0</v>
      </c>
      <c r="H15" s="83">
        <v>16</v>
      </c>
      <c r="I15" s="83">
        <v>16</v>
      </c>
      <c r="J15" s="83">
        <v>0</v>
      </c>
      <c r="K15" s="83">
        <v>0</v>
      </c>
      <c r="L15" s="83">
        <v>0</v>
      </c>
      <c r="M15" s="83">
        <v>0</v>
      </c>
    </row>
    <row r="16" spans="1:13" ht="12.75">
      <c r="A16" s="90">
        <v>3</v>
      </c>
      <c r="B16" s="91"/>
      <c r="C16" s="90" t="s">
        <v>49</v>
      </c>
      <c r="D16" s="92">
        <f aca="true" t="shared" si="1" ref="D16:M16">(D13+D14+D15)</f>
        <v>1</v>
      </c>
      <c r="E16" s="92">
        <f t="shared" si="1"/>
        <v>2</v>
      </c>
      <c r="F16" s="92">
        <f t="shared" si="1"/>
        <v>0</v>
      </c>
      <c r="G16" s="92">
        <f t="shared" si="1"/>
        <v>0</v>
      </c>
      <c r="H16" s="92">
        <f t="shared" si="1"/>
        <v>112</v>
      </c>
      <c r="I16" s="92">
        <f t="shared" si="1"/>
        <v>24</v>
      </c>
      <c r="J16" s="92">
        <f t="shared" si="1"/>
        <v>0</v>
      </c>
      <c r="K16" s="92">
        <f t="shared" si="1"/>
        <v>16</v>
      </c>
      <c r="L16" s="92">
        <f t="shared" si="1"/>
        <v>8</v>
      </c>
      <c r="M16" s="92">
        <f t="shared" si="1"/>
        <v>64</v>
      </c>
    </row>
    <row r="17" spans="1:13" ht="7.5" customHeight="1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</row>
    <row r="18" spans="1:13" ht="12.75">
      <c r="A18" s="89">
        <v>1</v>
      </c>
      <c r="B18" s="89" t="s">
        <v>50</v>
      </c>
      <c r="C18" s="93" t="s">
        <v>51</v>
      </c>
      <c r="D18" s="83">
        <v>0</v>
      </c>
      <c r="E18" s="83">
        <v>1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2.75">
      <c r="A19" s="89">
        <v>2</v>
      </c>
      <c r="B19" s="89" t="s">
        <v>50</v>
      </c>
      <c r="C19" s="93" t="s">
        <v>52</v>
      </c>
      <c r="D19" s="83">
        <v>1</v>
      </c>
      <c r="E19" s="83">
        <v>1</v>
      </c>
      <c r="F19" s="83">
        <v>0</v>
      </c>
      <c r="G19" s="83">
        <v>0</v>
      </c>
      <c r="H19" s="83">
        <v>32</v>
      </c>
      <c r="I19" s="83">
        <v>0</v>
      </c>
      <c r="J19" s="83">
        <v>0</v>
      </c>
      <c r="K19" s="83">
        <v>24</v>
      </c>
      <c r="L19" s="83">
        <v>0</v>
      </c>
      <c r="M19" s="83">
        <v>8</v>
      </c>
    </row>
    <row r="20" spans="1:13" ht="12.75">
      <c r="A20" s="89">
        <v>3</v>
      </c>
      <c r="B20" s="89" t="s">
        <v>53</v>
      </c>
      <c r="C20" s="93" t="s">
        <v>54</v>
      </c>
      <c r="D20" s="83">
        <v>0</v>
      </c>
      <c r="E20" s="83">
        <v>1</v>
      </c>
      <c r="F20" s="83">
        <v>0</v>
      </c>
      <c r="G20" s="83">
        <v>0</v>
      </c>
      <c r="H20" s="83">
        <v>124</v>
      </c>
      <c r="I20" s="83">
        <v>8</v>
      </c>
      <c r="J20" s="83">
        <v>2</v>
      </c>
      <c r="K20" s="83">
        <v>23</v>
      </c>
      <c r="L20" s="83">
        <v>0</v>
      </c>
      <c r="M20" s="83">
        <v>91</v>
      </c>
    </row>
    <row r="21" spans="1:13" ht="12.75">
      <c r="A21" s="89">
        <v>4</v>
      </c>
      <c r="B21" s="89" t="s">
        <v>55</v>
      </c>
      <c r="C21" s="93" t="s">
        <v>56</v>
      </c>
      <c r="D21" s="83">
        <v>0</v>
      </c>
      <c r="E21" s="83">
        <v>1</v>
      </c>
      <c r="F21" s="83">
        <v>0</v>
      </c>
      <c r="G21" s="83">
        <v>0</v>
      </c>
      <c r="H21" s="83">
        <v>88</v>
      </c>
      <c r="I21" s="83">
        <v>0</v>
      </c>
      <c r="J21" s="83">
        <v>0</v>
      </c>
      <c r="K21" s="83">
        <v>8</v>
      </c>
      <c r="L21" s="83">
        <v>60</v>
      </c>
      <c r="M21" s="83">
        <v>20</v>
      </c>
    </row>
    <row r="22" spans="1:13" ht="12.75">
      <c r="A22" s="89">
        <v>5</v>
      </c>
      <c r="B22" s="89" t="s">
        <v>55</v>
      </c>
      <c r="C22" s="93" t="s">
        <v>704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2.75">
      <c r="A23" s="89">
        <v>6</v>
      </c>
      <c r="B23" s="89" t="s">
        <v>35</v>
      </c>
      <c r="C23" s="93" t="s">
        <v>58</v>
      </c>
      <c r="D23" s="83">
        <v>0</v>
      </c>
      <c r="E23" s="83">
        <v>1</v>
      </c>
      <c r="F23" s="83">
        <v>0</v>
      </c>
      <c r="G23" s="83">
        <v>0</v>
      </c>
      <c r="H23" s="83">
        <v>56</v>
      </c>
      <c r="I23" s="83">
        <v>0</v>
      </c>
      <c r="J23" s="83">
        <v>24</v>
      </c>
      <c r="K23" s="83">
        <v>24</v>
      </c>
      <c r="L23" s="83">
        <v>8</v>
      </c>
      <c r="M23" s="83">
        <v>0</v>
      </c>
    </row>
    <row r="24" spans="1:13" ht="12.75">
      <c r="A24" s="89">
        <v>7</v>
      </c>
      <c r="B24" s="89" t="s">
        <v>59</v>
      </c>
      <c r="C24" s="93" t="s">
        <v>60</v>
      </c>
      <c r="D24" s="83">
        <v>0</v>
      </c>
      <c r="E24" s="83">
        <v>1</v>
      </c>
      <c r="F24" s="83">
        <v>0</v>
      </c>
      <c r="G24" s="83">
        <v>0</v>
      </c>
      <c r="H24" s="83">
        <v>8</v>
      </c>
      <c r="I24" s="83">
        <v>0</v>
      </c>
      <c r="J24" s="83">
        <v>0</v>
      </c>
      <c r="K24" s="83">
        <v>0</v>
      </c>
      <c r="L24" s="83">
        <v>0</v>
      </c>
      <c r="M24" s="83">
        <v>8</v>
      </c>
    </row>
    <row r="25" spans="1:13" ht="12.75">
      <c r="A25" s="89">
        <v>8</v>
      </c>
      <c r="B25" s="89" t="s">
        <v>37</v>
      </c>
      <c r="C25" s="93" t="s">
        <v>61</v>
      </c>
      <c r="D25" s="83">
        <v>1</v>
      </c>
      <c r="E25" s="83">
        <v>1</v>
      </c>
      <c r="F25" s="83">
        <v>0</v>
      </c>
      <c r="G25" s="83">
        <v>0</v>
      </c>
      <c r="H25" s="83">
        <v>64</v>
      </c>
      <c r="I25" s="83">
        <v>6</v>
      </c>
      <c r="J25" s="83">
        <v>6</v>
      </c>
      <c r="K25" s="83">
        <v>40</v>
      </c>
      <c r="L25" s="83">
        <v>0</v>
      </c>
      <c r="M25" s="83">
        <v>12</v>
      </c>
    </row>
    <row r="26" spans="1:13" ht="12.75">
      <c r="A26" s="89">
        <v>9</v>
      </c>
      <c r="B26" s="89" t="s">
        <v>37</v>
      </c>
      <c r="C26" s="93" t="s">
        <v>62</v>
      </c>
      <c r="D26" s="83">
        <v>1</v>
      </c>
      <c r="E26" s="83">
        <v>0</v>
      </c>
      <c r="F26" s="83">
        <v>0</v>
      </c>
      <c r="G26" s="83">
        <v>0</v>
      </c>
      <c r="H26" s="83">
        <v>48</v>
      </c>
      <c r="I26" s="83">
        <v>24</v>
      </c>
      <c r="J26" s="83">
        <v>0</v>
      </c>
      <c r="K26" s="83">
        <v>24</v>
      </c>
      <c r="L26" s="83">
        <v>0</v>
      </c>
      <c r="M26" s="83">
        <v>0</v>
      </c>
    </row>
    <row r="27" spans="1:13" ht="12.75">
      <c r="A27" s="89">
        <v>10</v>
      </c>
      <c r="B27" s="89" t="s">
        <v>37</v>
      </c>
      <c r="C27" s="93" t="s">
        <v>63</v>
      </c>
      <c r="D27" s="83">
        <v>0</v>
      </c>
      <c r="E27" s="83">
        <v>1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2.75">
      <c r="A28" s="89">
        <v>11</v>
      </c>
      <c r="B28" s="89" t="s">
        <v>37</v>
      </c>
      <c r="C28" s="93" t="s">
        <v>64</v>
      </c>
      <c r="D28" s="83">
        <v>1</v>
      </c>
      <c r="E28" s="83">
        <v>0</v>
      </c>
      <c r="F28" s="83">
        <v>0</v>
      </c>
      <c r="G28" s="83">
        <v>1</v>
      </c>
      <c r="H28" s="83">
        <v>96</v>
      </c>
      <c r="I28" s="83">
        <v>36</v>
      </c>
      <c r="J28" s="83">
        <v>12</v>
      </c>
      <c r="K28" s="83">
        <v>24</v>
      </c>
      <c r="L28" s="83">
        <v>0</v>
      </c>
      <c r="M28" s="83">
        <v>24</v>
      </c>
    </row>
    <row r="29" spans="1:13" ht="12.75">
      <c r="A29" s="89">
        <v>12</v>
      </c>
      <c r="B29" s="89" t="s">
        <v>37</v>
      </c>
      <c r="C29" s="93" t="s">
        <v>65</v>
      </c>
      <c r="D29" s="83">
        <v>1</v>
      </c>
      <c r="E29" s="83">
        <v>1</v>
      </c>
      <c r="F29" s="83">
        <v>0</v>
      </c>
      <c r="G29" s="83">
        <v>0</v>
      </c>
      <c r="H29" s="83">
        <v>36</v>
      </c>
      <c r="I29" s="83">
        <v>0</v>
      </c>
      <c r="J29" s="83">
        <v>0</v>
      </c>
      <c r="K29" s="83">
        <v>36</v>
      </c>
      <c r="L29" s="83">
        <v>0</v>
      </c>
      <c r="M29" s="83">
        <v>0</v>
      </c>
    </row>
    <row r="30" spans="1:13" ht="12.75">
      <c r="A30" s="89">
        <v>13</v>
      </c>
      <c r="B30" s="89" t="s">
        <v>37</v>
      </c>
      <c r="C30" s="93" t="s">
        <v>66</v>
      </c>
      <c r="D30" s="83">
        <v>0</v>
      </c>
      <c r="E30" s="83">
        <v>1</v>
      </c>
      <c r="F30" s="83">
        <v>0</v>
      </c>
      <c r="G30" s="83">
        <v>0</v>
      </c>
      <c r="H30" s="83">
        <v>20</v>
      </c>
      <c r="I30" s="83">
        <v>0</v>
      </c>
      <c r="J30" s="83">
        <v>0</v>
      </c>
      <c r="K30" s="83">
        <v>12</v>
      </c>
      <c r="L30" s="83">
        <v>0</v>
      </c>
      <c r="M30" s="83">
        <v>8</v>
      </c>
    </row>
    <row r="31" spans="1:13" ht="12.75">
      <c r="A31" s="89">
        <v>14</v>
      </c>
      <c r="B31" s="89" t="s">
        <v>37</v>
      </c>
      <c r="C31" s="93" t="s">
        <v>67</v>
      </c>
      <c r="D31" s="83">
        <v>0</v>
      </c>
      <c r="E31" s="83">
        <v>1</v>
      </c>
      <c r="F31" s="83">
        <v>0</v>
      </c>
      <c r="G31" s="83">
        <v>0</v>
      </c>
      <c r="H31" s="83">
        <v>32</v>
      </c>
      <c r="I31" s="83">
        <v>0</v>
      </c>
      <c r="J31" s="83">
        <v>8</v>
      </c>
      <c r="K31" s="83">
        <v>24</v>
      </c>
      <c r="L31" s="83">
        <v>0</v>
      </c>
      <c r="M31" s="83">
        <v>0</v>
      </c>
    </row>
    <row r="32" spans="1:13" ht="12.75">
      <c r="A32" s="89">
        <v>15</v>
      </c>
      <c r="B32" s="89" t="s">
        <v>68</v>
      </c>
      <c r="C32" s="93" t="s">
        <v>69</v>
      </c>
      <c r="D32" s="83">
        <v>0</v>
      </c>
      <c r="E32" s="83">
        <v>1</v>
      </c>
      <c r="F32" s="83">
        <v>0</v>
      </c>
      <c r="G32" s="83">
        <v>0</v>
      </c>
      <c r="H32" s="83">
        <v>36</v>
      </c>
      <c r="I32" s="83">
        <v>0</v>
      </c>
      <c r="J32" s="83">
        <v>0</v>
      </c>
      <c r="K32" s="83">
        <v>36</v>
      </c>
      <c r="L32" s="83">
        <v>0</v>
      </c>
      <c r="M32" s="83">
        <v>0</v>
      </c>
    </row>
    <row r="33" spans="1:13" ht="12.75">
      <c r="A33" s="89">
        <v>16</v>
      </c>
      <c r="B33" s="89" t="s">
        <v>705</v>
      </c>
      <c r="C33" s="93" t="s">
        <v>71</v>
      </c>
      <c r="D33" s="83">
        <v>1</v>
      </c>
      <c r="E33" s="83">
        <v>0</v>
      </c>
      <c r="F33" s="83">
        <v>0</v>
      </c>
      <c r="G33" s="83">
        <v>0</v>
      </c>
      <c r="H33" s="83">
        <v>56</v>
      </c>
      <c r="I33" s="83">
        <v>0</v>
      </c>
      <c r="J33" s="83">
        <v>36</v>
      </c>
      <c r="K33" s="83">
        <v>0</v>
      </c>
      <c r="L33" s="83">
        <v>0</v>
      </c>
      <c r="M33" s="83">
        <v>20</v>
      </c>
    </row>
    <row r="34" spans="1:13" ht="12.75">
      <c r="A34" s="89">
        <v>17</v>
      </c>
      <c r="B34" s="89" t="s">
        <v>706</v>
      </c>
      <c r="C34" s="93" t="s">
        <v>73</v>
      </c>
      <c r="D34" s="83">
        <v>0</v>
      </c>
      <c r="E34" s="83">
        <v>0</v>
      </c>
      <c r="F34" s="83">
        <v>0</v>
      </c>
      <c r="G34" s="83">
        <v>1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</row>
    <row r="35" spans="1:13" ht="12.75">
      <c r="A35" s="89">
        <v>18</v>
      </c>
      <c r="B35" s="89" t="s">
        <v>74</v>
      </c>
      <c r="C35" s="93" t="s">
        <v>75</v>
      </c>
      <c r="D35" s="83">
        <v>0</v>
      </c>
      <c r="E35" s="83">
        <v>1</v>
      </c>
      <c r="F35" s="83">
        <v>0</v>
      </c>
      <c r="G35" s="83">
        <v>0</v>
      </c>
      <c r="H35" s="83">
        <v>16</v>
      </c>
      <c r="I35" s="83">
        <v>0</v>
      </c>
      <c r="J35" s="83">
        <v>0</v>
      </c>
      <c r="K35" s="83">
        <v>0</v>
      </c>
      <c r="L35" s="83">
        <v>0</v>
      </c>
      <c r="M35" s="83">
        <v>16</v>
      </c>
    </row>
    <row r="36" spans="1:13" ht="12.75">
      <c r="A36" s="89">
        <v>19</v>
      </c>
      <c r="B36" s="89" t="s">
        <v>76</v>
      </c>
      <c r="C36" s="93" t="s">
        <v>77</v>
      </c>
      <c r="D36" s="83">
        <v>0</v>
      </c>
      <c r="E36" s="83">
        <v>1</v>
      </c>
      <c r="F36" s="83">
        <v>1</v>
      </c>
      <c r="G36" s="83">
        <v>0</v>
      </c>
      <c r="H36" s="83">
        <v>46</v>
      </c>
      <c r="I36" s="83">
        <v>0</v>
      </c>
      <c r="J36" s="83">
        <v>10</v>
      </c>
      <c r="K36" s="83">
        <v>31</v>
      </c>
      <c r="L36" s="83">
        <v>0</v>
      </c>
      <c r="M36" s="83">
        <v>5</v>
      </c>
    </row>
    <row r="37" spans="1:13" ht="12.75">
      <c r="A37" s="89">
        <v>20</v>
      </c>
      <c r="B37" s="89" t="s">
        <v>78</v>
      </c>
      <c r="C37" s="93" t="s">
        <v>180</v>
      </c>
      <c r="D37" s="83">
        <v>0</v>
      </c>
      <c r="E37" s="83">
        <v>1</v>
      </c>
      <c r="F37" s="83">
        <v>1</v>
      </c>
      <c r="G37" s="83">
        <v>0</v>
      </c>
      <c r="H37" s="83">
        <v>2</v>
      </c>
      <c r="I37" s="83">
        <v>0</v>
      </c>
      <c r="J37" s="83">
        <v>0</v>
      </c>
      <c r="K37" s="83">
        <v>2</v>
      </c>
      <c r="L37" s="83">
        <v>0</v>
      </c>
      <c r="M37" s="83">
        <v>0</v>
      </c>
    </row>
    <row r="38" spans="1:13" ht="12.75">
      <c r="A38" s="89">
        <v>21</v>
      </c>
      <c r="B38" s="89" t="s">
        <v>703</v>
      </c>
      <c r="C38" s="93" t="s">
        <v>80</v>
      </c>
      <c r="D38" s="83">
        <v>0</v>
      </c>
      <c r="E38" s="83">
        <v>1</v>
      </c>
      <c r="F38" s="83">
        <v>0</v>
      </c>
      <c r="G38" s="83">
        <v>0</v>
      </c>
      <c r="H38" s="83">
        <v>16</v>
      </c>
      <c r="I38" s="83">
        <v>0</v>
      </c>
      <c r="J38" s="83">
        <v>16</v>
      </c>
      <c r="K38" s="83">
        <v>0</v>
      </c>
      <c r="L38" s="83">
        <v>0</v>
      </c>
      <c r="M38" s="83">
        <v>0</v>
      </c>
    </row>
    <row r="39" spans="1:13" ht="12.75">
      <c r="A39" s="89">
        <v>22</v>
      </c>
      <c r="B39" s="89" t="s">
        <v>81</v>
      </c>
      <c r="C39" s="93" t="s">
        <v>82</v>
      </c>
      <c r="D39" s="83">
        <v>0</v>
      </c>
      <c r="E39" s="83">
        <v>1</v>
      </c>
      <c r="F39" s="83">
        <v>0</v>
      </c>
      <c r="G39" s="83">
        <v>0</v>
      </c>
      <c r="H39" s="83">
        <v>74</v>
      </c>
      <c r="I39" s="83">
        <v>0</v>
      </c>
      <c r="J39" s="83">
        <v>15</v>
      </c>
      <c r="K39" s="83">
        <v>43</v>
      </c>
      <c r="L39" s="83">
        <v>16</v>
      </c>
      <c r="M39" s="83">
        <v>0</v>
      </c>
    </row>
    <row r="40" spans="1:13" ht="12.75">
      <c r="A40" s="89">
        <v>23</v>
      </c>
      <c r="B40" s="89" t="s">
        <v>81</v>
      </c>
      <c r="C40" s="93" t="s">
        <v>83</v>
      </c>
      <c r="D40" s="83">
        <v>0</v>
      </c>
      <c r="E40" s="83">
        <v>1</v>
      </c>
      <c r="F40" s="83">
        <v>0</v>
      </c>
      <c r="G40" s="83">
        <v>0</v>
      </c>
      <c r="H40" s="83">
        <v>141</v>
      </c>
      <c r="I40" s="83">
        <v>0</v>
      </c>
      <c r="J40" s="83">
        <v>108</v>
      </c>
      <c r="K40" s="83">
        <v>8</v>
      </c>
      <c r="L40" s="83">
        <v>0</v>
      </c>
      <c r="M40" s="83">
        <v>25</v>
      </c>
    </row>
    <row r="41" spans="1:13" ht="12.75">
      <c r="A41" s="89">
        <v>24</v>
      </c>
      <c r="B41" s="89" t="s">
        <v>707</v>
      </c>
      <c r="C41" s="93" t="s">
        <v>85</v>
      </c>
      <c r="D41" s="83">
        <v>0</v>
      </c>
      <c r="E41" s="83">
        <v>1</v>
      </c>
      <c r="F41" s="83">
        <v>0</v>
      </c>
      <c r="G41" s="83">
        <v>0</v>
      </c>
      <c r="H41" s="83">
        <v>24</v>
      </c>
      <c r="I41" s="83">
        <v>0</v>
      </c>
      <c r="J41" s="83">
        <v>8</v>
      </c>
      <c r="K41" s="83">
        <v>8</v>
      </c>
      <c r="L41" s="83">
        <v>0</v>
      </c>
      <c r="M41" s="83">
        <v>8</v>
      </c>
    </row>
    <row r="42" spans="1:13" ht="12.75">
      <c r="A42" s="89">
        <v>25</v>
      </c>
      <c r="B42" s="89" t="s">
        <v>707</v>
      </c>
      <c r="C42" s="93" t="s">
        <v>86</v>
      </c>
      <c r="D42" s="83">
        <v>1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</row>
    <row r="43" spans="1:13" ht="12.75">
      <c r="A43" s="89">
        <v>26</v>
      </c>
      <c r="B43" s="89" t="s">
        <v>87</v>
      </c>
      <c r="C43" s="93" t="s">
        <v>88</v>
      </c>
      <c r="D43" s="83">
        <v>0</v>
      </c>
      <c r="E43" s="83">
        <v>1</v>
      </c>
      <c r="F43" s="83">
        <v>0</v>
      </c>
      <c r="G43" s="83">
        <v>0</v>
      </c>
      <c r="H43" s="83">
        <v>72</v>
      </c>
      <c r="I43" s="83">
        <v>72</v>
      </c>
      <c r="J43" s="83">
        <v>0</v>
      </c>
      <c r="K43" s="83">
        <v>0</v>
      </c>
      <c r="L43" s="83">
        <v>0</v>
      </c>
      <c r="M43" s="83">
        <v>0</v>
      </c>
    </row>
    <row r="44" spans="1:13" ht="12.75">
      <c r="A44" s="89">
        <v>27</v>
      </c>
      <c r="B44" s="89" t="s">
        <v>708</v>
      </c>
      <c r="C44" s="93" t="s">
        <v>90</v>
      </c>
      <c r="D44" s="83">
        <v>0</v>
      </c>
      <c r="E44" s="83">
        <v>1</v>
      </c>
      <c r="F44" s="83">
        <v>0</v>
      </c>
      <c r="G44" s="83">
        <v>0</v>
      </c>
      <c r="H44" s="83">
        <v>40</v>
      </c>
      <c r="I44" s="83">
        <v>8</v>
      </c>
      <c r="J44" s="83">
        <v>8</v>
      </c>
      <c r="K44" s="83">
        <v>24</v>
      </c>
      <c r="L44" s="83">
        <v>0</v>
      </c>
      <c r="M44" s="83">
        <v>0</v>
      </c>
    </row>
    <row r="45" spans="1:13" ht="12.75">
      <c r="A45" s="89">
        <v>28</v>
      </c>
      <c r="B45" s="89" t="s">
        <v>91</v>
      </c>
      <c r="C45" s="93" t="s">
        <v>92</v>
      </c>
      <c r="D45" s="83">
        <v>0</v>
      </c>
      <c r="E45" s="83">
        <v>1</v>
      </c>
      <c r="F45" s="83">
        <v>0</v>
      </c>
      <c r="G45" s="83">
        <v>1</v>
      </c>
      <c r="H45" s="83">
        <v>32</v>
      </c>
      <c r="I45" s="83">
        <v>16</v>
      </c>
      <c r="J45" s="83">
        <v>8</v>
      </c>
      <c r="K45" s="83">
        <v>0</v>
      </c>
      <c r="L45" s="83">
        <v>0</v>
      </c>
      <c r="M45" s="83">
        <v>8</v>
      </c>
    </row>
    <row r="46" spans="1:13" ht="12.75">
      <c r="A46" s="89">
        <v>29</v>
      </c>
      <c r="B46" s="89" t="s">
        <v>93</v>
      </c>
      <c r="C46" s="93" t="s">
        <v>94</v>
      </c>
      <c r="D46" s="83">
        <v>0</v>
      </c>
      <c r="E46" s="83">
        <v>1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</row>
    <row r="47" spans="1:13" ht="12.75">
      <c r="A47" s="89">
        <v>30</v>
      </c>
      <c r="B47" s="89" t="s">
        <v>93</v>
      </c>
      <c r="C47" s="93" t="s">
        <v>95</v>
      </c>
      <c r="D47" s="83">
        <v>0</v>
      </c>
      <c r="E47" s="83">
        <v>1</v>
      </c>
      <c r="F47" s="83">
        <v>0</v>
      </c>
      <c r="G47" s="83">
        <v>0</v>
      </c>
      <c r="H47" s="83">
        <v>212</v>
      </c>
      <c r="I47" s="83">
        <v>36</v>
      </c>
      <c r="J47" s="83">
        <v>8</v>
      </c>
      <c r="K47" s="83">
        <v>0</v>
      </c>
      <c r="L47" s="83">
        <v>8</v>
      </c>
      <c r="M47" s="83">
        <v>160</v>
      </c>
    </row>
    <row r="48" spans="1:13" ht="12.75">
      <c r="A48" s="89">
        <v>31</v>
      </c>
      <c r="B48" s="89" t="s">
        <v>96</v>
      </c>
      <c r="C48" s="93" t="s">
        <v>97</v>
      </c>
      <c r="D48" s="83">
        <v>0</v>
      </c>
      <c r="E48" s="83">
        <v>1</v>
      </c>
      <c r="F48" s="83">
        <v>0</v>
      </c>
      <c r="G48" s="83">
        <v>0</v>
      </c>
      <c r="H48" s="83">
        <v>36</v>
      </c>
      <c r="I48" s="83">
        <v>5</v>
      </c>
      <c r="J48" s="83">
        <v>0</v>
      </c>
      <c r="K48" s="83">
        <v>16</v>
      </c>
      <c r="L48" s="83">
        <v>0</v>
      </c>
      <c r="M48" s="83">
        <v>15</v>
      </c>
    </row>
    <row r="49" spans="1:13" ht="12.75">
      <c r="A49" s="89">
        <v>32</v>
      </c>
      <c r="B49" s="89" t="s">
        <v>709</v>
      </c>
      <c r="C49" s="93" t="s">
        <v>99</v>
      </c>
      <c r="D49" s="83">
        <v>1</v>
      </c>
      <c r="E49" s="83">
        <v>0</v>
      </c>
      <c r="F49" s="83">
        <v>0</v>
      </c>
      <c r="G49" s="83">
        <v>0</v>
      </c>
      <c r="H49" s="83">
        <v>42</v>
      </c>
      <c r="I49" s="83">
        <v>6</v>
      </c>
      <c r="J49" s="83">
        <v>18</v>
      </c>
      <c r="K49" s="83">
        <v>6</v>
      </c>
      <c r="L49" s="83">
        <v>0</v>
      </c>
      <c r="M49" s="83">
        <v>12</v>
      </c>
    </row>
    <row r="50" spans="1:13" ht="12.75">
      <c r="A50" s="89">
        <v>33</v>
      </c>
      <c r="B50" s="89" t="s">
        <v>100</v>
      </c>
      <c r="C50" s="93" t="s">
        <v>101</v>
      </c>
      <c r="D50" s="83">
        <v>0</v>
      </c>
      <c r="E50" s="83">
        <v>1</v>
      </c>
      <c r="F50" s="83">
        <v>0</v>
      </c>
      <c r="G50" s="83">
        <v>0</v>
      </c>
      <c r="H50" s="83">
        <v>56</v>
      </c>
      <c r="I50" s="83">
        <v>16</v>
      </c>
      <c r="J50" s="83">
        <v>24</v>
      </c>
      <c r="K50" s="83">
        <v>8</v>
      </c>
      <c r="L50" s="83">
        <v>8</v>
      </c>
      <c r="M50" s="83">
        <v>0</v>
      </c>
    </row>
    <row r="51" spans="1:13" ht="12.75">
      <c r="A51" s="89">
        <v>34</v>
      </c>
      <c r="B51" s="89" t="s">
        <v>710</v>
      </c>
      <c r="C51" s="93" t="s">
        <v>103</v>
      </c>
      <c r="D51" s="83">
        <v>0</v>
      </c>
      <c r="E51" s="83">
        <v>1</v>
      </c>
      <c r="F51" s="83">
        <v>0</v>
      </c>
      <c r="G51" s="83">
        <v>0</v>
      </c>
      <c r="H51" s="83">
        <v>40</v>
      </c>
      <c r="I51" s="83">
        <v>0</v>
      </c>
      <c r="J51" s="83">
        <v>0</v>
      </c>
      <c r="K51" s="83">
        <v>0</v>
      </c>
      <c r="L51" s="83">
        <v>0</v>
      </c>
      <c r="M51" s="83">
        <v>40</v>
      </c>
    </row>
    <row r="52" spans="1:13" ht="12.75">
      <c r="A52" s="89">
        <v>35</v>
      </c>
      <c r="B52" s="89" t="s">
        <v>45</v>
      </c>
      <c r="C52" s="93" t="s">
        <v>104</v>
      </c>
      <c r="D52" s="83">
        <v>0</v>
      </c>
      <c r="E52" s="83">
        <v>0</v>
      </c>
      <c r="F52" s="83">
        <v>0</v>
      </c>
      <c r="G52" s="83">
        <v>0</v>
      </c>
      <c r="H52" s="83">
        <v>32</v>
      </c>
      <c r="I52" s="83">
        <v>8</v>
      </c>
      <c r="J52" s="83">
        <v>8</v>
      </c>
      <c r="K52" s="83">
        <v>16</v>
      </c>
      <c r="L52" s="83">
        <v>0</v>
      </c>
      <c r="M52" s="83">
        <v>0</v>
      </c>
    </row>
    <row r="53" spans="1:13" ht="12.75">
      <c r="A53" s="89">
        <v>36</v>
      </c>
      <c r="B53" s="89" t="s">
        <v>45</v>
      </c>
      <c r="C53" s="93" t="s">
        <v>105</v>
      </c>
      <c r="D53" s="83">
        <v>0</v>
      </c>
      <c r="E53" s="83">
        <v>1</v>
      </c>
      <c r="F53" s="83">
        <v>0</v>
      </c>
      <c r="G53" s="83">
        <v>0</v>
      </c>
      <c r="H53" s="83">
        <v>24</v>
      </c>
      <c r="I53" s="83">
        <v>0</v>
      </c>
      <c r="J53" s="83">
        <v>0</v>
      </c>
      <c r="K53" s="83">
        <v>16</v>
      </c>
      <c r="L53" s="83">
        <v>8</v>
      </c>
      <c r="M53" s="83">
        <v>0</v>
      </c>
    </row>
    <row r="54" spans="1:13" ht="12.75">
      <c r="A54" s="89">
        <v>37</v>
      </c>
      <c r="B54" s="89" t="s">
        <v>45</v>
      </c>
      <c r="C54" s="93" t="s">
        <v>106</v>
      </c>
      <c r="D54" s="83">
        <v>0</v>
      </c>
      <c r="E54" s="83">
        <v>1</v>
      </c>
      <c r="F54" s="83">
        <v>0</v>
      </c>
      <c r="G54" s="83">
        <v>0</v>
      </c>
      <c r="H54" s="83">
        <v>56</v>
      </c>
      <c r="I54" s="83">
        <v>8</v>
      </c>
      <c r="J54" s="83">
        <v>32</v>
      </c>
      <c r="K54" s="83">
        <v>0</v>
      </c>
      <c r="L54" s="83">
        <v>16</v>
      </c>
      <c r="M54" s="83">
        <v>0</v>
      </c>
    </row>
    <row r="55" spans="1:13" ht="12.75">
      <c r="A55" s="89">
        <v>38</v>
      </c>
      <c r="B55" s="89" t="s">
        <v>107</v>
      </c>
      <c r="C55" s="93" t="s">
        <v>108</v>
      </c>
      <c r="D55" s="83">
        <v>0</v>
      </c>
      <c r="E55" s="83">
        <v>1</v>
      </c>
      <c r="F55" s="83">
        <v>0</v>
      </c>
      <c r="G55" s="83">
        <v>0</v>
      </c>
      <c r="H55" s="83">
        <v>5</v>
      </c>
      <c r="I55" s="83">
        <v>5</v>
      </c>
      <c r="J55" s="83">
        <v>0</v>
      </c>
      <c r="K55" s="83">
        <v>0</v>
      </c>
      <c r="L55" s="83">
        <v>0</v>
      </c>
      <c r="M55" s="83">
        <v>0</v>
      </c>
    </row>
    <row r="56" spans="1:13" ht="12.75">
      <c r="A56" s="89">
        <v>39</v>
      </c>
      <c r="B56" s="89" t="s">
        <v>47</v>
      </c>
      <c r="C56" s="93" t="s">
        <v>109</v>
      </c>
      <c r="D56" s="83">
        <v>0</v>
      </c>
      <c r="E56" s="83">
        <v>1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</row>
    <row r="57" spans="1:13" ht="12.75">
      <c r="A57" s="89">
        <v>40</v>
      </c>
      <c r="B57" s="89" t="s">
        <v>110</v>
      </c>
      <c r="C57" s="93" t="s">
        <v>111</v>
      </c>
      <c r="D57" s="83">
        <v>0</v>
      </c>
      <c r="E57" s="83">
        <v>1</v>
      </c>
      <c r="F57" s="83">
        <v>0</v>
      </c>
      <c r="G57" s="83">
        <v>0</v>
      </c>
      <c r="H57" s="83">
        <v>24</v>
      </c>
      <c r="I57" s="83">
        <v>0</v>
      </c>
      <c r="J57" s="83">
        <v>16</v>
      </c>
      <c r="K57" s="83">
        <v>0</v>
      </c>
      <c r="L57" s="83">
        <v>0</v>
      </c>
      <c r="M57" s="83">
        <v>8</v>
      </c>
    </row>
    <row r="58" spans="1:13" ht="12.75">
      <c r="A58" s="89">
        <v>41</v>
      </c>
      <c r="B58" s="89" t="s">
        <v>112</v>
      </c>
      <c r="C58" s="93" t="s">
        <v>113</v>
      </c>
      <c r="D58" s="83">
        <v>0</v>
      </c>
      <c r="E58" s="83">
        <v>1</v>
      </c>
      <c r="F58" s="83">
        <v>0</v>
      </c>
      <c r="G58" s="83">
        <v>0</v>
      </c>
      <c r="H58" s="83">
        <v>29</v>
      </c>
      <c r="I58" s="83">
        <v>11</v>
      </c>
      <c r="J58" s="83">
        <v>0</v>
      </c>
      <c r="K58" s="83">
        <v>18</v>
      </c>
      <c r="L58" s="83">
        <v>0</v>
      </c>
      <c r="M58" s="83">
        <v>0</v>
      </c>
    </row>
    <row r="59" spans="1:13" ht="12.75">
      <c r="A59" s="89">
        <v>42</v>
      </c>
      <c r="B59" s="89" t="s">
        <v>711</v>
      </c>
      <c r="C59" s="93" t="s">
        <v>115</v>
      </c>
      <c r="D59" s="83">
        <v>1</v>
      </c>
      <c r="E59" s="83">
        <v>0</v>
      </c>
      <c r="F59" s="83">
        <v>0</v>
      </c>
      <c r="G59" s="83">
        <v>0</v>
      </c>
      <c r="H59" s="83">
        <v>52</v>
      </c>
      <c r="I59" s="83">
        <v>5</v>
      </c>
      <c r="J59" s="83">
        <v>15</v>
      </c>
      <c r="K59" s="83">
        <v>0</v>
      </c>
      <c r="L59" s="83">
        <v>0</v>
      </c>
      <c r="M59" s="83">
        <v>32</v>
      </c>
    </row>
    <row r="60" spans="1:13" ht="12.75">
      <c r="A60" s="89">
        <v>43</v>
      </c>
      <c r="B60" s="89" t="s">
        <v>711</v>
      </c>
      <c r="C60" s="93" t="s">
        <v>116</v>
      </c>
      <c r="D60" s="83">
        <v>1</v>
      </c>
      <c r="E60" s="83">
        <v>1</v>
      </c>
      <c r="F60" s="83">
        <v>0</v>
      </c>
      <c r="G60" s="83">
        <v>0</v>
      </c>
      <c r="H60" s="83">
        <v>36</v>
      </c>
      <c r="I60" s="83">
        <v>36</v>
      </c>
      <c r="J60" s="83">
        <v>0</v>
      </c>
      <c r="K60" s="83">
        <v>0</v>
      </c>
      <c r="L60" s="83">
        <v>0</v>
      </c>
      <c r="M60" s="83">
        <v>0</v>
      </c>
    </row>
    <row r="61" spans="1:13" ht="12.75">
      <c r="A61" s="89">
        <v>44</v>
      </c>
      <c r="B61" s="89" t="s">
        <v>712</v>
      </c>
      <c r="C61" s="93" t="s">
        <v>118</v>
      </c>
      <c r="D61" s="83">
        <v>0</v>
      </c>
      <c r="E61" s="83">
        <v>1</v>
      </c>
      <c r="F61" s="83">
        <v>0</v>
      </c>
      <c r="G61" s="83">
        <v>0</v>
      </c>
      <c r="H61" s="83">
        <v>30</v>
      </c>
      <c r="I61" s="83">
        <v>0</v>
      </c>
      <c r="J61" s="83">
        <v>0</v>
      </c>
      <c r="K61" s="83">
        <v>30</v>
      </c>
      <c r="L61" s="83">
        <v>0</v>
      </c>
      <c r="M61" s="83">
        <v>0</v>
      </c>
    </row>
    <row r="62" spans="1:13" ht="12.75">
      <c r="A62" s="90">
        <v>44</v>
      </c>
      <c r="B62" s="91"/>
      <c r="C62" s="94" t="s">
        <v>119</v>
      </c>
      <c r="D62" s="92">
        <f>SUM((D18):(D61))</f>
        <v>10</v>
      </c>
      <c r="E62" s="92">
        <f>SUM((E18):(E61))</f>
        <v>35</v>
      </c>
      <c r="F62" s="92">
        <f>SUM((F18):(F61))</f>
        <v>2</v>
      </c>
      <c r="G62" s="92">
        <f>SUM((G18):(G61))</f>
        <v>3</v>
      </c>
      <c r="H62" s="92">
        <f>SUM((H18):(H61))</f>
        <v>1833</v>
      </c>
      <c r="I62" s="92">
        <f>SUM((I18):(I61))</f>
        <v>306</v>
      </c>
      <c r="J62" s="92">
        <f>SUM((J18):(J61))</f>
        <v>382</v>
      </c>
      <c r="K62" s="92">
        <f>SUM((K18):(K61))</f>
        <v>501</v>
      </c>
      <c r="L62" s="92">
        <f>SUM((L18):(L61))</f>
        <v>124</v>
      </c>
      <c r="M62" s="92">
        <f>SUM((M18):(M61))</f>
        <v>520</v>
      </c>
    </row>
    <row r="63" spans="1:13" ht="9" customHeight="1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</row>
    <row r="64" spans="1:13" ht="12.75">
      <c r="A64" s="89">
        <v>1</v>
      </c>
      <c r="B64" s="89" t="s">
        <v>50</v>
      </c>
      <c r="C64" s="93" t="s">
        <v>120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</row>
    <row r="65" spans="1:13" ht="12.75">
      <c r="A65" s="89">
        <v>2</v>
      </c>
      <c r="B65" s="89" t="s">
        <v>55</v>
      </c>
      <c r="C65" s="93" t="s">
        <v>121</v>
      </c>
      <c r="D65" s="83">
        <v>0</v>
      </c>
      <c r="E65" s="83">
        <v>0</v>
      </c>
      <c r="F65" s="83">
        <v>1</v>
      </c>
      <c r="G65" s="83">
        <v>0</v>
      </c>
      <c r="H65" s="83">
        <v>76</v>
      </c>
      <c r="I65" s="83">
        <v>0</v>
      </c>
      <c r="J65" s="83">
        <v>0</v>
      </c>
      <c r="K65" s="83">
        <v>36</v>
      </c>
      <c r="L65" s="83">
        <v>40</v>
      </c>
      <c r="M65" s="83">
        <v>0</v>
      </c>
    </row>
    <row r="66" spans="1:13" ht="12.75">
      <c r="A66" s="89">
        <v>3</v>
      </c>
      <c r="B66" s="89" t="s">
        <v>78</v>
      </c>
      <c r="C66" s="93" t="s">
        <v>122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</row>
    <row r="67" spans="1:13" ht="12.75">
      <c r="A67" s="89">
        <v>4</v>
      </c>
      <c r="B67" s="89" t="s">
        <v>123</v>
      </c>
      <c r="C67" s="93" t="s">
        <v>713</v>
      </c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</row>
    <row r="68" spans="1:13" ht="12.75">
      <c r="A68" s="89">
        <v>5</v>
      </c>
      <c r="B68" s="89" t="s">
        <v>93</v>
      </c>
      <c r="C68" s="93" t="s">
        <v>125</v>
      </c>
      <c r="D68" s="83">
        <v>0</v>
      </c>
      <c r="E68" s="83">
        <v>1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</row>
    <row r="69" spans="1:13" ht="12.75">
      <c r="A69" s="89">
        <v>6</v>
      </c>
      <c r="B69" s="89" t="s">
        <v>709</v>
      </c>
      <c r="C69" s="93" t="s">
        <v>714</v>
      </c>
      <c r="D69" s="83">
        <v>0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</row>
    <row r="70" spans="1:13" ht="12.75">
      <c r="A70" s="89">
        <v>7</v>
      </c>
      <c r="B70" s="89" t="s">
        <v>45</v>
      </c>
      <c r="C70" s="93" t="s">
        <v>715</v>
      </c>
      <c r="D70" s="83">
        <v>0</v>
      </c>
      <c r="E70" s="83">
        <v>0</v>
      </c>
      <c r="F70" s="83">
        <v>0</v>
      </c>
      <c r="G70" s="83">
        <v>0</v>
      </c>
      <c r="H70" s="83">
        <v>32</v>
      </c>
      <c r="I70" s="83">
        <v>0</v>
      </c>
      <c r="J70" s="83">
        <v>32</v>
      </c>
      <c r="K70" s="83">
        <v>0</v>
      </c>
      <c r="L70" s="83">
        <v>0</v>
      </c>
      <c r="M70" s="83">
        <v>0</v>
      </c>
    </row>
    <row r="71" spans="1:13" ht="12.75">
      <c r="A71" s="90">
        <v>7</v>
      </c>
      <c r="B71" s="91"/>
      <c r="C71" s="90" t="s">
        <v>128</v>
      </c>
      <c r="D71" s="92">
        <f aca="true" t="shared" si="2" ref="D71:M71">(D64+D65+D66+D67+D68+D69+D70)</f>
        <v>0</v>
      </c>
      <c r="E71" s="92">
        <f t="shared" si="2"/>
        <v>1</v>
      </c>
      <c r="F71" s="92">
        <f t="shared" si="2"/>
        <v>1</v>
      </c>
      <c r="G71" s="92">
        <f t="shared" si="2"/>
        <v>0</v>
      </c>
      <c r="H71" s="92">
        <f t="shared" si="2"/>
        <v>108</v>
      </c>
      <c r="I71" s="92">
        <f t="shared" si="2"/>
        <v>0</v>
      </c>
      <c r="J71" s="92">
        <f t="shared" si="2"/>
        <v>32</v>
      </c>
      <c r="K71" s="92">
        <f t="shared" si="2"/>
        <v>36</v>
      </c>
      <c r="L71" s="92">
        <f t="shared" si="2"/>
        <v>40</v>
      </c>
      <c r="M71" s="92">
        <f t="shared" si="2"/>
        <v>0</v>
      </c>
    </row>
    <row r="72" spans="1:13" ht="9" customHeight="1">
      <c r="A72" s="158"/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</row>
    <row r="73" spans="1:13" ht="12.75">
      <c r="A73" s="89">
        <v>1</v>
      </c>
      <c r="B73" s="89" t="s">
        <v>53</v>
      </c>
      <c r="C73" s="93" t="s">
        <v>129</v>
      </c>
      <c r="D73" s="83">
        <v>0</v>
      </c>
      <c r="E73" s="83">
        <v>1</v>
      </c>
      <c r="F73" s="83">
        <v>0</v>
      </c>
      <c r="G73" s="83">
        <v>0</v>
      </c>
      <c r="H73" s="83">
        <v>12</v>
      </c>
      <c r="I73" s="83">
        <v>0</v>
      </c>
      <c r="J73" s="83">
        <v>6</v>
      </c>
      <c r="K73" s="83">
        <v>6</v>
      </c>
      <c r="L73" s="83">
        <v>0</v>
      </c>
      <c r="M73" s="83">
        <v>0</v>
      </c>
    </row>
    <row r="74" spans="1:13" ht="12.75">
      <c r="A74" s="89">
        <v>2</v>
      </c>
      <c r="B74" s="89" t="s">
        <v>37</v>
      </c>
      <c r="C74" s="93" t="s">
        <v>583</v>
      </c>
      <c r="D74" s="83">
        <v>0</v>
      </c>
      <c r="E74" s="83">
        <v>1</v>
      </c>
      <c r="F74" s="83">
        <v>0</v>
      </c>
      <c r="G74" s="83">
        <v>0</v>
      </c>
      <c r="H74" s="83">
        <v>54</v>
      </c>
      <c r="I74" s="83">
        <v>0</v>
      </c>
      <c r="J74" s="83">
        <v>24</v>
      </c>
      <c r="K74" s="83">
        <v>24</v>
      </c>
      <c r="L74" s="83">
        <v>0</v>
      </c>
      <c r="M74" s="83">
        <v>6</v>
      </c>
    </row>
    <row r="75" spans="1:13" ht="12.75">
      <c r="A75" s="89">
        <v>3</v>
      </c>
      <c r="B75" s="89" t="s">
        <v>37</v>
      </c>
      <c r="C75" s="93" t="s">
        <v>131</v>
      </c>
      <c r="D75" s="83">
        <v>1</v>
      </c>
      <c r="E75" s="83">
        <v>0</v>
      </c>
      <c r="F75" s="83">
        <v>0</v>
      </c>
      <c r="G75" s="83">
        <v>0</v>
      </c>
      <c r="H75" s="83">
        <v>40</v>
      </c>
      <c r="I75" s="83">
        <v>0</v>
      </c>
      <c r="J75" s="83">
        <v>0</v>
      </c>
      <c r="K75" s="83">
        <v>0</v>
      </c>
      <c r="L75" s="83">
        <v>0</v>
      </c>
      <c r="M75" s="83">
        <v>40</v>
      </c>
    </row>
    <row r="76" spans="1:13" ht="12.75">
      <c r="A76" s="89">
        <v>4</v>
      </c>
      <c r="B76" s="89" t="s">
        <v>76</v>
      </c>
      <c r="C76" s="93" t="s">
        <v>132</v>
      </c>
      <c r="D76" s="83">
        <v>0</v>
      </c>
      <c r="E76" s="83">
        <v>1</v>
      </c>
      <c r="F76" s="83">
        <v>0</v>
      </c>
      <c r="G76" s="83">
        <v>0</v>
      </c>
      <c r="H76" s="83">
        <v>25</v>
      </c>
      <c r="I76" s="83">
        <v>0</v>
      </c>
      <c r="J76" s="83">
        <v>9</v>
      </c>
      <c r="K76" s="83">
        <v>0</v>
      </c>
      <c r="L76" s="83">
        <v>0</v>
      </c>
      <c r="M76" s="83">
        <v>16</v>
      </c>
    </row>
    <row r="77" spans="1:13" ht="12.75">
      <c r="A77" s="89">
        <v>5</v>
      </c>
      <c r="B77" s="89" t="s">
        <v>78</v>
      </c>
      <c r="C77" s="93" t="s">
        <v>133</v>
      </c>
      <c r="D77" s="83">
        <v>0</v>
      </c>
      <c r="E77" s="83">
        <v>1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83">
        <v>0</v>
      </c>
      <c r="L77" s="83">
        <v>0</v>
      </c>
      <c r="M77" s="83">
        <v>0</v>
      </c>
    </row>
    <row r="78" spans="1:13" ht="12.75">
      <c r="A78" s="89">
        <v>6</v>
      </c>
      <c r="B78" s="89" t="s">
        <v>96</v>
      </c>
      <c r="C78" s="93" t="s">
        <v>134</v>
      </c>
      <c r="D78" s="83">
        <v>0</v>
      </c>
      <c r="E78" s="83">
        <v>0</v>
      </c>
      <c r="F78" s="83">
        <v>0</v>
      </c>
      <c r="G78" s="83">
        <v>1</v>
      </c>
      <c r="H78" s="83">
        <v>20</v>
      </c>
      <c r="I78" s="83">
        <v>0</v>
      </c>
      <c r="J78" s="83">
        <v>20</v>
      </c>
      <c r="K78" s="83">
        <v>0</v>
      </c>
      <c r="L78" s="83">
        <v>0</v>
      </c>
      <c r="M78" s="83">
        <v>0</v>
      </c>
    </row>
    <row r="79" spans="1:13" ht="12.75">
      <c r="A79" s="89">
        <v>7</v>
      </c>
      <c r="B79" s="89" t="s">
        <v>716</v>
      </c>
      <c r="C79" s="93" t="s">
        <v>135</v>
      </c>
      <c r="D79" s="83">
        <v>0</v>
      </c>
      <c r="E79" s="83">
        <v>1</v>
      </c>
      <c r="F79" s="83">
        <v>0</v>
      </c>
      <c r="G79" s="83">
        <v>0</v>
      </c>
      <c r="H79" s="83">
        <v>20</v>
      </c>
      <c r="I79" s="83">
        <v>0</v>
      </c>
      <c r="J79" s="83">
        <v>10</v>
      </c>
      <c r="K79" s="83">
        <v>0</v>
      </c>
      <c r="L79" s="83">
        <v>10</v>
      </c>
      <c r="M79" s="83">
        <v>0</v>
      </c>
    </row>
    <row r="80" spans="1:13" ht="12.75">
      <c r="A80" s="95">
        <v>7</v>
      </c>
      <c r="B80" s="96"/>
      <c r="C80" s="90" t="s">
        <v>136</v>
      </c>
      <c r="D80" s="97">
        <f aca="true" t="shared" si="3" ref="D80:M80">(D73+D74+D75+D76+D77+D78+D79)</f>
        <v>1</v>
      </c>
      <c r="E80" s="97">
        <f t="shared" si="3"/>
        <v>5</v>
      </c>
      <c r="F80" s="97">
        <f t="shared" si="3"/>
        <v>0</v>
      </c>
      <c r="G80" s="97">
        <f t="shared" si="3"/>
        <v>1</v>
      </c>
      <c r="H80" s="97">
        <f t="shared" si="3"/>
        <v>171</v>
      </c>
      <c r="I80" s="97">
        <f t="shared" si="3"/>
        <v>0</v>
      </c>
      <c r="J80" s="97">
        <f t="shared" si="3"/>
        <v>69</v>
      </c>
      <c r="K80" s="97">
        <f t="shared" si="3"/>
        <v>30</v>
      </c>
      <c r="L80" s="97">
        <f t="shared" si="3"/>
        <v>10</v>
      </c>
      <c r="M80" s="97">
        <f t="shared" si="3"/>
        <v>62</v>
      </c>
    </row>
    <row r="81" spans="1:13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</row>
    <row r="82" spans="1:13" ht="12.75">
      <c r="A82" s="98">
        <v>66</v>
      </c>
      <c r="B82" s="99"/>
      <c r="C82" s="100" t="s">
        <v>137</v>
      </c>
      <c r="D82" s="98">
        <f aca="true" t="shared" si="4" ref="D82:M82">(D11+D16+D62+D71+D80)</f>
        <v>12</v>
      </c>
      <c r="E82" s="98">
        <f t="shared" si="4"/>
        <v>48</v>
      </c>
      <c r="F82" s="98">
        <f t="shared" si="4"/>
        <v>3</v>
      </c>
      <c r="G82" s="98">
        <f t="shared" si="4"/>
        <v>5</v>
      </c>
      <c r="H82" s="98">
        <f t="shared" si="4"/>
        <v>3535</v>
      </c>
      <c r="I82" s="98">
        <f t="shared" si="4"/>
        <v>375</v>
      </c>
      <c r="J82" s="98">
        <f t="shared" si="4"/>
        <v>787</v>
      </c>
      <c r="K82" s="98">
        <f t="shared" si="4"/>
        <v>849</v>
      </c>
      <c r="L82" s="98">
        <f t="shared" si="4"/>
        <v>262</v>
      </c>
      <c r="M82" s="98">
        <f t="shared" si="4"/>
        <v>1262</v>
      </c>
    </row>
  </sheetData>
  <sheetProtection password="CE88" sheet="1" objects="1" scenarios="1"/>
  <mergeCells count="15">
    <mergeCell ref="A81:M81"/>
    <mergeCell ref="A2:A5"/>
    <mergeCell ref="B2:B5"/>
    <mergeCell ref="C2:C5"/>
    <mergeCell ref="A12:M12"/>
    <mergeCell ref="D3:D4"/>
    <mergeCell ref="E3:E4"/>
    <mergeCell ref="F3:F4"/>
    <mergeCell ref="G3:G4"/>
    <mergeCell ref="H3:H4"/>
    <mergeCell ref="A1:H1"/>
    <mergeCell ref="A17:M17"/>
    <mergeCell ref="A63:M63"/>
    <mergeCell ref="A72:M72"/>
    <mergeCell ref="I3:M3"/>
  </mergeCells>
  <printOptions horizontalCentered="1"/>
  <pageMargins left="0.7480314960629921" right="0.35433070866141736" top="0.64" bottom="0.75" header="0.45" footer="0.5118110236220472"/>
  <pageSetup horizontalDpi="600" verticalDpi="600" orientation="landscape" paperSize="9" r:id="rId1"/>
  <headerFooter alignWithMargins="0">
    <oddFooter>&amp;R&amp;P+93
</oddFooter>
  </headerFooter>
  <rowBreaks count="2" manualBreakCount="2">
    <brk id="33" max="12" man="1"/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82"/>
  <sheetViews>
    <sheetView workbookViewId="0" topLeftCell="A1">
      <selection activeCell="C2" sqref="C2:C5"/>
    </sheetView>
  </sheetViews>
  <sheetFormatPr defaultColWidth="9.140625" defaultRowHeight="12.75"/>
  <cols>
    <col min="1" max="1" width="3.7109375" style="0" customWidth="1"/>
    <col min="2" max="2" width="14.421875" style="0" customWidth="1"/>
    <col min="3" max="3" width="48.28125" style="0" customWidth="1"/>
    <col min="4" max="4" width="7.00390625" style="0" customWidth="1"/>
    <col min="5" max="5" width="7.140625" style="0" customWidth="1"/>
    <col min="6" max="8" width="5.7109375" style="0" customWidth="1"/>
    <col min="9" max="9" width="5.00390625" style="0" customWidth="1"/>
    <col min="10" max="10" width="6.140625" style="0" customWidth="1"/>
    <col min="11" max="12" width="5.8515625" style="0" customWidth="1"/>
    <col min="13" max="13" width="5.28125" style="0" customWidth="1"/>
    <col min="14" max="14" width="6.28125" style="0" customWidth="1"/>
  </cols>
  <sheetData>
    <row r="1" s="125" customFormat="1" ht="15">
      <c r="A1" s="124" t="s">
        <v>139</v>
      </c>
    </row>
    <row r="2" spans="1:14" ht="19.5" customHeight="1">
      <c r="A2" s="131" t="s">
        <v>11</v>
      </c>
      <c r="B2" s="131" t="s">
        <v>12</v>
      </c>
      <c r="C2" s="131" t="s">
        <v>13</v>
      </c>
      <c r="D2" s="10" t="s">
        <v>140</v>
      </c>
      <c r="E2" s="10" t="s">
        <v>141</v>
      </c>
      <c r="F2" s="10" t="s">
        <v>142</v>
      </c>
      <c r="G2" s="10" t="s">
        <v>143</v>
      </c>
      <c r="H2" s="10" t="s">
        <v>144</v>
      </c>
      <c r="I2" s="10" t="s">
        <v>145</v>
      </c>
      <c r="J2" s="10" t="s">
        <v>146</v>
      </c>
      <c r="K2" s="10" t="s">
        <v>147</v>
      </c>
      <c r="L2" s="10" t="s">
        <v>148</v>
      </c>
      <c r="M2" s="10" t="s">
        <v>149</v>
      </c>
      <c r="N2" s="10" t="s">
        <v>150</v>
      </c>
    </row>
    <row r="3" spans="1:14" ht="9" customHeight="1">
      <c r="A3" s="131"/>
      <c r="B3" s="131"/>
      <c r="C3" s="131"/>
      <c r="D3" s="127" t="s">
        <v>151</v>
      </c>
      <c r="E3" s="127" t="s">
        <v>152</v>
      </c>
      <c r="F3" s="127" t="s">
        <v>153</v>
      </c>
      <c r="G3" s="130" t="s">
        <v>154</v>
      </c>
      <c r="H3" s="128"/>
      <c r="I3" s="128"/>
      <c r="J3" s="128"/>
      <c r="K3" s="128"/>
      <c r="L3" s="128"/>
      <c r="M3" s="128"/>
      <c r="N3" s="128"/>
    </row>
    <row r="4" spans="1:14" ht="105" customHeight="1">
      <c r="A4" s="128"/>
      <c r="B4" s="128"/>
      <c r="C4" s="128"/>
      <c r="D4" s="128"/>
      <c r="E4" s="128"/>
      <c r="F4" s="128"/>
      <c r="G4" s="12" t="s">
        <v>155</v>
      </c>
      <c r="H4" s="12" t="s">
        <v>152</v>
      </c>
      <c r="I4" s="12" t="s">
        <v>153</v>
      </c>
      <c r="J4" s="12" t="s">
        <v>156</v>
      </c>
      <c r="K4" s="12" t="s">
        <v>157</v>
      </c>
      <c r="L4" s="12" t="s">
        <v>152</v>
      </c>
      <c r="M4" s="12" t="s">
        <v>153</v>
      </c>
      <c r="N4" s="12" t="s">
        <v>158</v>
      </c>
    </row>
    <row r="5" spans="1:14" ht="1.5" customHeight="1" hidden="1" thickBot="1">
      <c r="A5" s="128"/>
      <c r="B5" s="128"/>
      <c r="C5" s="128"/>
      <c r="D5" s="9">
        <v>2006</v>
      </c>
      <c r="E5" s="9">
        <v>2006</v>
      </c>
      <c r="F5" s="9">
        <v>2006</v>
      </c>
      <c r="G5" s="9">
        <v>2006</v>
      </c>
      <c r="H5" s="9">
        <v>2006</v>
      </c>
      <c r="I5" s="9">
        <v>2006</v>
      </c>
      <c r="J5" s="9">
        <v>2006</v>
      </c>
      <c r="K5" s="9">
        <v>2006</v>
      </c>
      <c r="L5" s="9">
        <v>2006</v>
      </c>
      <c r="M5" s="9">
        <v>2006</v>
      </c>
      <c r="N5" s="9">
        <v>2006</v>
      </c>
    </row>
    <row r="6" spans="1:14" ht="12.75">
      <c r="A6" s="16">
        <v>1</v>
      </c>
      <c r="B6" s="16" t="s">
        <v>35</v>
      </c>
      <c r="C6" s="16" t="s">
        <v>36</v>
      </c>
      <c r="D6" s="17">
        <v>114</v>
      </c>
      <c r="E6" s="17">
        <v>89</v>
      </c>
      <c r="F6" s="17">
        <v>25</v>
      </c>
      <c r="G6" s="17">
        <v>31</v>
      </c>
      <c r="H6" s="17">
        <v>29</v>
      </c>
      <c r="I6" s="17">
        <v>2</v>
      </c>
      <c r="J6" s="17">
        <v>2</v>
      </c>
      <c r="K6" s="17">
        <v>13</v>
      </c>
      <c r="L6" s="17">
        <v>11</v>
      </c>
      <c r="M6" s="17">
        <v>2</v>
      </c>
      <c r="N6" s="17">
        <v>3</v>
      </c>
    </row>
    <row r="7" spans="1:14" ht="12.75">
      <c r="A7" s="16">
        <v>2</v>
      </c>
      <c r="B7" s="16" t="s">
        <v>37</v>
      </c>
      <c r="C7" s="16" t="s">
        <v>38</v>
      </c>
      <c r="D7" s="17">
        <v>93</v>
      </c>
      <c r="E7" s="17">
        <v>74</v>
      </c>
      <c r="F7" s="17">
        <v>19</v>
      </c>
      <c r="G7" s="17">
        <v>75</v>
      </c>
      <c r="H7" s="17">
        <v>59</v>
      </c>
      <c r="I7" s="17">
        <v>16</v>
      </c>
      <c r="J7" s="17">
        <v>52</v>
      </c>
      <c r="K7" s="17">
        <v>15</v>
      </c>
      <c r="L7" s="17">
        <v>12</v>
      </c>
      <c r="M7" s="17">
        <v>3</v>
      </c>
      <c r="N7" s="17">
        <v>14</v>
      </c>
    </row>
    <row r="8" spans="1:14" ht="12.75">
      <c r="A8" s="16">
        <v>3</v>
      </c>
      <c r="B8" s="16" t="s">
        <v>37</v>
      </c>
      <c r="C8" s="16" t="s">
        <v>39</v>
      </c>
      <c r="D8" s="17">
        <v>104</v>
      </c>
      <c r="E8" s="17">
        <v>89</v>
      </c>
      <c r="F8" s="17">
        <v>15</v>
      </c>
      <c r="G8" s="17">
        <v>90</v>
      </c>
      <c r="H8" s="17">
        <v>75</v>
      </c>
      <c r="I8" s="17">
        <v>15</v>
      </c>
      <c r="J8" s="17">
        <v>27</v>
      </c>
      <c r="K8" s="17">
        <v>13</v>
      </c>
      <c r="L8" s="17">
        <v>13</v>
      </c>
      <c r="M8" s="17">
        <v>0</v>
      </c>
      <c r="N8" s="17">
        <v>0</v>
      </c>
    </row>
    <row r="9" spans="1:14" ht="12.75">
      <c r="A9" s="16">
        <v>4</v>
      </c>
      <c r="B9" s="16" t="s">
        <v>37</v>
      </c>
      <c r="C9" s="16" t="s">
        <v>40</v>
      </c>
      <c r="D9" s="17">
        <v>68</v>
      </c>
      <c r="E9" s="17">
        <v>56</v>
      </c>
      <c r="F9" s="17">
        <v>12</v>
      </c>
      <c r="G9" s="17">
        <v>59</v>
      </c>
      <c r="H9" s="17">
        <v>49</v>
      </c>
      <c r="I9" s="17">
        <v>10</v>
      </c>
      <c r="J9" s="17">
        <v>0</v>
      </c>
      <c r="K9" s="17">
        <v>9</v>
      </c>
      <c r="L9" s="17">
        <v>7</v>
      </c>
      <c r="M9" s="17">
        <v>2</v>
      </c>
      <c r="N9" s="17">
        <v>0</v>
      </c>
    </row>
    <row r="10" spans="1:14" ht="12.75">
      <c r="A10" s="16">
        <v>5</v>
      </c>
      <c r="B10" s="16" t="s">
        <v>41</v>
      </c>
      <c r="C10" s="16" t="s">
        <v>42</v>
      </c>
      <c r="D10" s="17">
        <v>126</v>
      </c>
      <c r="E10" s="17">
        <v>97</v>
      </c>
      <c r="F10" s="17">
        <v>29</v>
      </c>
      <c r="G10" s="17">
        <v>31</v>
      </c>
      <c r="H10" s="17">
        <v>26</v>
      </c>
      <c r="I10" s="17">
        <v>5</v>
      </c>
      <c r="J10" s="17">
        <v>26</v>
      </c>
      <c r="K10" s="17">
        <v>5</v>
      </c>
      <c r="L10" s="17">
        <v>5</v>
      </c>
      <c r="M10" s="17">
        <v>0</v>
      </c>
      <c r="N10" s="17">
        <v>4</v>
      </c>
    </row>
    <row r="11" spans="1:14" s="26" customFormat="1" ht="15">
      <c r="A11" s="28">
        <v>5</v>
      </c>
      <c r="B11" s="24"/>
      <c r="C11" s="28" t="s">
        <v>43</v>
      </c>
      <c r="D11" s="28">
        <f aca="true" t="shared" si="0" ref="D11:N11">(D6+D7+D8+D9+D10)</f>
        <v>505</v>
      </c>
      <c r="E11" s="28">
        <f t="shared" si="0"/>
        <v>405</v>
      </c>
      <c r="F11" s="28">
        <f t="shared" si="0"/>
        <v>100</v>
      </c>
      <c r="G11" s="28">
        <f t="shared" si="0"/>
        <v>286</v>
      </c>
      <c r="H11" s="28">
        <f t="shared" si="0"/>
        <v>238</v>
      </c>
      <c r="I11" s="28">
        <f t="shared" si="0"/>
        <v>48</v>
      </c>
      <c r="J11" s="28">
        <f t="shared" si="0"/>
        <v>107</v>
      </c>
      <c r="K11" s="28">
        <f t="shared" si="0"/>
        <v>55</v>
      </c>
      <c r="L11" s="28">
        <f t="shared" si="0"/>
        <v>48</v>
      </c>
      <c r="M11" s="28">
        <f t="shared" si="0"/>
        <v>7</v>
      </c>
      <c r="N11" s="28">
        <f t="shared" si="0"/>
        <v>21</v>
      </c>
    </row>
    <row r="12" spans="1:14" ht="3.75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4" ht="12.75">
      <c r="A13" s="16">
        <v>1</v>
      </c>
      <c r="B13" s="16" t="s">
        <v>37</v>
      </c>
      <c r="C13" s="16" t="s">
        <v>44</v>
      </c>
      <c r="D13" s="17">
        <v>82</v>
      </c>
      <c r="E13" s="17">
        <v>60</v>
      </c>
      <c r="F13" s="17">
        <v>22</v>
      </c>
      <c r="G13" s="17">
        <v>0</v>
      </c>
      <c r="H13" s="17">
        <v>0</v>
      </c>
      <c r="I13" s="17">
        <v>0</v>
      </c>
      <c r="J13" s="17">
        <v>0</v>
      </c>
      <c r="K13" s="17">
        <v>1</v>
      </c>
      <c r="L13" s="17">
        <v>1</v>
      </c>
      <c r="M13" s="17">
        <v>0</v>
      </c>
      <c r="N13" s="17">
        <v>0</v>
      </c>
    </row>
    <row r="14" spans="1:14" ht="12.75">
      <c r="A14" s="16">
        <v>2</v>
      </c>
      <c r="B14" s="16" t="s">
        <v>45</v>
      </c>
      <c r="C14" s="16" t="s">
        <v>159</v>
      </c>
      <c r="D14" s="17">
        <v>119</v>
      </c>
      <c r="E14" s="17">
        <v>99</v>
      </c>
      <c r="F14" s="17">
        <v>20</v>
      </c>
      <c r="G14" s="17">
        <v>0</v>
      </c>
      <c r="H14" s="17">
        <v>0</v>
      </c>
      <c r="I14" s="17">
        <v>0</v>
      </c>
      <c r="J14" s="17">
        <v>0</v>
      </c>
      <c r="K14" s="17">
        <v>7</v>
      </c>
      <c r="L14" s="17">
        <v>5</v>
      </c>
      <c r="M14" s="17">
        <v>2</v>
      </c>
      <c r="N14" s="17">
        <v>0</v>
      </c>
    </row>
    <row r="15" spans="1:14" ht="12.75">
      <c r="A15" s="16">
        <v>3</v>
      </c>
      <c r="B15" s="16" t="s">
        <v>47</v>
      </c>
      <c r="C15" s="16" t="s">
        <v>160</v>
      </c>
      <c r="D15" s="17">
        <v>37</v>
      </c>
      <c r="E15" s="17">
        <v>30</v>
      </c>
      <c r="F15" s="17">
        <v>7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</row>
    <row r="16" spans="1:14" s="26" customFormat="1" ht="15">
      <c r="A16" s="28">
        <v>3</v>
      </c>
      <c r="B16" s="24"/>
      <c r="C16" s="28" t="s">
        <v>49</v>
      </c>
      <c r="D16" s="28">
        <f aca="true" t="shared" si="1" ref="D16:N16">(D13+D14+D15)</f>
        <v>238</v>
      </c>
      <c r="E16" s="28">
        <f t="shared" si="1"/>
        <v>189</v>
      </c>
      <c r="F16" s="28">
        <f t="shared" si="1"/>
        <v>49</v>
      </c>
      <c r="G16" s="28">
        <f t="shared" si="1"/>
        <v>0</v>
      </c>
      <c r="H16" s="28">
        <f t="shared" si="1"/>
        <v>0</v>
      </c>
      <c r="I16" s="28">
        <f t="shared" si="1"/>
        <v>0</v>
      </c>
      <c r="J16" s="28">
        <f t="shared" si="1"/>
        <v>0</v>
      </c>
      <c r="K16" s="28">
        <f t="shared" si="1"/>
        <v>8</v>
      </c>
      <c r="L16" s="28">
        <f t="shared" si="1"/>
        <v>6</v>
      </c>
      <c r="M16" s="28">
        <f t="shared" si="1"/>
        <v>2</v>
      </c>
      <c r="N16" s="28">
        <f t="shared" si="1"/>
        <v>0</v>
      </c>
    </row>
    <row r="17" spans="1:14" ht="5.25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</row>
    <row r="18" spans="1:14" ht="12.75">
      <c r="A18" s="16">
        <v>1</v>
      </c>
      <c r="B18" s="16" t="s">
        <v>50</v>
      </c>
      <c r="C18" s="16" t="s">
        <v>51</v>
      </c>
      <c r="D18" s="17">
        <v>70</v>
      </c>
      <c r="E18" s="17">
        <v>55</v>
      </c>
      <c r="F18" s="17">
        <v>15</v>
      </c>
      <c r="G18" s="17">
        <v>1</v>
      </c>
      <c r="H18" s="17">
        <v>0</v>
      </c>
      <c r="I18" s="17">
        <v>1</v>
      </c>
      <c r="J18" s="17">
        <v>0</v>
      </c>
      <c r="K18" s="17">
        <v>6</v>
      </c>
      <c r="L18" s="17">
        <v>5</v>
      </c>
      <c r="M18" s="17">
        <v>1</v>
      </c>
      <c r="N18" s="17">
        <v>2</v>
      </c>
    </row>
    <row r="19" spans="1:14" ht="12.75">
      <c r="A19" s="16">
        <v>2</v>
      </c>
      <c r="B19" s="16" t="s">
        <v>50</v>
      </c>
      <c r="C19" s="16" t="s">
        <v>52</v>
      </c>
      <c r="D19" s="17">
        <v>52</v>
      </c>
      <c r="E19" s="17">
        <v>51</v>
      </c>
      <c r="F19" s="17">
        <v>1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</row>
    <row r="20" spans="1:14" ht="12.75">
      <c r="A20" s="16">
        <v>3</v>
      </c>
      <c r="B20" s="16" t="s">
        <v>53</v>
      </c>
      <c r="C20" s="16" t="s">
        <v>54</v>
      </c>
      <c r="D20" s="17">
        <v>71</v>
      </c>
      <c r="E20" s="17">
        <v>65</v>
      </c>
      <c r="F20" s="17">
        <v>6</v>
      </c>
      <c r="G20" s="17">
        <v>2</v>
      </c>
      <c r="H20" s="17">
        <v>2</v>
      </c>
      <c r="I20" s="17">
        <v>0</v>
      </c>
      <c r="J20" s="17">
        <v>1</v>
      </c>
      <c r="K20" s="17">
        <v>7</v>
      </c>
      <c r="L20" s="17">
        <v>6</v>
      </c>
      <c r="M20" s="17">
        <v>1</v>
      </c>
      <c r="N20" s="17">
        <v>0</v>
      </c>
    </row>
    <row r="21" spans="1:14" ht="12.75">
      <c r="A21" s="16">
        <v>4</v>
      </c>
      <c r="B21" s="16" t="s">
        <v>55</v>
      </c>
      <c r="C21" s="16" t="s">
        <v>56</v>
      </c>
      <c r="D21" s="17">
        <v>53</v>
      </c>
      <c r="E21" s="17">
        <v>34</v>
      </c>
      <c r="F21" s="17">
        <v>19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</row>
    <row r="22" spans="1:14" ht="12.75">
      <c r="A22" s="16">
        <v>5</v>
      </c>
      <c r="B22" s="16" t="s">
        <v>55</v>
      </c>
      <c r="C22" s="16" t="s">
        <v>57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</row>
    <row r="23" spans="1:14" ht="12.75">
      <c r="A23" s="16">
        <v>6</v>
      </c>
      <c r="B23" s="16" t="s">
        <v>35</v>
      </c>
      <c r="C23" s="16" t="s">
        <v>58</v>
      </c>
      <c r="D23" s="17">
        <v>89</v>
      </c>
      <c r="E23" s="17">
        <v>69</v>
      </c>
      <c r="F23" s="17">
        <v>20</v>
      </c>
      <c r="G23" s="17">
        <v>2</v>
      </c>
      <c r="H23" s="17">
        <v>2</v>
      </c>
      <c r="I23" s="17">
        <v>0</v>
      </c>
      <c r="J23" s="17">
        <v>0</v>
      </c>
      <c r="K23" s="17">
        <v>3</v>
      </c>
      <c r="L23" s="17">
        <v>3</v>
      </c>
      <c r="M23" s="17">
        <v>0</v>
      </c>
      <c r="N23" s="17">
        <v>3</v>
      </c>
    </row>
    <row r="24" spans="1:14" ht="12.75">
      <c r="A24" s="16">
        <v>7</v>
      </c>
      <c r="B24" s="16" t="s">
        <v>59</v>
      </c>
      <c r="C24" s="16" t="s">
        <v>60</v>
      </c>
      <c r="D24" s="17">
        <v>35</v>
      </c>
      <c r="E24" s="17">
        <v>35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</row>
    <row r="25" spans="1:14" ht="12.75">
      <c r="A25" s="16">
        <v>8</v>
      </c>
      <c r="B25" s="16" t="s">
        <v>37</v>
      </c>
      <c r="C25" s="16" t="s">
        <v>61</v>
      </c>
      <c r="D25" s="17">
        <v>45</v>
      </c>
      <c r="E25" s="17">
        <v>37</v>
      </c>
      <c r="F25" s="17">
        <v>8</v>
      </c>
      <c r="G25" s="17">
        <v>1</v>
      </c>
      <c r="H25" s="17">
        <v>1</v>
      </c>
      <c r="I25" s="17">
        <v>0</v>
      </c>
      <c r="J25" s="17">
        <v>0</v>
      </c>
      <c r="K25" s="17">
        <v>2</v>
      </c>
      <c r="L25" s="17">
        <v>2</v>
      </c>
      <c r="M25" s="17">
        <v>0</v>
      </c>
      <c r="N25" s="17">
        <v>0</v>
      </c>
    </row>
    <row r="26" spans="1:14" ht="12.75">
      <c r="A26" s="16">
        <v>9</v>
      </c>
      <c r="B26" s="16" t="s">
        <v>37</v>
      </c>
      <c r="C26" s="16" t="s">
        <v>62</v>
      </c>
      <c r="D26" s="17">
        <v>36</v>
      </c>
      <c r="E26" s="17">
        <v>26</v>
      </c>
      <c r="F26" s="17">
        <v>10</v>
      </c>
      <c r="G26" s="17">
        <v>0</v>
      </c>
      <c r="H26" s="17">
        <v>0</v>
      </c>
      <c r="I26" s="17">
        <v>0</v>
      </c>
      <c r="J26" s="17">
        <v>0</v>
      </c>
      <c r="K26" s="17">
        <v>1</v>
      </c>
      <c r="L26" s="17">
        <v>1</v>
      </c>
      <c r="M26" s="17">
        <v>0</v>
      </c>
      <c r="N26" s="17">
        <v>0</v>
      </c>
    </row>
    <row r="27" spans="1:14" ht="12.75">
      <c r="A27" s="16">
        <v>10</v>
      </c>
      <c r="B27" s="16" t="s">
        <v>37</v>
      </c>
      <c r="C27" s="16" t="s">
        <v>63</v>
      </c>
      <c r="D27" s="17">
        <v>13</v>
      </c>
      <c r="E27" s="17">
        <v>8</v>
      </c>
      <c r="F27" s="17">
        <v>5</v>
      </c>
      <c r="G27" s="17">
        <v>1</v>
      </c>
      <c r="H27" s="17">
        <v>0</v>
      </c>
      <c r="I27" s="17">
        <v>1</v>
      </c>
      <c r="J27" s="17">
        <v>0</v>
      </c>
      <c r="K27" s="17">
        <v>1</v>
      </c>
      <c r="L27" s="17">
        <v>0</v>
      </c>
      <c r="M27" s="17">
        <v>1</v>
      </c>
      <c r="N27" s="17">
        <v>0</v>
      </c>
    </row>
    <row r="28" spans="1:14" ht="12.75">
      <c r="A28" s="16">
        <v>11</v>
      </c>
      <c r="B28" s="16" t="s">
        <v>37</v>
      </c>
      <c r="C28" s="16" t="s">
        <v>64</v>
      </c>
      <c r="D28" s="17">
        <v>59</v>
      </c>
      <c r="E28" s="17">
        <v>34</v>
      </c>
      <c r="F28" s="17">
        <v>25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</row>
    <row r="29" spans="1:14" ht="12.75">
      <c r="A29" s="16">
        <v>12</v>
      </c>
      <c r="B29" s="16" t="s">
        <v>37</v>
      </c>
      <c r="C29" s="16" t="s">
        <v>65</v>
      </c>
      <c r="D29" s="17">
        <v>76</v>
      </c>
      <c r="E29" s="17">
        <v>65</v>
      </c>
      <c r="F29" s="17">
        <v>11</v>
      </c>
      <c r="G29" s="17">
        <v>2</v>
      </c>
      <c r="H29" s="17">
        <v>2</v>
      </c>
      <c r="I29" s="17">
        <v>0</v>
      </c>
      <c r="J29" s="17">
        <v>0</v>
      </c>
      <c r="K29" s="17">
        <v>5</v>
      </c>
      <c r="L29" s="17">
        <v>4</v>
      </c>
      <c r="M29" s="17">
        <v>1</v>
      </c>
      <c r="N29" s="17">
        <v>3</v>
      </c>
    </row>
    <row r="30" spans="1:14" ht="12.75">
      <c r="A30" s="16">
        <v>13</v>
      </c>
      <c r="B30" s="16" t="s">
        <v>37</v>
      </c>
      <c r="C30" s="16" t="s">
        <v>66</v>
      </c>
      <c r="D30" s="17">
        <v>75</v>
      </c>
      <c r="E30" s="17">
        <v>55</v>
      </c>
      <c r="F30" s="17">
        <v>20</v>
      </c>
      <c r="G30" s="17">
        <v>1</v>
      </c>
      <c r="H30" s="17">
        <v>1</v>
      </c>
      <c r="I30" s="17">
        <v>0</v>
      </c>
      <c r="J30" s="17">
        <v>0</v>
      </c>
      <c r="K30" s="17">
        <v>5</v>
      </c>
      <c r="L30" s="17">
        <v>2</v>
      </c>
      <c r="M30" s="17">
        <v>3</v>
      </c>
      <c r="N30" s="17">
        <v>0</v>
      </c>
    </row>
    <row r="31" spans="1:14" ht="12.75">
      <c r="A31" s="16">
        <v>14</v>
      </c>
      <c r="B31" s="16" t="s">
        <v>37</v>
      </c>
      <c r="C31" s="16" t="s">
        <v>67</v>
      </c>
      <c r="D31" s="17">
        <v>46</v>
      </c>
      <c r="E31" s="17">
        <v>35</v>
      </c>
      <c r="F31" s="17">
        <v>11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</row>
    <row r="32" spans="1:14" ht="12.75">
      <c r="A32" s="16">
        <v>15</v>
      </c>
      <c r="B32" s="16" t="s">
        <v>68</v>
      </c>
      <c r="C32" s="16" t="s">
        <v>69</v>
      </c>
      <c r="D32" s="17">
        <v>30</v>
      </c>
      <c r="E32" s="17">
        <v>29</v>
      </c>
      <c r="F32" s="17">
        <v>1</v>
      </c>
      <c r="G32" s="17">
        <v>1</v>
      </c>
      <c r="H32" s="17">
        <v>1</v>
      </c>
      <c r="I32" s="17">
        <v>0</v>
      </c>
      <c r="J32" s="17">
        <v>0</v>
      </c>
      <c r="K32" s="17">
        <v>3</v>
      </c>
      <c r="L32" s="17">
        <v>3</v>
      </c>
      <c r="M32" s="17">
        <v>0</v>
      </c>
      <c r="N32" s="17">
        <v>0</v>
      </c>
    </row>
    <row r="33" spans="1:14" ht="12.75">
      <c r="A33" s="16">
        <v>16</v>
      </c>
      <c r="B33" s="16" t="s">
        <v>70</v>
      </c>
      <c r="C33" s="16" t="s">
        <v>71</v>
      </c>
      <c r="D33" s="17">
        <v>58</v>
      </c>
      <c r="E33" s="17">
        <v>57</v>
      </c>
      <c r="F33" s="17">
        <v>1</v>
      </c>
      <c r="G33" s="17">
        <v>0</v>
      </c>
      <c r="H33" s="17">
        <v>0</v>
      </c>
      <c r="I33" s="17">
        <v>0</v>
      </c>
      <c r="J33" s="17">
        <v>0</v>
      </c>
      <c r="K33" s="17">
        <v>4</v>
      </c>
      <c r="L33" s="17">
        <v>4</v>
      </c>
      <c r="M33" s="17">
        <v>0</v>
      </c>
      <c r="N33" s="17">
        <v>0</v>
      </c>
    </row>
    <row r="34" spans="1:14" ht="12.75">
      <c r="A34" s="16">
        <v>17</v>
      </c>
      <c r="B34" s="16" t="s">
        <v>72</v>
      </c>
      <c r="C34" s="16" t="s">
        <v>73</v>
      </c>
      <c r="D34" s="17">
        <v>9</v>
      </c>
      <c r="E34" s="17">
        <v>9</v>
      </c>
      <c r="F34" s="17">
        <v>0</v>
      </c>
      <c r="G34" s="17">
        <v>1</v>
      </c>
      <c r="H34" s="17">
        <v>1</v>
      </c>
      <c r="I34" s="17">
        <v>0</v>
      </c>
      <c r="J34" s="17">
        <v>0</v>
      </c>
      <c r="K34" s="17">
        <v>2</v>
      </c>
      <c r="L34" s="17">
        <v>2</v>
      </c>
      <c r="M34" s="17">
        <v>0</v>
      </c>
      <c r="N34" s="17">
        <v>0</v>
      </c>
    </row>
    <row r="35" spans="1:14" ht="12.75">
      <c r="A35" s="16">
        <v>18</v>
      </c>
      <c r="B35" s="16" t="s">
        <v>74</v>
      </c>
      <c r="C35" s="16" t="s">
        <v>75</v>
      </c>
      <c r="D35" s="17">
        <v>11</v>
      </c>
      <c r="E35" s="17">
        <v>11</v>
      </c>
      <c r="F35" s="17">
        <v>0</v>
      </c>
      <c r="G35" s="17">
        <v>6</v>
      </c>
      <c r="H35" s="17">
        <v>6</v>
      </c>
      <c r="I35" s="17">
        <v>0</v>
      </c>
      <c r="J35" s="17">
        <v>3</v>
      </c>
      <c r="K35" s="17">
        <v>2</v>
      </c>
      <c r="L35" s="17">
        <v>2</v>
      </c>
      <c r="M35" s="17">
        <v>0</v>
      </c>
      <c r="N35" s="17">
        <v>1</v>
      </c>
    </row>
    <row r="36" spans="1:14" ht="12.75">
      <c r="A36" s="16">
        <v>19</v>
      </c>
      <c r="B36" s="16" t="s">
        <v>76</v>
      </c>
      <c r="C36" s="16" t="s">
        <v>77</v>
      </c>
      <c r="D36" s="17">
        <v>18</v>
      </c>
      <c r="E36" s="17">
        <v>18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</row>
    <row r="37" spans="1:14" ht="12.75">
      <c r="A37" s="16">
        <v>20</v>
      </c>
      <c r="B37" s="16" t="s">
        <v>78</v>
      </c>
      <c r="C37" s="16" t="s">
        <v>79</v>
      </c>
      <c r="D37" s="17">
        <v>22</v>
      </c>
      <c r="E37" s="17">
        <v>19</v>
      </c>
      <c r="F37" s="17">
        <v>3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</row>
    <row r="38" spans="1:14" ht="12.75">
      <c r="A38" s="16">
        <v>21</v>
      </c>
      <c r="B38" s="16" t="s">
        <v>41</v>
      </c>
      <c r="C38" s="16" t="s">
        <v>80</v>
      </c>
      <c r="D38" s="17">
        <v>58</v>
      </c>
      <c r="E38" s="17">
        <v>46</v>
      </c>
      <c r="F38" s="17">
        <v>12</v>
      </c>
      <c r="G38" s="17">
        <v>3</v>
      </c>
      <c r="H38" s="17">
        <v>2</v>
      </c>
      <c r="I38" s="17">
        <v>1</v>
      </c>
      <c r="J38" s="17">
        <v>1</v>
      </c>
      <c r="K38" s="17">
        <v>5</v>
      </c>
      <c r="L38" s="17">
        <v>4</v>
      </c>
      <c r="M38" s="17">
        <v>1</v>
      </c>
      <c r="N38" s="17">
        <v>1</v>
      </c>
    </row>
    <row r="39" spans="1:14" ht="12.75">
      <c r="A39" s="16">
        <v>22</v>
      </c>
      <c r="B39" s="16" t="s">
        <v>81</v>
      </c>
      <c r="C39" s="16" t="s">
        <v>82</v>
      </c>
      <c r="D39" s="17">
        <v>20</v>
      </c>
      <c r="E39" s="17">
        <v>17</v>
      </c>
      <c r="F39" s="17">
        <v>3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</row>
    <row r="40" spans="1:14" ht="12.75">
      <c r="A40" s="16">
        <v>23</v>
      </c>
      <c r="B40" s="16" t="s">
        <v>81</v>
      </c>
      <c r="C40" s="16" t="s">
        <v>83</v>
      </c>
      <c r="D40" s="17">
        <v>36</v>
      </c>
      <c r="E40" s="17">
        <v>32</v>
      </c>
      <c r="F40" s="17">
        <v>4</v>
      </c>
      <c r="G40" s="17">
        <v>0</v>
      </c>
      <c r="H40" s="17">
        <v>0</v>
      </c>
      <c r="I40" s="17">
        <v>0</v>
      </c>
      <c r="J40" s="17">
        <v>0</v>
      </c>
      <c r="K40" s="17">
        <v>4</v>
      </c>
      <c r="L40" s="17">
        <v>4</v>
      </c>
      <c r="M40" s="17">
        <v>0</v>
      </c>
      <c r="N40" s="17">
        <v>2</v>
      </c>
    </row>
    <row r="41" spans="1:14" ht="12.75">
      <c r="A41" s="16">
        <v>24</v>
      </c>
      <c r="B41" s="16" t="s">
        <v>84</v>
      </c>
      <c r="C41" s="16" t="s">
        <v>85</v>
      </c>
      <c r="D41" s="17">
        <v>60</v>
      </c>
      <c r="E41" s="17">
        <v>55</v>
      </c>
      <c r="F41" s="17">
        <v>5</v>
      </c>
      <c r="G41" s="17">
        <v>1</v>
      </c>
      <c r="H41" s="17">
        <v>1</v>
      </c>
      <c r="I41" s="17">
        <v>0</v>
      </c>
      <c r="J41" s="17">
        <v>0</v>
      </c>
      <c r="K41" s="17">
        <v>5</v>
      </c>
      <c r="L41" s="17">
        <v>5</v>
      </c>
      <c r="M41" s="17">
        <v>0</v>
      </c>
      <c r="N41" s="17">
        <v>0</v>
      </c>
    </row>
    <row r="42" spans="1:14" ht="12.75">
      <c r="A42" s="16">
        <v>25</v>
      </c>
      <c r="B42" s="16" t="s">
        <v>84</v>
      </c>
      <c r="C42" s="16" t="s">
        <v>86</v>
      </c>
      <c r="D42" s="17">
        <v>13</v>
      </c>
      <c r="E42" s="17">
        <v>10</v>
      </c>
      <c r="F42" s="17">
        <v>3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</row>
    <row r="43" spans="1:14" ht="12.75">
      <c r="A43" s="16">
        <v>26</v>
      </c>
      <c r="B43" s="16" t="s">
        <v>87</v>
      </c>
      <c r="C43" s="16" t="s">
        <v>88</v>
      </c>
      <c r="D43" s="17">
        <v>43</v>
      </c>
      <c r="E43" s="17">
        <v>32</v>
      </c>
      <c r="F43" s="17">
        <v>11</v>
      </c>
      <c r="G43" s="17">
        <v>0</v>
      </c>
      <c r="H43" s="17">
        <v>0</v>
      </c>
      <c r="I43" s="17">
        <v>0</v>
      </c>
      <c r="J43" s="17">
        <v>0</v>
      </c>
      <c r="K43" s="17">
        <v>6</v>
      </c>
      <c r="L43" s="17">
        <v>6</v>
      </c>
      <c r="M43" s="17">
        <v>0</v>
      </c>
      <c r="N43" s="17">
        <v>0</v>
      </c>
    </row>
    <row r="44" spans="1:14" ht="12.75">
      <c r="A44" s="16">
        <v>27</v>
      </c>
      <c r="B44" s="16" t="s">
        <v>89</v>
      </c>
      <c r="C44" s="16" t="s">
        <v>90</v>
      </c>
      <c r="D44" s="17">
        <v>42</v>
      </c>
      <c r="E44" s="17">
        <v>39</v>
      </c>
      <c r="F44" s="17">
        <v>3</v>
      </c>
      <c r="G44" s="17">
        <v>1</v>
      </c>
      <c r="H44" s="17">
        <v>1</v>
      </c>
      <c r="I44" s="17">
        <v>0</v>
      </c>
      <c r="J44" s="17">
        <v>0</v>
      </c>
      <c r="K44" s="17">
        <v>1</v>
      </c>
      <c r="L44" s="17">
        <v>1</v>
      </c>
      <c r="M44" s="17">
        <v>0</v>
      </c>
      <c r="N44" s="17">
        <v>1</v>
      </c>
    </row>
    <row r="45" spans="1:14" ht="12.75">
      <c r="A45" s="16">
        <v>28</v>
      </c>
      <c r="B45" s="16" t="s">
        <v>91</v>
      </c>
      <c r="C45" s="16" t="s">
        <v>92</v>
      </c>
      <c r="D45" s="17">
        <v>19</v>
      </c>
      <c r="E45" s="17">
        <v>19</v>
      </c>
      <c r="F45" s="17">
        <v>0</v>
      </c>
      <c r="G45" s="17">
        <v>2</v>
      </c>
      <c r="H45" s="17">
        <v>2</v>
      </c>
      <c r="I45" s="17">
        <v>0</v>
      </c>
      <c r="J45" s="17">
        <v>1</v>
      </c>
      <c r="K45" s="17">
        <v>0</v>
      </c>
      <c r="L45" s="17">
        <v>0</v>
      </c>
      <c r="M45" s="17">
        <v>0</v>
      </c>
      <c r="N45" s="17">
        <v>0</v>
      </c>
    </row>
    <row r="46" spans="1:14" ht="12.75">
      <c r="A46" s="16">
        <v>29</v>
      </c>
      <c r="B46" s="16" t="s">
        <v>93</v>
      </c>
      <c r="C46" s="16" t="s">
        <v>94</v>
      </c>
      <c r="D46" s="17">
        <v>14</v>
      </c>
      <c r="E46" s="17">
        <v>14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</row>
    <row r="47" spans="1:14" ht="12.75">
      <c r="A47" s="16">
        <v>30</v>
      </c>
      <c r="B47" s="16" t="s">
        <v>93</v>
      </c>
      <c r="C47" s="16" t="s">
        <v>95</v>
      </c>
      <c r="D47" s="17">
        <v>18</v>
      </c>
      <c r="E47" s="17">
        <v>17</v>
      </c>
      <c r="F47" s="17">
        <v>1</v>
      </c>
      <c r="G47" s="17">
        <v>3</v>
      </c>
      <c r="H47" s="17">
        <v>3</v>
      </c>
      <c r="I47" s="17">
        <v>0</v>
      </c>
      <c r="J47" s="17">
        <v>0</v>
      </c>
      <c r="K47" s="17">
        <v>2</v>
      </c>
      <c r="L47" s="17">
        <v>2</v>
      </c>
      <c r="M47" s="17">
        <v>0</v>
      </c>
      <c r="N47" s="17">
        <v>0</v>
      </c>
    </row>
    <row r="48" spans="1:14" ht="12.75">
      <c r="A48" s="16">
        <v>31</v>
      </c>
      <c r="B48" s="16" t="s">
        <v>96</v>
      </c>
      <c r="C48" s="16" t="s">
        <v>97</v>
      </c>
      <c r="D48" s="17">
        <v>42</v>
      </c>
      <c r="E48" s="17">
        <v>42</v>
      </c>
      <c r="F48" s="17">
        <v>0</v>
      </c>
      <c r="G48" s="17">
        <v>3</v>
      </c>
      <c r="H48" s="17">
        <v>3</v>
      </c>
      <c r="I48" s="17">
        <v>0</v>
      </c>
      <c r="J48" s="17">
        <v>0</v>
      </c>
      <c r="K48" s="17">
        <v>2</v>
      </c>
      <c r="L48" s="17">
        <v>2</v>
      </c>
      <c r="M48" s="17">
        <v>0</v>
      </c>
      <c r="N48" s="17">
        <v>0</v>
      </c>
    </row>
    <row r="49" spans="1:14" ht="12.75">
      <c r="A49" s="16">
        <v>32</v>
      </c>
      <c r="B49" s="16" t="s">
        <v>98</v>
      </c>
      <c r="C49" s="16" t="s">
        <v>99</v>
      </c>
      <c r="D49" s="17">
        <v>33</v>
      </c>
      <c r="E49" s="17">
        <v>32</v>
      </c>
      <c r="F49" s="17">
        <v>1</v>
      </c>
      <c r="G49" s="17">
        <v>2</v>
      </c>
      <c r="H49" s="17">
        <v>2</v>
      </c>
      <c r="I49" s="17">
        <v>0</v>
      </c>
      <c r="J49" s="17">
        <v>2</v>
      </c>
      <c r="K49" s="17">
        <v>2</v>
      </c>
      <c r="L49" s="17">
        <v>2</v>
      </c>
      <c r="M49" s="17">
        <v>0</v>
      </c>
      <c r="N49" s="17">
        <v>2</v>
      </c>
    </row>
    <row r="50" spans="1:14" ht="12.75">
      <c r="A50" s="16">
        <v>33</v>
      </c>
      <c r="B50" s="16" t="s">
        <v>100</v>
      </c>
      <c r="C50" s="16" t="s">
        <v>101</v>
      </c>
      <c r="D50" s="17">
        <v>39</v>
      </c>
      <c r="E50" s="17">
        <v>37</v>
      </c>
      <c r="F50" s="17">
        <v>2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</row>
    <row r="51" spans="1:14" ht="12.75">
      <c r="A51" s="16">
        <v>34</v>
      </c>
      <c r="B51" s="16" t="s">
        <v>102</v>
      </c>
      <c r="C51" s="16" t="s">
        <v>103</v>
      </c>
      <c r="D51" s="17">
        <v>64</v>
      </c>
      <c r="E51" s="17">
        <v>62</v>
      </c>
      <c r="F51" s="17">
        <v>2</v>
      </c>
      <c r="G51" s="17">
        <v>0</v>
      </c>
      <c r="H51" s="17">
        <v>0</v>
      </c>
      <c r="I51" s="17">
        <v>0</v>
      </c>
      <c r="J51" s="17">
        <v>0</v>
      </c>
      <c r="K51" s="17">
        <v>2</v>
      </c>
      <c r="L51" s="17">
        <v>2</v>
      </c>
      <c r="M51" s="17">
        <v>0</v>
      </c>
      <c r="N51" s="17">
        <v>0</v>
      </c>
    </row>
    <row r="52" spans="1:14" ht="12.75">
      <c r="A52" s="16">
        <v>35</v>
      </c>
      <c r="B52" s="16" t="s">
        <v>45</v>
      </c>
      <c r="C52" s="16" t="s">
        <v>104</v>
      </c>
      <c r="D52" s="17">
        <v>10</v>
      </c>
      <c r="E52" s="17">
        <v>5</v>
      </c>
      <c r="F52" s="17">
        <v>5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</row>
    <row r="53" spans="1:14" ht="12.75">
      <c r="A53" s="16">
        <v>36</v>
      </c>
      <c r="B53" s="16" t="s">
        <v>45</v>
      </c>
      <c r="C53" s="16" t="s">
        <v>105</v>
      </c>
      <c r="D53" s="17">
        <v>53</v>
      </c>
      <c r="E53" s="17">
        <v>44</v>
      </c>
      <c r="F53" s="17">
        <v>9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</row>
    <row r="54" spans="1:14" ht="12.75">
      <c r="A54" s="16">
        <v>37</v>
      </c>
      <c r="B54" s="16" t="s">
        <v>45</v>
      </c>
      <c r="C54" s="16" t="s">
        <v>106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</row>
    <row r="55" spans="1:14" ht="12.75">
      <c r="A55" s="16">
        <v>38</v>
      </c>
      <c r="B55" s="16" t="s">
        <v>107</v>
      </c>
      <c r="C55" s="16" t="s">
        <v>108</v>
      </c>
      <c r="D55" s="17">
        <v>24</v>
      </c>
      <c r="E55" s="17">
        <v>23</v>
      </c>
      <c r="F55" s="17">
        <v>1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</row>
    <row r="56" spans="1:14" ht="12.75">
      <c r="A56" s="16">
        <v>39</v>
      </c>
      <c r="B56" s="16" t="s">
        <v>47</v>
      </c>
      <c r="C56" s="16" t="s">
        <v>109</v>
      </c>
      <c r="D56" s="17">
        <v>18</v>
      </c>
      <c r="E56" s="17">
        <v>18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</row>
    <row r="57" spans="1:14" ht="12.75">
      <c r="A57" s="16">
        <v>40</v>
      </c>
      <c r="B57" s="16" t="s">
        <v>110</v>
      </c>
      <c r="C57" s="16" t="s">
        <v>111</v>
      </c>
      <c r="D57" s="17">
        <v>35</v>
      </c>
      <c r="E57" s="17">
        <v>29</v>
      </c>
      <c r="F57" s="17">
        <v>6</v>
      </c>
      <c r="G57" s="17">
        <v>0</v>
      </c>
      <c r="H57" s="17">
        <v>0</v>
      </c>
      <c r="I57" s="17">
        <v>0</v>
      </c>
      <c r="J57" s="17">
        <v>0</v>
      </c>
      <c r="K57" s="17">
        <v>1</v>
      </c>
      <c r="L57" s="17">
        <v>0</v>
      </c>
      <c r="M57" s="17">
        <v>1</v>
      </c>
      <c r="N57" s="17">
        <v>0</v>
      </c>
    </row>
    <row r="58" spans="1:14" ht="12.75">
      <c r="A58" s="16">
        <v>41</v>
      </c>
      <c r="B58" s="16" t="s">
        <v>112</v>
      </c>
      <c r="C58" s="16" t="s">
        <v>113</v>
      </c>
      <c r="D58" s="17">
        <v>25</v>
      </c>
      <c r="E58" s="17">
        <v>24</v>
      </c>
      <c r="F58" s="17">
        <v>1</v>
      </c>
      <c r="G58" s="17">
        <v>2</v>
      </c>
      <c r="H58" s="17">
        <v>1</v>
      </c>
      <c r="I58" s="17">
        <v>1</v>
      </c>
      <c r="J58" s="17">
        <v>0</v>
      </c>
      <c r="K58" s="17">
        <v>2</v>
      </c>
      <c r="L58" s="17">
        <v>2</v>
      </c>
      <c r="M58" s="17">
        <v>0</v>
      </c>
      <c r="N58" s="17">
        <v>0</v>
      </c>
    </row>
    <row r="59" spans="1:14" ht="12.75">
      <c r="A59" s="16">
        <v>42</v>
      </c>
      <c r="B59" s="16" t="s">
        <v>114</v>
      </c>
      <c r="C59" s="16" t="s">
        <v>115</v>
      </c>
      <c r="D59" s="17">
        <v>27</v>
      </c>
      <c r="E59" s="17">
        <v>26</v>
      </c>
      <c r="F59" s="17">
        <v>1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</row>
    <row r="60" spans="1:14" ht="12.75">
      <c r="A60" s="16">
        <v>43</v>
      </c>
      <c r="B60" s="16" t="s">
        <v>114</v>
      </c>
      <c r="C60" s="16" t="s">
        <v>116</v>
      </c>
      <c r="D60" s="17">
        <v>28</v>
      </c>
      <c r="E60" s="17">
        <v>17</v>
      </c>
      <c r="F60" s="17">
        <v>11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</row>
    <row r="61" spans="1:14" ht="12.75">
      <c r="A61" s="16">
        <v>44</v>
      </c>
      <c r="B61" s="16" t="s">
        <v>117</v>
      </c>
      <c r="C61" s="16" t="s">
        <v>118</v>
      </c>
      <c r="D61" s="17">
        <v>25</v>
      </c>
      <c r="E61" s="17">
        <v>25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</row>
    <row r="62" spans="1:14" s="26" customFormat="1" ht="15">
      <c r="A62" s="28">
        <v>44</v>
      </c>
      <c r="B62" s="24"/>
      <c r="C62" s="28" t="s">
        <v>119</v>
      </c>
      <c r="D62" s="28">
        <f>SUM((D18):(D61))</f>
        <v>1614</v>
      </c>
      <c r="E62" s="28">
        <f>SUM((E18):(E61))</f>
        <v>1377</v>
      </c>
      <c r="F62" s="28">
        <f>SUM((F18):(F61))</f>
        <v>237</v>
      </c>
      <c r="G62" s="28">
        <f>SUM((G18):(G61))</f>
        <v>35</v>
      </c>
      <c r="H62" s="28">
        <f>SUM((H18):(H61))</f>
        <v>31</v>
      </c>
      <c r="I62" s="28">
        <f>SUM((I18):(I61))</f>
        <v>4</v>
      </c>
      <c r="J62" s="28">
        <f>SUM((J18):(J61))</f>
        <v>8</v>
      </c>
      <c r="K62" s="28">
        <f>SUM((K18):(K61))</f>
        <v>73</v>
      </c>
      <c r="L62" s="28">
        <f>SUM((L18):(L61))</f>
        <v>64</v>
      </c>
      <c r="M62" s="28">
        <f>SUM((M18):(M61))</f>
        <v>9</v>
      </c>
      <c r="N62" s="28">
        <f>SUM((N18):(N61))</f>
        <v>15</v>
      </c>
    </row>
    <row r="63" spans="1:14" ht="6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</row>
    <row r="64" spans="1:14" ht="12.75">
      <c r="A64" s="16">
        <v>1</v>
      </c>
      <c r="B64" s="16" t="s">
        <v>50</v>
      </c>
      <c r="C64" s="16" t="s">
        <v>120</v>
      </c>
      <c r="D64" s="17">
        <v>6</v>
      </c>
      <c r="E64" s="17">
        <v>4</v>
      </c>
      <c r="F64" s="17">
        <v>2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</row>
    <row r="65" spans="1:14" ht="12.75">
      <c r="A65" s="16">
        <v>2</v>
      </c>
      <c r="B65" s="16" t="s">
        <v>55</v>
      </c>
      <c r="C65" s="16" t="s">
        <v>121</v>
      </c>
      <c r="D65" s="17">
        <v>13</v>
      </c>
      <c r="E65" s="17">
        <v>13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</row>
    <row r="66" spans="1:14" ht="12.75">
      <c r="A66" s="16">
        <v>3</v>
      </c>
      <c r="B66" s="16" t="s">
        <v>78</v>
      </c>
      <c r="C66" s="16" t="s">
        <v>161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</row>
    <row r="67" spans="1:14" ht="12.75">
      <c r="A67" s="16">
        <v>4</v>
      </c>
      <c r="B67" s="16" t="s">
        <v>123</v>
      </c>
      <c r="C67" s="16" t="s">
        <v>124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</row>
    <row r="68" spans="1:14" ht="12.75">
      <c r="A68" s="16">
        <v>5</v>
      </c>
      <c r="B68" s="16" t="s">
        <v>93</v>
      </c>
      <c r="C68" s="16" t="s">
        <v>125</v>
      </c>
      <c r="D68" s="17">
        <v>5</v>
      </c>
      <c r="E68" s="17">
        <v>4</v>
      </c>
      <c r="F68" s="17">
        <v>1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</row>
    <row r="69" spans="1:14" ht="12.75">
      <c r="A69" s="16">
        <v>6</v>
      </c>
      <c r="B69" s="16" t="s">
        <v>98</v>
      </c>
      <c r="C69" s="16" t="s">
        <v>126</v>
      </c>
      <c r="D69" s="17">
        <v>9</v>
      </c>
      <c r="E69" s="17">
        <v>9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</row>
    <row r="70" spans="1:14" ht="12.75">
      <c r="A70" s="16">
        <v>7</v>
      </c>
      <c r="B70" s="16" t="s">
        <v>45</v>
      </c>
      <c r="C70" s="16" t="s">
        <v>127</v>
      </c>
      <c r="D70" s="17">
        <v>7</v>
      </c>
      <c r="E70" s="17">
        <v>3</v>
      </c>
      <c r="F70" s="17">
        <v>4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</row>
    <row r="71" spans="1:14" s="26" customFormat="1" ht="15">
      <c r="A71" s="28">
        <v>7</v>
      </c>
      <c r="B71" s="24"/>
      <c r="C71" s="28" t="s">
        <v>128</v>
      </c>
      <c r="D71" s="28">
        <f aca="true" t="shared" si="2" ref="D71:N71">(D64+D65+D66+D67+D68+D69+D70)</f>
        <v>40</v>
      </c>
      <c r="E71" s="28">
        <f t="shared" si="2"/>
        <v>33</v>
      </c>
      <c r="F71" s="28">
        <f t="shared" si="2"/>
        <v>7</v>
      </c>
      <c r="G71" s="28">
        <f t="shared" si="2"/>
        <v>0</v>
      </c>
      <c r="H71" s="28">
        <f t="shared" si="2"/>
        <v>0</v>
      </c>
      <c r="I71" s="28">
        <f t="shared" si="2"/>
        <v>0</v>
      </c>
      <c r="J71" s="28">
        <f t="shared" si="2"/>
        <v>0</v>
      </c>
      <c r="K71" s="28">
        <f t="shared" si="2"/>
        <v>0</v>
      </c>
      <c r="L71" s="28">
        <f t="shared" si="2"/>
        <v>0</v>
      </c>
      <c r="M71" s="28">
        <f t="shared" si="2"/>
        <v>0</v>
      </c>
      <c r="N71" s="28">
        <f t="shared" si="2"/>
        <v>0</v>
      </c>
    </row>
    <row r="72" spans="1:14" ht="4.5" customHeight="1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</row>
    <row r="73" spans="1:14" ht="12.75">
      <c r="A73" s="16">
        <v>1</v>
      </c>
      <c r="B73" s="16" t="s">
        <v>53</v>
      </c>
      <c r="C73" s="16" t="s">
        <v>129</v>
      </c>
      <c r="D73" s="17">
        <v>7</v>
      </c>
      <c r="E73" s="17">
        <v>7</v>
      </c>
      <c r="F73" s="17">
        <v>0</v>
      </c>
      <c r="G73" s="17">
        <v>2</v>
      </c>
      <c r="H73" s="17">
        <v>2</v>
      </c>
      <c r="I73" s="17">
        <v>0</v>
      </c>
      <c r="J73" s="17">
        <v>1</v>
      </c>
      <c r="K73" s="17">
        <v>1</v>
      </c>
      <c r="L73" s="17">
        <v>1</v>
      </c>
      <c r="M73" s="17">
        <v>0</v>
      </c>
      <c r="N73" s="17">
        <v>1</v>
      </c>
    </row>
    <row r="74" spans="1:14" ht="12.75">
      <c r="A74" s="16">
        <v>2</v>
      </c>
      <c r="B74" s="16" t="s">
        <v>37</v>
      </c>
      <c r="C74" s="16" t="s">
        <v>162</v>
      </c>
      <c r="D74" s="17">
        <v>24</v>
      </c>
      <c r="E74" s="17">
        <v>13</v>
      </c>
      <c r="F74" s="17">
        <v>11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</row>
    <row r="75" spans="1:14" ht="12.75">
      <c r="A75" s="16">
        <v>3</v>
      </c>
      <c r="B75" s="16" t="s">
        <v>37</v>
      </c>
      <c r="C75" s="16" t="s">
        <v>131</v>
      </c>
      <c r="D75" s="17">
        <v>22</v>
      </c>
      <c r="E75" s="17">
        <v>12</v>
      </c>
      <c r="F75" s="17">
        <v>10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</row>
    <row r="76" spans="1:14" ht="12.75">
      <c r="A76" s="16">
        <v>4</v>
      </c>
      <c r="B76" s="16" t="s">
        <v>76</v>
      </c>
      <c r="C76" s="16" t="s">
        <v>132</v>
      </c>
      <c r="D76" s="17">
        <v>69</v>
      </c>
      <c r="E76" s="17">
        <v>67</v>
      </c>
      <c r="F76" s="17">
        <v>2</v>
      </c>
      <c r="G76" s="17">
        <v>1</v>
      </c>
      <c r="H76" s="17">
        <v>1</v>
      </c>
      <c r="I76" s="17">
        <v>0</v>
      </c>
      <c r="J76" s="17">
        <v>0</v>
      </c>
      <c r="K76" s="17">
        <v>2</v>
      </c>
      <c r="L76" s="17">
        <v>2</v>
      </c>
      <c r="M76" s="17">
        <v>0</v>
      </c>
      <c r="N76" s="17">
        <v>1</v>
      </c>
    </row>
    <row r="77" spans="1:14" ht="12.75">
      <c r="A77" s="16">
        <v>5</v>
      </c>
      <c r="B77" s="16" t="s">
        <v>78</v>
      </c>
      <c r="C77" s="16" t="s">
        <v>133</v>
      </c>
      <c r="D77" s="17">
        <v>15</v>
      </c>
      <c r="E77" s="17">
        <v>15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</row>
    <row r="78" spans="1:14" ht="12.75">
      <c r="A78" s="16">
        <v>6</v>
      </c>
      <c r="B78" s="16" t="s">
        <v>96</v>
      </c>
      <c r="C78" s="16" t="s">
        <v>134</v>
      </c>
      <c r="D78" s="17">
        <v>56</v>
      </c>
      <c r="E78" s="17">
        <v>44</v>
      </c>
      <c r="F78" s="17">
        <v>12</v>
      </c>
      <c r="G78" s="17">
        <v>1</v>
      </c>
      <c r="H78" s="17">
        <v>1</v>
      </c>
      <c r="I78" s="17">
        <v>0</v>
      </c>
      <c r="J78" s="17">
        <v>0</v>
      </c>
      <c r="K78" s="17">
        <v>1</v>
      </c>
      <c r="L78" s="17">
        <v>1</v>
      </c>
      <c r="M78" s="17">
        <v>0</v>
      </c>
      <c r="N78" s="17">
        <v>1</v>
      </c>
    </row>
    <row r="79" spans="1:14" ht="12.75">
      <c r="A79" s="16">
        <v>7</v>
      </c>
      <c r="B79" s="16" t="s">
        <v>98</v>
      </c>
      <c r="C79" s="16" t="s">
        <v>135</v>
      </c>
      <c r="D79" s="17">
        <v>31</v>
      </c>
      <c r="E79" s="17">
        <v>31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1</v>
      </c>
      <c r="L79" s="17">
        <v>1</v>
      </c>
      <c r="M79" s="17">
        <v>0</v>
      </c>
      <c r="N79" s="17">
        <v>0</v>
      </c>
    </row>
    <row r="80" spans="1:14" s="26" customFormat="1" ht="15">
      <c r="A80" s="28">
        <v>7</v>
      </c>
      <c r="B80" s="24"/>
      <c r="C80" s="28" t="s">
        <v>136</v>
      </c>
      <c r="D80" s="28">
        <f aca="true" t="shared" si="3" ref="D80:N80">(D73+D74+D75+D76+D77+D78+D79)</f>
        <v>224</v>
      </c>
      <c r="E80" s="28">
        <f t="shared" si="3"/>
        <v>189</v>
      </c>
      <c r="F80" s="28">
        <f t="shared" si="3"/>
        <v>35</v>
      </c>
      <c r="G80" s="28">
        <f t="shared" si="3"/>
        <v>4</v>
      </c>
      <c r="H80" s="28">
        <f t="shared" si="3"/>
        <v>4</v>
      </c>
      <c r="I80" s="28">
        <f t="shared" si="3"/>
        <v>0</v>
      </c>
      <c r="J80" s="28">
        <f t="shared" si="3"/>
        <v>1</v>
      </c>
      <c r="K80" s="28">
        <f t="shared" si="3"/>
        <v>5</v>
      </c>
      <c r="L80" s="28">
        <f t="shared" si="3"/>
        <v>5</v>
      </c>
      <c r="M80" s="28">
        <f t="shared" si="3"/>
        <v>0</v>
      </c>
      <c r="N80" s="28">
        <f t="shared" si="3"/>
        <v>3</v>
      </c>
    </row>
    <row r="81" spans="1:14" ht="8.25" customHeight="1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</row>
    <row r="82" spans="1:14" s="31" customFormat="1" ht="15.75">
      <c r="A82" s="29">
        <v>66</v>
      </c>
      <c r="B82" s="30"/>
      <c r="C82" s="29" t="s">
        <v>137</v>
      </c>
      <c r="D82" s="29">
        <f aca="true" t="shared" si="4" ref="D82:N82">(D11+D16+D62+D71+D80)</f>
        <v>2621</v>
      </c>
      <c r="E82" s="29">
        <f t="shared" si="4"/>
        <v>2193</v>
      </c>
      <c r="F82" s="29">
        <f t="shared" si="4"/>
        <v>428</v>
      </c>
      <c r="G82" s="29">
        <f t="shared" si="4"/>
        <v>325</v>
      </c>
      <c r="H82" s="29">
        <f t="shared" si="4"/>
        <v>273</v>
      </c>
      <c r="I82" s="29">
        <f t="shared" si="4"/>
        <v>52</v>
      </c>
      <c r="J82" s="29">
        <f t="shared" si="4"/>
        <v>116</v>
      </c>
      <c r="K82" s="29">
        <f t="shared" si="4"/>
        <v>141</v>
      </c>
      <c r="L82" s="29">
        <f t="shared" si="4"/>
        <v>123</v>
      </c>
      <c r="M82" s="29">
        <f t="shared" si="4"/>
        <v>18</v>
      </c>
      <c r="N82" s="29">
        <f t="shared" si="4"/>
        <v>39</v>
      </c>
    </row>
  </sheetData>
  <sheetProtection password="CE88" sheet="1" objects="1" scenarios="1"/>
  <mergeCells count="13">
    <mergeCell ref="A1:IV1"/>
    <mergeCell ref="A17:N17"/>
    <mergeCell ref="A63:N63"/>
    <mergeCell ref="A72:N72"/>
    <mergeCell ref="G3:N3"/>
    <mergeCell ref="A81:N81"/>
    <mergeCell ref="A2:A5"/>
    <mergeCell ref="B2:B5"/>
    <mergeCell ref="C2:C5"/>
    <mergeCell ref="A12:N12"/>
    <mergeCell ref="D3:D4"/>
    <mergeCell ref="E3:E4"/>
    <mergeCell ref="F3:F4"/>
  </mergeCells>
  <printOptions/>
  <pageMargins left="0.7480314960629921" right="0.7480314960629921" top="0.5905511811023623" bottom="0.79" header="0.5118110236220472" footer="0.5118110236220472"/>
  <pageSetup horizontalDpi="600" verticalDpi="600" orientation="landscape" paperSize="9" r:id="rId1"/>
  <headerFooter alignWithMargins="0">
    <oddFooter>&amp;R
&amp;P+3
</oddFooter>
  </headerFooter>
  <rowBreaks count="2" manualBreakCount="2">
    <brk id="33" max="255" man="1"/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82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3.57421875" style="0" customWidth="1"/>
    <col min="2" max="2" width="14.28125" style="0" customWidth="1"/>
    <col min="3" max="3" width="48.7109375" style="0" customWidth="1"/>
    <col min="4" max="4" width="5.7109375" style="0" customWidth="1"/>
    <col min="5" max="5" width="5.421875" style="0" customWidth="1"/>
    <col min="6" max="6" width="4.8515625" style="0" customWidth="1"/>
    <col min="7" max="7" width="7.421875" style="0" customWidth="1"/>
    <col min="8" max="8" width="7.140625" style="0" customWidth="1"/>
    <col min="9" max="9" width="6.00390625" style="0" customWidth="1"/>
    <col min="10" max="10" width="6.140625" style="0" customWidth="1"/>
    <col min="11" max="11" width="5.8515625" style="0" customWidth="1"/>
    <col min="12" max="12" width="5.7109375" style="0" customWidth="1"/>
    <col min="13" max="13" width="6.28125" style="0" customWidth="1"/>
    <col min="14" max="14" width="5.421875" style="0" customWidth="1"/>
    <col min="15" max="15" width="5.57421875" style="0" customWidth="1"/>
  </cols>
  <sheetData>
    <row r="1" ht="15">
      <c r="A1" s="32" t="s">
        <v>163</v>
      </c>
    </row>
    <row r="2" spans="1:15" ht="19.5" customHeight="1">
      <c r="A2" s="131" t="s">
        <v>11</v>
      </c>
      <c r="B2" s="131" t="s">
        <v>12</v>
      </c>
      <c r="C2" s="131" t="s">
        <v>13</v>
      </c>
      <c r="D2" s="10" t="s">
        <v>164</v>
      </c>
      <c r="E2" s="10" t="s">
        <v>165</v>
      </c>
      <c r="F2" s="10" t="s">
        <v>166</v>
      </c>
      <c r="G2" s="10" t="s">
        <v>167</v>
      </c>
      <c r="H2" s="10" t="s">
        <v>168</v>
      </c>
      <c r="I2" s="10" t="s">
        <v>169</v>
      </c>
      <c r="J2" s="10" t="s">
        <v>170</v>
      </c>
      <c r="K2" s="10" t="s">
        <v>171</v>
      </c>
      <c r="L2" s="10" t="s">
        <v>172</v>
      </c>
      <c r="M2" s="10" t="s">
        <v>173</v>
      </c>
      <c r="N2" s="10" t="s">
        <v>174</v>
      </c>
      <c r="O2" s="10" t="s">
        <v>175</v>
      </c>
    </row>
    <row r="3" spans="1:15" ht="9.75" customHeight="1">
      <c r="A3" s="131"/>
      <c r="B3" s="131"/>
      <c r="C3" s="131"/>
      <c r="D3" s="130" t="s">
        <v>28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5" ht="69" customHeight="1">
      <c r="A4" s="128"/>
      <c r="B4" s="128"/>
      <c r="C4" s="128"/>
      <c r="D4" s="12" t="s">
        <v>176</v>
      </c>
      <c r="E4" s="12" t="s">
        <v>152</v>
      </c>
      <c r="F4" s="12" t="s">
        <v>153</v>
      </c>
      <c r="G4" s="12" t="s">
        <v>177</v>
      </c>
      <c r="H4" s="12" t="s">
        <v>152</v>
      </c>
      <c r="I4" s="12" t="s">
        <v>153</v>
      </c>
      <c r="J4" s="12" t="s">
        <v>178</v>
      </c>
      <c r="K4" s="12" t="s">
        <v>152</v>
      </c>
      <c r="L4" s="12" t="s">
        <v>153</v>
      </c>
      <c r="M4" s="12" t="s">
        <v>179</v>
      </c>
      <c r="N4" s="12" t="s">
        <v>152</v>
      </c>
      <c r="O4" s="12" t="s">
        <v>153</v>
      </c>
    </row>
    <row r="5" spans="1:15" ht="1.5" customHeight="1" hidden="1" thickBot="1">
      <c r="A5" s="128"/>
      <c r="B5" s="128"/>
      <c r="C5" s="128"/>
      <c r="D5" s="33">
        <v>2006</v>
      </c>
      <c r="E5" s="33">
        <v>2006</v>
      </c>
      <c r="F5" s="33">
        <v>2006</v>
      </c>
      <c r="G5" s="33">
        <v>2006</v>
      </c>
      <c r="H5" s="33">
        <v>2006</v>
      </c>
      <c r="I5" s="33">
        <v>2006</v>
      </c>
      <c r="J5" s="33">
        <v>2006</v>
      </c>
      <c r="K5" s="33">
        <v>2006</v>
      </c>
      <c r="L5" s="33">
        <v>2006</v>
      </c>
      <c r="M5" s="33">
        <v>2006</v>
      </c>
      <c r="N5" s="33">
        <v>2006</v>
      </c>
      <c r="O5" s="33">
        <v>2006</v>
      </c>
    </row>
    <row r="6" spans="1:15" ht="12.75">
      <c r="A6" s="16">
        <v>1</v>
      </c>
      <c r="B6" s="16" t="s">
        <v>35</v>
      </c>
      <c r="C6" s="16" t="s">
        <v>36</v>
      </c>
      <c r="D6" s="17">
        <v>9</v>
      </c>
      <c r="E6" s="17">
        <v>7</v>
      </c>
      <c r="F6" s="17">
        <v>2</v>
      </c>
      <c r="G6" s="17">
        <v>57</v>
      </c>
      <c r="H6" s="17">
        <v>41</v>
      </c>
      <c r="I6" s="17">
        <v>16</v>
      </c>
      <c r="J6" s="17">
        <v>4</v>
      </c>
      <c r="K6" s="17">
        <v>1</v>
      </c>
      <c r="L6" s="17">
        <v>3</v>
      </c>
      <c r="M6" s="17">
        <v>0</v>
      </c>
      <c r="N6" s="17">
        <v>0</v>
      </c>
      <c r="O6" s="17">
        <v>0</v>
      </c>
    </row>
    <row r="7" spans="1:15" ht="12.75">
      <c r="A7" s="16">
        <v>2</v>
      </c>
      <c r="B7" s="16" t="s">
        <v>37</v>
      </c>
      <c r="C7" s="16" t="s">
        <v>38</v>
      </c>
      <c r="D7" s="17">
        <v>2</v>
      </c>
      <c r="E7" s="17">
        <v>2</v>
      </c>
      <c r="F7" s="17">
        <v>0</v>
      </c>
      <c r="G7" s="17">
        <v>1</v>
      </c>
      <c r="H7" s="17">
        <v>1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</row>
    <row r="8" spans="1:15" ht="12.75">
      <c r="A8" s="16">
        <v>3</v>
      </c>
      <c r="B8" s="16" t="s">
        <v>37</v>
      </c>
      <c r="C8" s="16" t="s">
        <v>39</v>
      </c>
      <c r="D8" s="17">
        <v>1</v>
      </c>
      <c r="E8" s="17">
        <v>1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</row>
    <row r="9" spans="1:15" ht="12.75">
      <c r="A9" s="16">
        <v>4</v>
      </c>
      <c r="B9" s="16" t="s">
        <v>37</v>
      </c>
      <c r="C9" s="16" t="s">
        <v>40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</row>
    <row r="10" spans="1:15" ht="12.75">
      <c r="A10" s="16">
        <v>5</v>
      </c>
      <c r="B10" s="16" t="s">
        <v>41</v>
      </c>
      <c r="C10" s="16" t="s">
        <v>42</v>
      </c>
      <c r="D10" s="17">
        <v>8</v>
      </c>
      <c r="E10" s="17">
        <v>7</v>
      </c>
      <c r="F10" s="17">
        <v>1</v>
      </c>
      <c r="G10" s="17">
        <v>65</v>
      </c>
      <c r="H10" s="17">
        <v>47</v>
      </c>
      <c r="I10" s="17">
        <v>18</v>
      </c>
      <c r="J10" s="17">
        <v>16</v>
      </c>
      <c r="K10" s="17">
        <v>11</v>
      </c>
      <c r="L10" s="17">
        <v>5</v>
      </c>
      <c r="M10" s="17">
        <v>1</v>
      </c>
      <c r="N10" s="17">
        <v>1</v>
      </c>
      <c r="O10" s="17">
        <v>0</v>
      </c>
    </row>
    <row r="11" spans="1:15" s="22" customFormat="1" ht="12.75">
      <c r="A11" s="19">
        <v>5</v>
      </c>
      <c r="B11" s="20"/>
      <c r="C11" s="19" t="s">
        <v>43</v>
      </c>
      <c r="D11" s="19">
        <f aca="true" t="shared" si="0" ref="D11:O11">(D6+D7+D8+D9+D10)</f>
        <v>20</v>
      </c>
      <c r="E11" s="19">
        <f t="shared" si="0"/>
        <v>17</v>
      </c>
      <c r="F11" s="19">
        <f t="shared" si="0"/>
        <v>3</v>
      </c>
      <c r="G11" s="19">
        <f t="shared" si="0"/>
        <v>123</v>
      </c>
      <c r="H11" s="19">
        <f t="shared" si="0"/>
        <v>89</v>
      </c>
      <c r="I11" s="19">
        <f t="shared" si="0"/>
        <v>34</v>
      </c>
      <c r="J11" s="19">
        <f t="shared" si="0"/>
        <v>20</v>
      </c>
      <c r="K11" s="19">
        <f t="shared" si="0"/>
        <v>12</v>
      </c>
      <c r="L11" s="19">
        <f t="shared" si="0"/>
        <v>8</v>
      </c>
      <c r="M11" s="19">
        <f t="shared" si="0"/>
        <v>1</v>
      </c>
      <c r="N11" s="19">
        <f t="shared" si="0"/>
        <v>1</v>
      </c>
      <c r="O11" s="19">
        <f t="shared" si="0"/>
        <v>0</v>
      </c>
    </row>
    <row r="12" spans="1:15" ht="6.75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</row>
    <row r="13" spans="1:15" ht="12.75">
      <c r="A13" s="16">
        <v>1</v>
      </c>
      <c r="B13" s="16" t="s">
        <v>37</v>
      </c>
      <c r="C13" s="16" t="s">
        <v>44</v>
      </c>
      <c r="D13" s="17">
        <v>6</v>
      </c>
      <c r="E13" s="17">
        <v>6</v>
      </c>
      <c r="F13" s="17">
        <v>0</v>
      </c>
      <c r="G13" s="17">
        <v>50</v>
      </c>
      <c r="H13" s="17">
        <v>38</v>
      </c>
      <c r="I13" s="17">
        <v>12</v>
      </c>
      <c r="J13" s="17">
        <v>23</v>
      </c>
      <c r="K13" s="17">
        <v>14</v>
      </c>
      <c r="L13" s="17">
        <v>9</v>
      </c>
      <c r="M13" s="17">
        <v>2</v>
      </c>
      <c r="N13" s="17">
        <v>1</v>
      </c>
      <c r="O13" s="17">
        <v>1</v>
      </c>
    </row>
    <row r="14" spans="1:15" ht="12.75">
      <c r="A14" s="16">
        <v>2</v>
      </c>
      <c r="B14" s="16" t="s">
        <v>45</v>
      </c>
      <c r="C14" s="16" t="s">
        <v>159</v>
      </c>
      <c r="D14" s="17">
        <v>19</v>
      </c>
      <c r="E14" s="17">
        <v>16</v>
      </c>
      <c r="F14" s="17">
        <v>3</v>
      </c>
      <c r="G14" s="17">
        <v>75</v>
      </c>
      <c r="H14" s="17">
        <v>66</v>
      </c>
      <c r="I14" s="17">
        <v>9</v>
      </c>
      <c r="J14" s="17">
        <v>18</v>
      </c>
      <c r="K14" s="17">
        <v>12</v>
      </c>
      <c r="L14" s="17">
        <v>6</v>
      </c>
      <c r="M14" s="17">
        <v>0</v>
      </c>
      <c r="N14" s="17">
        <v>0</v>
      </c>
      <c r="O14" s="17">
        <v>0</v>
      </c>
    </row>
    <row r="15" spans="1:15" ht="12.75">
      <c r="A15" s="16">
        <v>3</v>
      </c>
      <c r="B15" s="16" t="s">
        <v>47</v>
      </c>
      <c r="C15" s="16" t="s">
        <v>160</v>
      </c>
      <c r="D15" s="17">
        <v>2</v>
      </c>
      <c r="E15" s="17">
        <v>2</v>
      </c>
      <c r="F15" s="17">
        <v>0</v>
      </c>
      <c r="G15" s="17">
        <v>26</v>
      </c>
      <c r="H15" s="17">
        <v>21</v>
      </c>
      <c r="I15" s="17">
        <v>5</v>
      </c>
      <c r="J15" s="17">
        <v>9</v>
      </c>
      <c r="K15" s="17">
        <v>7</v>
      </c>
      <c r="L15" s="17">
        <v>2</v>
      </c>
      <c r="M15" s="17">
        <v>0</v>
      </c>
      <c r="N15" s="17">
        <v>0</v>
      </c>
      <c r="O15" s="17">
        <v>0</v>
      </c>
    </row>
    <row r="16" spans="1:15" s="22" customFormat="1" ht="12.75">
      <c r="A16" s="19">
        <v>3</v>
      </c>
      <c r="B16" s="20"/>
      <c r="C16" s="19" t="s">
        <v>49</v>
      </c>
      <c r="D16" s="19">
        <f aca="true" t="shared" si="1" ref="D16:O16">(D13+D14+D15)</f>
        <v>27</v>
      </c>
      <c r="E16" s="19">
        <f t="shared" si="1"/>
        <v>24</v>
      </c>
      <c r="F16" s="19">
        <f t="shared" si="1"/>
        <v>3</v>
      </c>
      <c r="G16" s="19">
        <f t="shared" si="1"/>
        <v>151</v>
      </c>
      <c r="H16" s="19">
        <f t="shared" si="1"/>
        <v>125</v>
      </c>
      <c r="I16" s="19">
        <f t="shared" si="1"/>
        <v>26</v>
      </c>
      <c r="J16" s="19">
        <f t="shared" si="1"/>
        <v>50</v>
      </c>
      <c r="K16" s="19">
        <f t="shared" si="1"/>
        <v>33</v>
      </c>
      <c r="L16" s="19">
        <f t="shared" si="1"/>
        <v>17</v>
      </c>
      <c r="M16" s="19">
        <f t="shared" si="1"/>
        <v>2</v>
      </c>
      <c r="N16" s="19">
        <f t="shared" si="1"/>
        <v>1</v>
      </c>
      <c r="O16" s="19">
        <f t="shared" si="1"/>
        <v>1</v>
      </c>
    </row>
    <row r="17" spans="1:15" ht="6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</row>
    <row r="18" spans="1:15" ht="12.75">
      <c r="A18" s="16">
        <v>1</v>
      </c>
      <c r="B18" s="16" t="s">
        <v>50</v>
      </c>
      <c r="C18" s="16" t="s">
        <v>51</v>
      </c>
      <c r="D18" s="17">
        <v>6</v>
      </c>
      <c r="E18" s="17">
        <v>5</v>
      </c>
      <c r="F18" s="17">
        <v>1</v>
      </c>
      <c r="G18" s="17">
        <v>42</v>
      </c>
      <c r="H18" s="17">
        <v>34</v>
      </c>
      <c r="I18" s="17">
        <v>8</v>
      </c>
      <c r="J18" s="17">
        <v>14</v>
      </c>
      <c r="K18" s="17">
        <v>10</v>
      </c>
      <c r="L18" s="17">
        <v>4</v>
      </c>
      <c r="M18" s="17">
        <v>1</v>
      </c>
      <c r="N18" s="17">
        <v>1</v>
      </c>
      <c r="O18" s="17">
        <v>0</v>
      </c>
    </row>
    <row r="19" spans="1:15" ht="12.75">
      <c r="A19" s="16">
        <v>2</v>
      </c>
      <c r="B19" s="16" t="s">
        <v>50</v>
      </c>
      <c r="C19" s="16" t="s">
        <v>52</v>
      </c>
      <c r="D19" s="17">
        <v>0</v>
      </c>
      <c r="E19" s="17">
        <v>0</v>
      </c>
      <c r="F19" s="17">
        <v>0</v>
      </c>
      <c r="G19" s="17">
        <v>26</v>
      </c>
      <c r="H19" s="17">
        <v>26</v>
      </c>
      <c r="I19" s="17">
        <v>0</v>
      </c>
      <c r="J19" s="17">
        <v>21</v>
      </c>
      <c r="K19" s="17">
        <v>20</v>
      </c>
      <c r="L19" s="17">
        <v>1</v>
      </c>
      <c r="M19" s="17">
        <v>5</v>
      </c>
      <c r="N19" s="17">
        <v>5</v>
      </c>
      <c r="O19" s="17">
        <v>0</v>
      </c>
    </row>
    <row r="20" spans="1:15" ht="12.75">
      <c r="A20" s="16">
        <v>3</v>
      </c>
      <c r="B20" s="16" t="s">
        <v>53</v>
      </c>
      <c r="C20" s="16" t="s">
        <v>54</v>
      </c>
      <c r="D20" s="17">
        <v>4</v>
      </c>
      <c r="E20" s="17">
        <v>4</v>
      </c>
      <c r="F20" s="17">
        <v>0</v>
      </c>
      <c r="G20" s="17">
        <v>31</v>
      </c>
      <c r="H20" s="17">
        <v>28</v>
      </c>
      <c r="I20" s="17">
        <v>3</v>
      </c>
      <c r="J20" s="17">
        <v>22</v>
      </c>
      <c r="K20" s="17">
        <v>20</v>
      </c>
      <c r="L20" s="17">
        <v>2</v>
      </c>
      <c r="M20" s="17">
        <v>5</v>
      </c>
      <c r="N20" s="17">
        <v>5</v>
      </c>
      <c r="O20" s="17">
        <v>0</v>
      </c>
    </row>
    <row r="21" spans="1:15" ht="12.75">
      <c r="A21" s="16">
        <v>4</v>
      </c>
      <c r="B21" s="16" t="s">
        <v>55</v>
      </c>
      <c r="C21" s="16" t="s">
        <v>56</v>
      </c>
      <c r="D21" s="17">
        <v>2</v>
      </c>
      <c r="E21" s="17">
        <v>2</v>
      </c>
      <c r="F21" s="17">
        <v>0</v>
      </c>
      <c r="G21" s="17">
        <v>24</v>
      </c>
      <c r="H21" s="17">
        <v>14</v>
      </c>
      <c r="I21" s="17">
        <v>10</v>
      </c>
      <c r="J21" s="17">
        <v>15</v>
      </c>
      <c r="K21" s="17">
        <v>8</v>
      </c>
      <c r="L21" s="17">
        <v>7</v>
      </c>
      <c r="M21" s="17">
        <v>12</v>
      </c>
      <c r="N21" s="17">
        <v>10</v>
      </c>
      <c r="O21" s="17">
        <v>2</v>
      </c>
    </row>
    <row r="22" spans="1:15" ht="12.75">
      <c r="A22" s="16">
        <v>5</v>
      </c>
      <c r="B22" s="16" t="s">
        <v>55</v>
      </c>
      <c r="C22" s="16" t="s">
        <v>57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</row>
    <row r="23" spans="1:15" ht="12.75">
      <c r="A23" s="16">
        <v>6</v>
      </c>
      <c r="B23" s="16" t="s">
        <v>35</v>
      </c>
      <c r="C23" s="16" t="s">
        <v>58</v>
      </c>
      <c r="D23" s="17">
        <v>4</v>
      </c>
      <c r="E23" s="17">
        <v>3</v>
      </c>
      <c r="F23" s="17">
        <v>1</v>
      </c>
      <c r="G23" s="17">
        <v>34</v>
      </c>
      <c r="H23" s="17">
        <v>26</v>
      </c>
      <c r="I23" s="17">
        <v>8</v>
      </c>
      <c r="J23" s="17">
        <v>26</v>
      </c>
      <c r="K23" s="17">
        <v>22</v>
      </c>
      <c r="L23" s="17">
        <v>4</v>
      </c>
      <c r="M23" s="17">
        <v>20</v>
      </c>
      <c r="N23" s="17">
        <v>13</v>
      </c>
      <c r="O23" s="17">
        <v>7</v>
      </c>
    </row>
    <row r="24" spans="1:15" ht="12.75">
      <c r="A24" s="16">
        <v>7</v>
      </c>
      <c r="B24" s="16" t="s">
        <v>59</v>
      </c>
      <c r="C24" s="16" t="s">
        <v>60</v>
      </c>
      <c r="D24" s="17">
        <v>2</v>
      </c>
      <c r="E24" s="17">
        <v>2</v>
      </c>
      <c r="F24" s="17">
        <v>0</v>
      </c>
      <c r="G24" s="17">
        <v>13</v>
      </c>
      <c r="H24" s="17">
        <v>13</v>
      </c>
      <c r="I24" s="17">
        <v>0</v>
      </c>
      <c r="J24" s="17">
        <v>15</v>
      </c>
      <c r="K24" s="17">
        <v>15</v>
      </c>
      <c r="L24" s="17">
        <v>0</v>
      </c>
      <c r="M24" s="17">
        <v>5</v>
      </c>
      <c r="N24" s="17">
        <v>5</v>
      </c>
      <c r="O24" s="17">
        <v>0</v>
      </c>
    </row>
    <row r="25" spans="1:15" ht="12.75">
      <c r="A25" s="16">
        <v>8</v>
      </c>
      <c r="B25" s="16" t="s">
        <v>37</v>
      </c>
      <c r="C25" s="16" t="s">
        <v>61</v>
      </c>
      <c r="D25" s="17">
        <v>1</v>
      </c>
      <c r="E25" s="17">
        <v>1</v>
      </c>
      <c r="F25" s="17">
        <v>0</v>
      </c>
      <c r="G25" s="17">
        <v>13</v>
      </c>
      <c r="H25" s="17">
        <v>12</v>
      </c>
      <c r="I25" s="17">
        <v>1</v>
      </c>
      <c r="J25" s="17">
        <v>13</v>
      </c>
      <c r="K25" s="17">
        <v>7</v>
      </c>
      <c r="L25" s="17">
        <v>6</v>
      </c>
      <c r="M25" s="17">
        <v>15</v>
      </c>
      <c r="N25" s="17">
        <v>14</v>
      </c>
      <c r="O25" s="17">
        <v>1</v>
      </c>
    </row>
    <row r="26" spans="1:15" ht="12.75">
      <c r="A26" s="16">
        <v>9</v>
      </c>
      <c r="B26" s="16" t="s">
        <v>37</v>
      </c>
      <c r="C26" s="16" t="s">
        <v>62</v>
      </c>
      <c r="D26" s="17">
        <v>4</v>
      </c>
      <c r="E26" s="17">
        <v>4</v>
      </c>
      <c r="F26" s="17">
        <v>0</v>
      </c>
      <c r="G26" s="17">
        <v>16</v>
      </c>
      <c r="H26" s="17">
        <v>10</v>
      </c>
      <c r="I26" s="17">
        <v>6</v>
      </c>
      <c r="J26" s="17">
        <v>13</v>
      </c>
      <c r="K26" s="17">
        <v>11</v>
      </c>
      <c r="L26" s="17">
        <v>2</v>
      </c>
      <c r="M26" s="17">
        <v>2</v>
      </c>
      <c r="N26" s="17">
        <v>0</v>
      </c>
      <c r="O26" s="17">
        <v>2</v>
      </c>
    </row>
    <row r="27" spans="1:15" ht="12.75">
      <c r="A27" s="16">
        <v>10</v>
      </c>
      <c r="B27" s="16" t="s">
        <v>37</v>
      </c>
      <c r="C27" s="16" t="s">
        <v>63</v>
      </c>
      <c r="D27" s="17">
        <v>11</v>
      </c>
      <c r="E27" s="17">
        <v>8</v>
      </c>
      <c r="F27" s="17">
        <v>3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</row>
    <row r="28" spans="1:15" ht="12.75">
      <c r="A28" s="16">
        <v>11</v>
      </c>
      <c r="B28" s="16" t="s">
        <v>37</v>
      </c>
      <c r="C28" s="16" t="s">
        <v>64</v>
      </c>
      <c r="D28" s="17">
        <v>0</v>
      </c>
      <c r="E28" s="17">
        <v>0</v>
      </c>
      <c r="F28" s="17">
        <v>0</v>
      </c>
      <c r="G28" s="17">
        <v>22</v>
      </c>
      <c r="H28" s="17">
        <v>13</v>
      </c>
      <c r="I28" s="17">
        <v>9</v>
      </c>
      <c r="J28" s="17">
        <v>31</v>
      </c>
      <c r="K28" s="17">
        <v>18</v>
      </c>
      <c r="L28" s="17">
        <v>13</v>
      </c>
      <c r="M28" s="17">
        <v>6</v>
      </c>
      <c r="N28" s="17">
        <v>3</v>
      </c>
      <c r="O28" s="17">
        <v>3</v>
      </c>
    </row>
    <row r="29" spans="1:15" ht="12.75">
      <c r="A29" s="16">
        <v>12</v>
      </c>
      <c r="B29" s="16" t="s">
        <v>37</v>
      </c>
      <c r="C29" s="16" t="s">
        <v>65</v>
      </c>
      <c r="D29" s="17">
        <v>3</v>
      </c>
      <c r="E29" s="17">
        <v>2</v>
      </c>
      <c r="F29" s="17">
        <v>1</v>
      </c>
      <c r="G29" s="17">
        <v>46</v>
      </c>
      <c r="H29" s="17">
        <v>39</v>
      </c>
      <c r="I29" s="17">
        <v>7</v>
      </c>
      <c r="J29" s="17">
        <v>19</v>
      </c>
      <c r="K29" s="17">
        <v>17</v>
      </c>
      <c r="L29" s="17">
        <v>2</v>
      </c>
      <c r="M29" s="17">
        <v>1</v>
      </c>
      <c r="N29" s="17">
        <v>1</v>
      </c>
      <c r="O29" s="17">
        <v>0</v>
      </c>
    </row>
    <row r="30" spans="1:15" ht="12.75">
      <c r="A30" s="16">
        <v>13</v>
      </c>
      <c r="B30" s="16" t="s">
        <v>37</v>
      </c>
      <c r="C30" s="16" t="s">
        <v>66</v>
      </c>
      <c r="D30" s="17">
        <v>5</v>
      </c>
      <c r="E30" s="17">
        <v>1</v>
      </c>
      <c r="F30" s="17">
        <v>4</v>
      </c>
      <c r="G30" s="17">
        <v>39</v>
      </c>
      <c r="H30" s="17">
        <v>32</v>
      </c>
      <c r="I30" s="17">
        <v>7</v>
      </c>
      <c r="J30" s="17">
        <v>21</v>
      </c>
      <c r="K30" s="17">
        <v>16</v>
      </c>
      <c r="L30" s="17">
        <v>5</v>
      </c>
      <c r="M30" s="17">
        <v>4</v>
      </c>
      <c r="N30" s="17">
        <v>3</v>
      </c>
      <c r="O30" s="17">
        <v>1</v>
      </c>
    </row>
    <row r="31" spans="1:15" ht="12.75">
      <c r="A31" s="16">
        <v>14</v>
      </c>
      <c r="B31" s="16" t="s">
        <v>37</v>
      </c>
      <c r="C31" s="16" t="s">
        <v>67</v>
      </c>
      <c r="D31" s="17">
        <v>0</v>
      </c>
      <c r="E31" s="17">
        <v>0</v>
      </c>
      <c r="F31" s="17">
        <v>0</v>
      </c>
      <c r="G31" s="17">
        <v>30</v>
      </c>
      <c r="H31" s="17">
        <v>25</v>
      </c>
      <c r="I31" s="17">
        <v>5</v>
      </c>
      <c r="J31" s="17">
        <v>14</v>
      </c>
      <c r="K31" s="17">
        <v>9</v>
      </c>
      <c r="L31" s="17">
        <v>5</v>
      </c>
      <c r="M31" s="17">
        <v>2</v>
      </c>
      <c r="N31" s="17">
        <v>1</v>
      </c>
      <c r="O31" s="17">
        <v>1</v>
      </c>
    </row>
    <row r="32" spans="1:15" ht="12.75">
      <c r="A32" s="16">
        <v>15</v>
      </c>
      <c r="B32" s="16" t="s">
        <v>68</v>
      </c>
      <c r="C32" s="16" t="s">
        <v>69</v>
      </c>
      <c r="D32" s="17">
        <v>1</v>
      </c>
      <c r="E32" s="17">
        <v>1</v>
      </c>
      <c r="F32" s="17">
        <v>0</v>
      </c>
      <c r="G32" s="17">
        <v>10</v>
      </c>
      <c r="H32" s="17">
        <v>10</v>
      </c>
      <c r="I32" s="17">
        <v>0</v>
      </c>
      <c r="J32" s="17">
        <v>5</v>
      </c>
      <c r="K32" s="17">
        <v>5</v>
      </c>
      <c r="L32" s="17">
        <v>0</v>
      </c>
      <c r="M32" s="17">
        <v>10</v>
      </c>
      <c r="N32" s="17">
        <v>9</v>
      </c>
      <c r="O32" s="17">
        <v>1</v>
      </c>
    </row>
    <row r="33" spans="1:15" ht="12.75">
      <c r="A33" s="16">
        <v>16</v>
      </c>
      <c r="B33" s="16" t="s">
        <v>70</v>
      </c>
      <c r="C33" s="16" t="s">
        <v>71</v>
      </c>
      <c r="D33" s="17">
        <v>4</v>
      </c>
      <c r="E33" s="17">
        <v>4</v>
      </c>
      <c r="F33" s="17">
        <v>0</v>
      </c>
      <c r="G33" s="17">
        <v>28</v>
      </c>
      <c r="H33" s="17">
        <v>28</v>
      </c>
      <c r="I33" s="17">
        <v>0</v>
      </c>
      <c r="J33" s="17">
        <v>12</v>
      </c>
      <c r="K33" s="17">
        <v>11</v>
      </c>
      <c r="L33" s="17">
        <v>1</v>
      </c>
      <c r="M33" s="17">
        <v>10</v>
      </c>
      <c r="N33" s="17">
        <v>10</v>
      </c>
      <c r="O33" s="17">
        <v>0</v>
      </c>
    </row>
    <row r="34" spans="1:15" ht="12.75">
      <c r="A34" s="16">
        <v>17</v>
      </c>
      <c r="B34" s="16" t="s">
        <v>72</v>
      </c>
      <c r="C34" s="16" t="s">
        <v>73</v>
      </c>
      <c r="D34" s="17">
        <v>4</v>
      </c>
      <c r="E34" s="17">
        <v>4</v>
      </c>
      <c r="F34" s="17">
        <v>0</v>
      </c>
      <c r="G34" s="17">
        <v>2</v>
      </c>
      <c r="H34" s="17">
        <v>2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</row>
    <row r="35" spans="1:15" ht="12.75">
      <c r="A35" s="16">
        <v>18</v>
      </c>
      <c r="B35" s="16" t="s">
        <v>74</v>
      </c>
      <c r="C35" s="16" t="s">
        <v>75</v>
      </c>
      <c r="D35" s="17">
        <v>3</v>
      </c>
      <c r="E35" s="17">
        <v>3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</row>
    <row r="36" spans="1:15" ht="12.75">
      <c r="A36" s="16">
        <v>19</v>
      </c>
      <c r="B36" s="16" t="s">
        <v>76</v>
      </c>
      <c r="C36" s="16" t="s">
        <v>77</v>
      </c>
      <c r="D36" s="17">
        <v>0</v>
      </c>
      <c r="E36" s="17">
        <v>0</v>
      </c>
      <c r="F36" s="17">
        <v>0</v>
      </c>
      <c r="G36" s="17">
        <v>14</v>
      </c>
      <c r="H36" s="17">
        <v>14</v>
      </c>
      <c r="I36" s="17">
        <v>0</v>
      </c>
      <c r="J36" s="17">
        <v>4</v>
      </c>
      <c r="K36" s="17">
        <v>4</v>
      </c>
      <c r="L36" s="17">
        <v>0</v>
      </c>
      <c r="M36" s="17">
        <v>0</v>
      </c>
      <c r="N36" s="17">
        <v>0</v>
      </c>
      <c r="O36" s="17">
        <v>0</v>
      </c>
    </row>
    <row r="37" spans="1:15" ht="12.75">
      <c r="A37" s="16">
        <v>20</v>
      </c>
      <c r="B37" s="16" t="s">
        <v>78</v>
      </c>
      <c r="C37" s="16" t="s">
        <v>180</v>
      </c>
      <c r="D37" s="17">
        <v>0</v>
      </c>
      <c r="E37" s="17">
        <v>0</v>
      </c>
      <c r="F37" s="17">
        <v>0</v>
      </c>
      <c r="G37" s="17">
        <v>13</v>
      </c>
      <c r="H37" s="17">
        <v>12</v>
      </c>
      <c r="I37" s="17">
        <v>1</v>
      </c>
      <c r="J37" s="17">
        <v>9</v>
      </c>
      <c r="K37" s="17">
        <v>7</v>
      </c>
      <c r="L37" s="17">
        <v>2</v>
      </c>
      <c r="M37" s="17">
        <v>0</v>
      </c>
      <c r="N37" s="17">
        <v>0</v>
      </c>
      <c r="O37" s="17">
        <v>0</v>
      </c>
    </row>
    <row r="38" spans="1:15" ht="12.75">
      <c r="A38" s="16">
        <v>21</v>
      </c>
      <c r="B38" s="16" t="s">
        <v>41</v>
      </c>
      <c r="C38" s="16" t="s">
        <v>80</v>
      </c>
      <c r="D38" s="17">
        <v>12</v>
      </c>
      <c r="E38" s="17">
        <v>10</v>
      </c>
      <c r="F38" s="17">
        <v>2</v>
      </c>
      <c r="G38" s="17">
        <v>24</v>
      </c>
      <c r="H38" s="17">
        <v>18</v>
      </c>
      <c r="I38" s="17">
        <v>6</v>
      </c>
      <c r="J38" s="17">
        <v>7</v>
      </c>
      <c r="K38" s="17">
        <v>6</v>
      </c>
      <c r="L38" s="17">
        <v>1</v>
      </c>
      <c r="M38" s="17">
        <v>7</v>
      </c>
      <c r="N38" s="17">
        <v>6</v>
      </c>
      <c r="O38" s="17">
        <v>1</v>
      </c>
    </row>
    <row r="39" spans="1:15" ht="12.75">
      <c r="A39" s="16">
        <v>22</v>
      </c>
      <c r="B39" s="16" t="s">
        <v>81</v>
      </c>
      <c r="C39" s="16" t="s">
        <v>82</v>
      </c>
      <c r="D39" s="17">
        <v>0</v>
      </c>
      <c r="E39" s="17">
        <v>0</v>
      </c>
      <c r="F39" s="17">
        <v>0</v>
      </c>
      <c r="G39" s="17">
        <v>9</v>
      </c>
      <c r="H39" s="17">
        <v>8</v>
      </c>
      <c r="I39" s="17">
        <v>1</v>
      </c>
      <c r="J39" s="17">
        <v>8</v>
      </c>
      <c r="K39" s="17">
        <v>7</v>
      </c>
      <c r="L39" s="17">
        <v>1</v>
      </c>
      <c r="M39" s="17">
        <v>3</v>
      </c>
      <c r="N39" s="17">
        <v>2</v>
      </c>
      <c r="O39" s="17">
        <v>1</v>
      </c>
    </row>
    <row r="40" spans="1:15" ht="12.75">
      <c r="A40" s="16">
        <v>23</v>
      </c>
      <c r="B40" s="16" t="s">
        <v>81</v>
      </c>
      <c r="C40" s="16" t="s">
        <v>83</v>
      </c>
      <c r="D40" s="17">
        <v>4</v>
      </c>
      <c r="E40" s="17">
        <v>4</v>
      </c>
      <c r="F40" s="17">
        <v>0</v>
      </c>
      <c r="G40" s="17">
        <v>16</v>
      </c>
      <c r="H40" s="17">
        <v>15</v>
      </c>
      <c r="I40" s="17">
        <v>1</v>
      </c>
      <c r="J40" s="17">
        <v>10</v>
      </c>
      <c r="K40" s="17">
        <v>7</v>
      </c>
      <c r="L40" s="17">
        <v>3</v>
      </c>
      <c r="M40" s="17">
        <v>2</v>
      </c>
      <c r="N40" s="17">
        <v>2</v>
      </c>
      <c r="O40" s="17">
        <v>0</v>
      </c>
    </row>
    <row r="41" spans="1:15" ht="12.75">
      <c r="A41" s="16">
        <v>24</v>
      </c>
      <c r="B41" s="16" t="s">
        <v>84</v>
      </c>
      <c r="C41" s="16" t="s">
        <v>85</v>
      </c>
      <c r="D41" s="17">
        <v>7</v>
      </c>
      <c r="E41" s="17">
        <v>7</v>
      </c>
      <c r="F41" s="17">
        <v>0</v>
      </c>
      <c r="G41" s="17">
        <v>38</v>
      </c>
      <c r="H41" s="17">
        <v>34</v>
      </c>
      <c r="I41" s="17">
        <v>4</v>
      </c>
      <c r="J41" s="17">
        <v>9</v>
      </c>
      <c r="K41" s="17">
        <v>8</v>
      </c>
      <c r="L41" s="17">
        <v>1</v>
      </c>
      <c r="M41" s="17">
        <v>0</v>
      </c>
      <c r="N41" s="17">
        <v>0</v>
      </c>
      <c r="O41" s="17">
        <v>0</v>
      </c>
    </row>
    <row r="42" spans="1:15" ht="12.75">
      <c r="A42" s="16">
        <v>25</v>
      </c>
      <c r="B42" s="16" t="s">
        <v>84</v>
      </c>
      <c r="C42" s="16" t="s">
        <v>86</v>
      </c>
      <c r="D42" s="17">
        <v>1</v>
      </c>
      <c r="E42" s="17">
        <v>1</v>
      </c>
      <c r="F42" s="17">
        <v>0</v>
      </c>
      <c r="G42" s="17">
        <v>10</v>
      </c>
      <c r="H42" s="17">
        <v>7</v>
      </c>
      <c r="I42" s="17">
        <v>3</v>
      </c>
      <c r="J42" s="17">
        <v>1</v>
      </c>
      <c r="K42" s="17">
        <v>1</v>
      </c>
      <c r="L42" s="17">
        <v>0</v>
      </c>
      <c r="M42" s="17">
        <v>1</v>
      </c>
      <c r="N42" s="17">
        <v>1</v>
      </c>
      <c r="O42" s="17">
        <v>0</v>
      </c>
    </row>
    <row r="43" spans="1:15" ht="12.75">
      <c r="A43" s="16">
        <v>26</v>
      </c>
      <c r="B43" s="16" t="s">
        <v>87</v>
      </c>
      <c r="C43" s="16" t="s">
        <v>88</v>
      </c>
      <c r="D43" s="17">
        <v>2</v>
      </c>
      <c r="E43" s="17">
        <v>2</v>
      </c>
      <c r="F43" s="17">
        <v>0</v>
      </c>
      <c r="G43" s="17">
        <v>13</v>
      </c>
      <c r="H43" s="17">
        <v>6</v>
      </c>
      <c r="I43" s="17">
        <v>7</v>
      </c>
      <c r="J43" s="17">
        <v>13</v>
      </c>
      <c r="K43" s="17">
        <v>11</v>
      </c>
      <c r="L43" s="17">
        <v>2</v>
      </c>
      <c r="M43" s="17">
        <v>9</v>
      </c>
      <c r="N43" s="17">
        <v>7</v>
      </c>
      <c r="O43" s="17">
        <v>2</v>
      </c>
    </row>
    <row r="44" spans="1:15" ht="12.75">
      <c r="A44" s="16">
        <v>27</v>
      </c>
      <c r="B44" s="16" t="s">
        <v>89</v>
      </c>
      <c r="C44" s="16" t="s">
        <v>90</v>
      </c>
      <c r="D44" s="17">
        <v>1</v>
      </c>
      <c r="E44" s="17">
        <v>1</v>
      </c>
      <c r="F44" s="17">
        <v>0</v>
      </c>
      <c r="G44" s="17">
        <v>26</v>
      </c>
      <c r="H44" s="17">
        <v>25</v>
      </c>
      <c r="I44" s="17">
        <v>1</v>
      </c>
      <c r="J44" s="17">
        <v>9</v>
      </c>
      <c r="K44" s="17">
        <v>8</v>
      </c>
      <c r="L44" s="17">
        <v>1</v>
      </c>
      <c r="M44" s="17">
        <v>4</v>
      </c>
      <c r="N44" s="17">
        <v>3</v>
      </c>
      <c r="O44" s="17">
        <v>1</v>
      </c>
    </row>
    <row r="45" spans="1:15" ht="12.75">
      <c r="A45" s="16">
        <v>28</v>
      </c>
      <c r="B45" s="16" t="s">
        <v>91</v>
      </c>
      <c r="C45" s="16" t="s">
        <v>92</v>
      </c>
      <c r="D45" s="17">
        <v>2</v>
      </c>
      <c r="E45" s="17">
        <v>2</v>
      </c>
      <c r="F45" s="17">
        <v>0</v>
      </c>
      <c r="G45" s="17">
        <v>7</v>
      </c>
      <c r="H45" s="17">
        <v>7</v>
      </c>
      <c r="I45" s="17">
        <v>0</v>
      </c>
      <c r="J45" s="17">
        <v>5</v>
      </c>
      <c r="K45" s="17">
        <v>5</v>
      </c>
      <c r="L45" s="17">
        <v>0</v>
      </c>
      <c r="M45" s="17">
        <v>3</v>
      </c>
      <c r="N45" s="17">
        <v>3</v>
      </c>
      <c r="O45" s="17">
        <v>0</v>
      </c>
    </row>
    <row r="46" spans="1:15" ht="12.75">
      <c r="A46" s="16">
        <v>29</v>
      </c>
      <c r="B46" s="16" t="s">
        <v>93</v>
      </c>
      <c r="C46" s="16" t="s">
        <v>94</v>
      </c>
      <c r="D46" s="17">
        <v>1</v>
      </c>
      <c r="E46" s="17">
        <v>1</v>
      </c>
      <c r="F46" s="17">
        <v>0</v>
      </c>
      <c r="G46" s="17">
        <v>7</v>
      </c>
      <c r="H46" s="17">
        <v>7</v>
      </c>
      <c r="I46" s="17">
        <v>0</v>
      </c>
      <c r="J46" s="17">
        <v>6</v>
      </c>
      <c r="K46" s="17">
        <v>6</v>
      </c>
      <c r="L46" s="17">
        <v>0</v>
      </c>
      <c r="M46" s="17">
        <v>0</v>
      </c>
      <c r="N46" s="17">
        <v>0</v>
      </c>
      <c r="O46" s="17">
        <v>0</v>
      </c>
    </row>
    <row r="47" spans="1:15" ht="12.75">
      <c r="A47" s="16">
        <v>30</v>
      </c>
      <c r="B47" s="16" t="s">
        <v>93</v>
      </c>
      <c r="C47" s="16" t="s">
        <v>95</v>
      </c>
      <c r="D47" s="17">
        <v>4</v>
      </c>
      <c r="E47" s="17">
        <v>4</v>
      </c>
      <c r="F47" s="17">
        <v>0</v>
      </c>
      <c r="G47" s="17">
        <v>9</v>
      </c>
      <c r="H47" s="17">
        <v>8</v>
      </c>
      <c r="I47" s="17">
        <v>1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</row>
    <row r="48" spans="1:15" ht="12.75">
      <c r="A48" s="16">
        <v>31</v>
      </c>
      <c r="B48" s="16" t="s">
        <v>96</v>
      </c>
      <c r="C48" s="16" t="s">
        <v>97</v>
      </c>
      <c r="D48" s="17">
        <v>3</v>
      </c>
      <c r="E48" s="17">
        <v>3</v>
      </c>
      <c r="F48" s="17">
        <v>0</v>
      </c>
      <c r="G48" s="17">
        <v>18</v>
      </c>
      <c r="H48" s="17">
        <v>18</v>
      </c>
      <c r="I48" s="17">
        <v>0</v>
      </c>
      <c r="J48" s="17">
        <v>16</v>
      </c>
      <c r="K48" s="17">
        <v>16</v>
      </c>
      <c r="L48" s="17">
        <v>0</v>
      </c>
      <c r="M48" s="17">
        <v>0</v>
      </c>
      <c r="N48" s="17">
        <v>0</v>
      </c>
      <c r="O48" s="17">
        <v>0</v>
      </c>
    </row>
    <row r="49" spans="1:15" ht="12.75">
      <c r="A49" s="16">
        <v>32</v>
      </c>
      <c r="B49" s="16" t="s">
        <v>98</v>
      </c>
      <c r="C49" s="16" t="s">
        <v>99</v>
      </c>
      <c r="D49" s="17">
        <v>4</v>
      </c>
      <c r="E49" s="17">
        <v>4</v>
      </c>
      <c r="F49" s="17">
        <v>0</v>
      </c>
      <c r="G49" s="17">
        <v>17</v>
      </c>
      <c r="H49" s="17">
        <v>17</v>
      </c>
      <c r="I49" s="17">
        <v>0</v>
      </c>
      <c r="J49" s="17">
        <v>4</v>
      </c>
      <c r="K49" s="17">
        <v>3</v>
      </c>
      <c r="L49" s="17">
        <v>1</v>
      </c>
      <c r="M49" s="17">
        <v>4</v>
      </c>
      <c r="N49" s="17">
        <v>4</v>
      </c>
      <c r="O49" s="17">
        <v>0</v>
      </c>
    </row>
    <row r="50" spans="1:15" ht="12.75">
      <c r="A50" s="16">
        <v>33</v>
      </c>
      <c r="B50" s="16" t="s">
        <v>100</v>
      </c>
      <c r="C50" s="16" t="s">
        <v>101</v>
      </c>
      <c r="D50" s="17">
        <v>0</v>
      </c>
      <c r="E50" s="17">
        <v>0</v>
      </c>
      <c r="F50" s="17">
        <v>0</v>
      </c>
      <c r="G50" s="17">
        <v>17</v>
      </c>
      <c r="H50" s="17">
        <v>15</v>
      </c>
      <c r="I50" s="17">
        <v>2</v>
      </c>
      <c r="J50" s="17">
        <v>20</v>
      </c>
      <c r="K50" s="17">
        <v>20</v>
      </c>
      <c r="L50" s="17">
        <v>0</v>
      </c>
      <c r="M50" s="17">
        <v>2</v>
      </c>
      <c r="N50" s="17">
        <v>2</v>
      </c>
      <c r="O50" s="17">
        <v>0</v>
      </c>
    </row>
    <row r="51" spans="1:15" ht="12.75">
      <c r="A51" s="16">
        <v>34</v>
      </c>
      <c r="B51" s="16" t="s">
        <v>102</v>
      </c>
      <c r="C51" s="16" t="s">
        <v>103</v>
      </c>
      <c r="D51" s="17">
        <v>7</v>
      </c>
      <c r="E51" s="17">
        <v>6</v>
      </c>
      <c r="F51" s="17">
        <v>1</v>
      </c>
      <c r="G51" s="17">
        <v>42</v>
      </c>
      <c r="H51" s="17">
        <v>41</v>
      </c>
      <c r="I51" s="17">
        <v>1</v>
      </c>
      <c r="J51" s="17">
        <v>9</v>
      </c>
      <c r="K51" s="17">
        <v>9</v>
      </c>
      <c r="L51" s="17">
        <v>0</v>
      </c>
      <c r="M51" s="17">
        <v>4</v>
      </c>
      <c r="N51" s="17">
        <v>4</v>
      </c>
      <c r="O51" s="17">
        <v>0</v>
      </c>
    </row>
    <row r="52" spans="1:15" ht="12.75">
      <c r="A52" s="16">
        <v>35</v>
      </c>
      <c r="B52" s="16" t="s">
        <v>45</v>
      </c>
      <c r="C52" s="16" t="s">
        <v>104</v>
      </c>
      <c r="D52" s="17">
        <v>0</v>
      </c>
      <c r="E52" s="17">
        <v>0</v>
      </c>
      <c r="F52" s="17">
        <v>0</v>
      </c>
      <c r="G52" s="17">
        <v>5</v>
      </c>
      <c r="H52" s="17">
        <v>3</v>
      </c>
      <c r="I52" s="17">
        <v>2</v>
      </c>
      <c r="J52" s="17">
        <v>4</v>
      </c>
      <c r="K52" s="17">
        <v>1</v>
      </c>
      <c r="L52" s="17">
        <v>3</v>
      </c>
      <c r="M52" s="17">
        <v>1</v>
      </c>
      <c r="N52" s="17">
        <v>1</v>
      </c>
      <c r="O52" s="17">
        <v>0</v>
      </c>
    </row>
    <row r="53" spans="1:15" ht="12.75">
      <c r="A53" s="16">
        <v>36</v>
      </c>
      <c r="B53" s="16" t="s">
        <v>45</v>
      </c>
      <c r="C53" s="16" t="s">
        <v>105</v>
      </c>
      <c r="D53" s="17">
        <v>0</v>
      </c>
      <c r="E53" s="17">
        <v>0</v>
      </c>
      <c r="F53" s="17">
        <v>0</v>
      </c>
      <c r="G53" s="17">
        <v>47</v>
      </c>
      <c r="H53" s="17">
        <v>42</v>
      </c>
      <c r="I53" s="17">
        <v>5</v>
      </c>
      <c r="J53" s="17">
        <v>6</v>
      </c>
      <c r="K53" s="17">
        <v>2</v>
      </c>
      <c r="L53" s="17">
        <v>4</v>
      </c>
      <c r="M53" s="17">
        <v>0</v>
      </c>
      <c r="N53" s="17">
        <v>0</v>
      </c>
      <c r="O53" s="17">
        <v>0</v>
      </c>
    </row>
    <row r="54" spans="1:15" ht="12.75">
      <c r="A54" s="16">
        <v>37</v>
      </c>
      <c r="B54" s="16" t="s">
        <v>45</v>
      </c>
      <c r="C54" s="16" t="s">
        <v>181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</row>
    <row r="55" spans="1:15" ht="12.75">
      <c r="A55" s="16">
        <v>38</v>
      </c>
      <c r="B55" s="16" t="s">
        <v>107</v>
      </c>
      <c r="C55" s="16" t="s">
        <v>108</v>
      </c>
      <c r="D55" s="17">
        <v>0</v>
      </c>
      <c r="E55" s="17">
        <v>0</v>
      </c>
      <c r="F55" s="17">
        <v>0</v>
      </c>
      <c r="G55" s="17">
        <v>15</v>
      </c>
      <c r="H55" s="17">
        <v>14</v>
      </c>
      <c r="I55" s="17">
        <v>1</v>
      </c>
      <c r="J55" s="17">
        <v>8</v>
      </c>
      <c r="K55" s="17">
        <v>8</v>
      </c>
      <c r="L55" s="17">
        <v>0</v>
      </c>
      <c r="M55" s="17">
        <v>1</v>
      </c>
      <c r="N55" s="17">
        <v>1</v>
      </c>
      <c r="O55" s="17">
        <v>0</v>
      </c>
    </row>
    <row r="56" spans="1:15" ht="12.75">
      <c r="A56" s="16">
        <v>39</v>
      </c>
      <c r="B56" s="16" t="s">
        <v>47</v>
      </c>
      <c r="C56" s="16" t="s">
        <v>109</v>
      </c>
      <c r="D56" s="17">
        <v>1</v>
      </c>
      <c r="E56" s="17">
        <v>1</v>
      </c>
      <c r="F56" s="17">
        <v>0</v>
      </c>
      <c r="G56" s="17">
        <v>15</v>
      </c>
      <c r="H56" s="17">
        <v>15</v>
      </c>
      <c r="I56" s="17">
        <v>0</v>
      </c>
      <c r="J56" s="17">
        <v>2</v>
      </c>
      <c r="K56" s="17">
        <v>2</v>
      </c>
      <c r="L56" s="17">
        <v>0</v>
      </c>
      <c r="M56" s="17">
        <v>0</v>
      </c>
      <c r="N56" s="17">
        <v>0</v>
      </c>
      <c r="O56" s="17">
        <v>0</v>
      </c>
    </row>
    <row r="57" spans="1:15" ht="12.75">
      <c r="A57" s="16">
        <v>40</v>
      </c>
      <c r="B57" s="16" t="s">
        <v>110</v>
      </c>
      <c r="C57" s="16" t="s">
        <v>111</v>
      </c>
      <c r="D57" s="17">
        <v>0</v>
      </c>
      <c r="E57" s="17">
        <v>0</v>
      </c>
      <c r="F57" s="17">
        <v>0</v>
      </c>
      <c r="G57" s="17">
        <v>18</v>
      </c>
      <c r="H57" s="17">
        <v>15</v>
      </c>
      <c r="I57" s="17">
        <v>3</v>
      </c>
      <c r="J57" s="17">
        <v>13</v>
      </c>
      <c r="K57" s="17">
        <v>11</v>
      </c>
      <c r="L57" s="17">
        <v>2</v>
      </c>
      <c r="M57" s="17">
        <v>3</v>
      </c>
      <c r="N57" s="17">
        <v>3</v>
      </c>
      <c r="O57" s="17">
        <v>0</v>
      </c>
    </row>
    <row r="58" spans="1:15" ht="12.75">
      <c r="A58" s="16">
        <v>41</v>
      </c>
      <c r="B58" s="16" t="s">
        <v>112</v>
      </c>
      <c r="C58" s="16" t="s">
        <v>113</v>
      </c>
      <c r="D58" s="17">
        <v>0</v>
      </c>
      <c r="E58" s="17">
        <v>0</v>
      </c>
      <c r="F58" s="17">
        <v>0</v>
      </c>
      <c r="G58" s="17">
        <v>18</v>
      </c>
      <c r="H58" s="17">
        <v>18</v>
      </c>
      <c r="I58" s="17">
        <v>0</v>
      </c>
      <c r="J58" s="17">
        <v>3</v>
      </c>
      <c r="K58" s="17">
        <v>3</v>
      </c>
      <c r="L58" s="17">
        <v>0</v>
      </c>
      <c r="M58" s="17">
        <v>0</v>
      </c>
      <c r="N58" s="17">
        <v>0</v>
      </c>
      <c r="O58" s="17">
        <v>0</v>
      </c>
    </row>
    <row r="59" spans="1:15" ht="12.75">
      <c r="A59" s="16">
        <v>42</v>
      </c>
      <c r="B59" s="16" t="s">
        <v>114</v>
      </c>
      <c r="C59" s="16" t="s">
        <v>115</v>
      </c>
      <c r="D59" s="17">
        <v>0</v>
      </c>
      <c r="E59" s="17">
        <v>0</v>
      </c>
      <c r="F59" s="17">
        <v>0</v>
      </c>
      <c r="G59" s="17">
        <v>15</v>
      </c>
      <c r="H59" s="17">
        <v>15</v>
      </c>
      <c r="I59" s="17">
        <v>0</v>
      </c>
      <c r="J59" s="17">
        <v>9</v>
      </c>
      <c r="K59" s="17">
        <v>8</v>
      </c>
      <c r="L59" s="17">
        <v>1</v>
      </c>
      <c r="M59" s="17">
        <v>3</v>
      </c>
      <c r="N59" s="17">
        <v>3</v>
      </c>
      <c r="O59" s="17">
        <v>0</v>
      </c>
    </row>
    <row r="60" spans="1:15" ht="12.75">
      <c r="A60" s="16">
        <v>43</v>
      </c>
      <c r="B60" s="16" t="s">
        <v>114</v>
      </c>
      <c r="C60" s="16" t="s">
        <v>116</v>
      </c>
      <c r="D60" s="17">
        <v>3</v>
      </c>
      <c r="E60" s="17">
        <v>1</v>
      </c>
      <c r="F60" s="17">
        <v>2</v>
      </c>
      <c r="G60" s="17">
        <v>21</v>
      </c>
      <c r="H60" s="17">
        <v>12</v>
      </c>
      <c r="I60" s="17">
        <v>9</v>
      </c>
      <c r="J60" s="17">
        <v>4</v>
      </c>
      <c r="K60" s="17">
        <v>4</v>
      </c>
      <c r="L60" s="17">
        <v>0</v>
      </c>
      <c r="M60" s="17">
        <v>0</v>
      </c>
      <c r="N60" s="17">
        <v>0</v>
      </c>
      <c r="O60" s="17">
        <v>0</v>
      </c>
    </row>
    <row r="61" spans="1:15" ht="12.75">
      <c r="A61" s="16">
        <v>44</v>
      </c>
      <c r="B61" s="16" t="s">
        <v>117</v>
      </c>
      <c r="C61" s="16" t="s">
        <v>118</v>
      </c>
      <c r="D61" s="17">
        <v>0</v>
      </c>
      <c r="E61" s="17">
        <v>0</v>
      </c>
      <c r="F61" s="17">
        <v>0</v>
      </c>
      <c r="G61" s="17">
        <v>15</v>
      </c>
      <c r="H61" s="17">
        <v>15</v>
      </c>
      <c r="I61" s="17">
        <v>0</v>
      </c>
      <c r="J61" s="17">
        <v>9</v>
      </c>
      <c r="K61" s="17">
        <v>9</v>
      </c>
      <c r="L61" s="17">
        <v>0</v>
      </c>
      <c r="M61" s="17">
        <v>1</v>
      </c>
      <c r="N61" s="17">
        <v>1</v>
      </c>
      <c r="O61" s="17">
        <v>0</v>
      </c>
    </row>
    <row r="62" spans="1:15" s="26" customFormat="1" ht="18.75" customHeight="1">
      <c r="A62" s="28">
        <v>44</v>
      </c>
      <c r="B62" s="24"/>
      <c r="C62" s="28" t="s">
        <v>119</v>
      </c>
      <c r="D62" s="28">
        <f>SUM((D18):(D61))</f>
        <v>106</v>
      </c>
      <c r="E62" s="28">
        <f>SUM((E18):(E61))</f>
        <v>91</v>
      </c>
      <c r="F62" s="28">
        <f>SUM((F18):(F61))</f>
        <v>15</v>
      </c>
      <c r="G62" s="28">
        <f>SUM((G18):(G61))</f>
        <v>825</v>
      </c>
      <c r="H62" s="28">
        <f>SUM((H18):(H61))</f>
        <v>713</v>
      </c>
      <c r="I62" s="28">
        <f>SUM((I18):(I61))</f>
        <v>112</v>
      </c>
      <c r="J62" s="28">
        <f>SUM((J18):(J61))</f>
        <v>429</v>
      </c>
      <c r="K62" s="28">
        <f>SUM((K18):(K61))</f>
        <v>355</v>
      </c>
      <c r="L62" s="28">
        <f>SUM((L18):(L61))</f>
        <v>74</v>
      </c>
      <c r="M62" s="28">
        <f>SUM((M18):(M61))</f>
        <v>146</v>
      </c>
      <c r="N62" s="28">
        <f>SUM((N18):(N61))</f>
        <v>123</v>
      </c>
      <c r="O62" s="28">
        <f>SUM((O18):(O61))</f>
        <v>23</v>
      </c>
    </row>
    <row r="63" spans="1:15" ht="7.5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</row>
    <row r="64" spans="1:15" ht="12.75">
      <c r="A64" s="16">
        <v>1</v>
      </c>
      <c r="B64" s="16" t="s">
        <v>50</v>
      </c>
      <c r="C64" s="16" t="s">
        <v>120</v>
      </c>
      <c r="D64" s="17">
        <v>0</v>
      </c>
      <c r="E64" s="17">
        <v>0</v>
      </c>
      <c r="F64" s="17">
        <v>0</v>
      </c>
      <c r="G64" s="17">
        <v>6</v>
      </c>
      <c r="H64" s="17">
        <v>4</v>
      </c>
      <c r="I64" s="17">
        <v>2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ht="12.75">
      <c r="A65" s="16">
        <v>2</v>
      </c>
      <c r="B65" s="16" t="s">
        <v>55</v>
      </c>
      <c r="C65" s="16" t="s">
        <v>121</v>
      </c>
      <c r="D65" s="17">
        <v>0</v>
      </c>
      <c r="E65" s="17">
        <v>0</v>
      </c>
      <c r="F65" s="17">
        <v>0</v>
      </c>
      <c r="G65" s="17">
        <v>9</v>
      </c>
      <c r="H65" s="17">
        <v>9</v>
      </c>
      <c r="I65" s="17">
        <v>0</v>
      </c>
      <c r="J65" s="17">
        <v>2</v>
      </c>
      <c r="K65" s="17">
        <v>2</v>
      </c>
      <c r="L65" s="17">
        <v>0</v>
      </c>
      <c r="M65" s="17">
        <v>2</v>
      </c>
      <c r="N65" s="17">
        <v>2</v>
      </c>
      <c r="O65" s="17">
        <v>0</v>
      </c>
    </row>
    <row r="66" spans="1:15" ht="12.75">
      <c r="A66" s="16">
        <v>3</v>
      </c>
      <c r="B66" s="16" t="s">
        <v>78</v>
      </c>
      <c r="C66" s="16" t="s">
        <v>182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</row>
    <row r="67" spans="1:15" ht="12.75">
      <c r="A67" s="16">
        <v>4</v>
      </c>
      <c r="B67" s="16" t="s">
        <v>123</v>
      </c>
      <c r="C67" s="16" t="s">
        <v>183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</row>
    <row r="68" spans="1:15" ht="12.75">
      <c r="A68" s="16">
        <v>5</v>
      </c>
      <c r="B68" s="16" t="s">
        <v>93</v>
      </c>
      <c r="C68" s="16" t="s">
        <v>125</v>
      </c>
      <c r="D68" s="17">
        <v>0</v>
      </c>
      <c r="E68" s="17">
        <v>0</v>
      </c>
      <c r="F68" s="17">
        <v>0</v>
      </c>
      <c r="G68" s="17">
        <v>1</v>
      </c>
      <c r="H68" s="17">
        <v>1</v>
      </c>
      <c r="I68" s="17">
        <v>0</v>
      </c>
      <c r="J68" s="17">
        <v>2</v>
      </c>
      <c r="K68" s="17">
        <v>1</v>
      </c>
      <c r="L68" s="17">
        <v>1</v>
      </c>
      <c r="M68" s="17">
        <v>2</v>
      </c>
      <c r="N68" s="17">
        <v>2</v>
      </c>
      <c r="O68" s="17">
        <v>0</v>
      </c>
    </row>
    <row r="69" spans="1:15" ht="12.75">
      <c r="A69" s="16">
        <v>6</v>
      </c>
      <c r="B69" s="16" t="s">
        <v>98</v>
      </c>
      <c r="C69" s="16" t="s">
        <v>126</v>
      </c>
      <c r="D69" s="17">
        <v>0</v>
      </c>
      <c r="E69" s="17">
        <v>0</v>
      </c>
      <c r="F69" s="17">
        <v>0</v>
      </c>
      <c r="G69" s="17">
        <v>2</v>
      </c>
      <c r="H69" s="17">
        <v>2</v>
      </c>
      <c r="I69" s="17">
        <v>0</v>
      </c>
      <c r="J69" s="17">
        <v>1</v>
      </c>
      <c r="K69" s="17">
        <v>1</v>
      </c>
      <c r="L69" s="17">
        <v>0</v>
      </c>
      <c r="M69" s="17">
        <v>6</v>
      </c>
      <c r="N69" s="17">
        <v>6</v>
      </c>
      <c r="O69" s="17">
        <v>0</v>
      </c>
    </row>
    <row r="70" spans="1:15" ht="12.75">
      <c r="A70" s="16">
        <v>7</v>
      </c>
      <c r="B70" s="16" t="s">
        <v>45</v>
      </c>
      <c r="C70" s="16" t="s">
        <v>127</v>
      </c>
      <c r="D70" s="17">
        <v>0</v>
      </c>
      <c r="E70" s="17">
        <v>0</v>
      </c>
      <c r="F70" s="17">
        <v>0</v>
      </c>
      <c r="G70" s="17">
        <v>5</v>
      </c>
      <c r="H70" s="17">
        <v>1</v>
      </c>
      <c r="I70" s="17">
        <v>4</v>
      </c>
      <c r="J70" s="17">
        <v>2</v>
      </c>
      <c r="K70" s="17">
        <v>2</v>
      </c>
      <c r="L70" s="17">
        <v>0</v>
      </c>
      <c r="M70" s="17">
        <v>0</v>
      </c>
      <c r="N70" s="17">
        <v>0</v>
      </c>
      <c r="O70" s="17">
        <v>0</v>
      </c>
    </row>
    <row r="71" spans="1:15" s="26" customFormat="1" ht="15">
      <c r="A71" s="28">
        <v>7</v>
      </c>
      <c r="B71" s="24"/>
      <c r="C71" s="28" t="s">
        <v>128</v>
      </c>
      <c r="D71" s="28">
        <f aca="true" t="shared" si="2" ref="D71:O71">(D64+D65+D66+D67+D68+D69+D70)</f>
        <v>0</v>
      </c>
      <c r="E71" s="28">
        <f t="shared" si="2"/>
        <v>0</v>
      </c>
      <c r="F71" s="28">
        <f t="shared" si="2"/>
        <v>0</v>
      </c>
      <c r="G71" s="28">
        <f t="shared" si="2"/>
        <v>23</v>
      </c>
      <c r="H71" s="28">
        <f t="shared" si="2"/>
        <v>17</v>
      </c>
      <c r="I71" s="28">
        <f t="shared" si="2"/>
        <v>6</v>
      </c>
      <c r="J71" s="28">
        <f t="shared" si="2"/>
        <v>7</v>
      </c>
      <c r="K71" s="28">
        <f t="shared" si="2"/>
        <v>6</v>
      </c>
      <c r="L71" s="28">
        <f t="shared" si="2"/>
        <v>1</v>
      </c>
      <c r="M71" s="28">
        <f t="shared" si="2"/>
        <v>10</v>
      </c>
      <c r="N71" s="28">
        <f t="shared" si="2"/>
        <v>10</v>
      </c>
      <c r="O71" s="28">
        <f t="shared" si="2"/>
        <v>0</v>
      </c>
    </row>
    <row r="72" spans="1:15" ht="5.25" customHeight="1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</row>
    <row r="73" spans="1:15" ht="12.75">
      <c r="A73" s="16">
        <v>1</v>
      </c>
      <c r="B73" s="16" t="s">
        <v>53</v>
      </c>
      <c r="C73" s="16" t="s">
        <v>129</v>
      </c>
      <c r="D73" s="17">
        <v>2</v>
      </c>
      <c r="E73" s="17">
        <v>2</v>
      </c>
      <c r="F73" s="17">
        <v>0</v>
      </c>
      <c r="G73" s="17">
        <v>2</v>
      </c>
      <c r="H73" s="17">
        <v>2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</row>
    <row r="74" spans="1:15" ht="12.75">
      <c r="A74" s="16">
        <v>2</v>
      </c>
      <c r="B74" s="16" t="s">
        <v>37</v>
      </c>
      <c r="C74" s="16" t="s">
        <v>162</v>
      </c>
      <c r="D74" s="17">
        <v>1</v>
      </c>
      <c r="E74" s="17">
        <v>0</v>
      </c>
      <c r="F74" s="17">
        <v>1</v>
      </c>
      <c r="G74" s="17">
        <v>20</v>
      </c>
      <c r="H74" s="17">
        <v>11</v>
      </c>
      <c r="I74" s="17">
        <v>9</v>
      </c>
      <c r="J74" s="17">
        <v>2</v>
      </c>
      <c r="K74" s="17">
        <v>2</v>
      </c>
      <c r="L74" s="17">
        <v>0</v>
      </c>
      <c r="M74" s="17">
        <v>1</v>
      </c>
      <c r="N74" s="17">
        <v>0</v>
      </c>
      <c r="O74" s="17">
        <v>1</v>
      </c>
    </row>
    <row r="75" spans="1:15" ht="12.75">
      <c r="A75" s="16">
        <v>3</v>
      </c>
      <c r="B75" s="16" t="s">
        <v>37</v>
      </c>
      <c r="C75" s="16" t="s">
        <v>131</v>
      </c>
      <c r="D75" s="17">
        <v>0</v>
      </c>
      <c r="E75" s="17">
        <v>0</v>
      </c>
      <c r="F75" s="17">
        <v>0</v>
      </c>
      <c r="G75" s="17">
        <v>5</v>
      </c>
      <c r="H75" s="17">
        <v>2</v>
      </c>
      <c r="I75" s="17">
        <v>3</v>
      </c>
      <c r="J75" s="17">
        <v>14</v>
      </c>
      <c r="K75" s="17">
        <v>10</v>
      </c>
      <c r="L75" s="17">
        <v>4</v>
      </c>
      <c r="M75" s="17">
        <v>3</v>
      </c>
      <c r="N75" s="17">
        <v>0</v>
      </c>
      <c r="O75" s="17">
        <v>3</v>
      </c>
    </row>
    <row r="76" spans="1:15" ht="12.75">
      <c r="A76" s="16">
        <v>4</v>
      </c>
      <c r="B76" s="16" t="s">
        <v>76</v>
      </c>
      <c r="C76" s="16" t="s">
        <v>132</v>
      </c>
      <c r="D76" s="17">
        <v>4</v>
      </c>
      <c r="E76" s="17">
        <v>4</v>
      </c>
      <c r="F76" s="17">
        <v>0</v>
      </c>
      <c r="G76" s="17">
        <v>53</v>
      </c>
      <c r="H76" s="17">
        <v>51</v>
      </c>
      <c r="I76" s="17">
        <v>2</v>
      </c>
      <c r="J76" s="17">
        <v>7</v>
      </c>
      <c r="K76" s="17">
        <v>7</v>
      </c>
      <c r="L76" s="17">
        <v>0</v>
      </c>
      <c r="M76" s="17">
        <v>2</v>
      </c>
      <c r="N76" s="17">
        <v>2</v>
      </c>
      <c r="O76" s="17">
        <v>0</v>
      </c>
    </row>
    <row r="77" spans="1:15" ht="12.75">
      <c r="A77" s="16">
        <v>5</v>
      </c>
      <c r="B77" s="16" t="s">
        <v>78</v>
      </c>
      <c r="C77" s="16" t="s">
        <v>133</v>
      </c>
      <c r="D77" s="17">
        <v>0</v>
      </c>
      <c r="E77" s="17">
        <v>0</v>
      </c>
      <c r="F77" s="17">
        <v>0</v>
      </c>
      <c r="G77" s="17">
        <v>11</v>
      </c>
      <c r="H77" s="17">
        <v>11</v>
      </c>
      <c r="I77" s="17">
        <v>0</v>
      </c>
      <c r="J77" s="17">
        <v>4</v>
      </c>
      <c r="K77" s="17">
        <v>4</v>
      </c>
      <c r="L77" s="17">
        <v>0</v>
      </c>
      <c r="M77" s="17">
        <v>0</v>
      </c>
      <c r="N77" s="17">
        <v>0</v>
      </c>
      <c r="O77" s="17">
        <v>0</v>
      </c>
    </row>
    <row r="78" spans="1:15" ht="12.75">
      <c r="A78" s="16">
        <v>6</v>
      </c>
      <c r="B78" s="16" t="s">
        <v>96</v>
      </c>
      <c r="C78" s="16" t="s">
        <v>134</v>
      </c>
      <c r="D78" s="17">
        <v>1</v>
      </c>
      <c r="E78" s="17">
        <v>1</v>
      </c>
      <c r="F78" s="17">
        <v>0</v>
      </c>
      <c r="G78" s="17">
        <v>26</v>
      </c>
      <c r="H78" s="17">
        <v>21</v>
      </c>
      <c r="I78" s="17">
        <v>5</v>
      </c>
      <c r="J78" s="17">
        <v>15</v>
      </c>
      <c r="K78" s="17">
        <v>10</v>
      </c>
      <c r="L78" s="17">
        <v>5</v>
      </c>
      <c r="M78" s="17">
        <v>12</v>
      </c>
      <c r="N78" s="17">
        <v>10</v>
      </c>
      <c r="O78" s="17">
        <v>2</v>
      </c>
    </row>
    <row r="79" spans="1:15" ht="12.75">
      <c r="A79" s="16">
        <v>7</v>
      </c>
      <c r="B79" s="16" t="s">
        <v>98</v>
      </c>
      <c r="C79" s="16" t="s">
        <v>135</v>
      </c>
      <c r="D79" s="17">
        <v>3</v>
      </c>
      <c r="E79" s="17">
        <v>3</v>
      </c>
      <c r="F79" s="17">
        <v>0</v>
      </c>
      <c r="G79" s="17">
        <v>11</v>
      </c>
      <c r="H79" s="17">
        <v>11</v>
      </c>
      <c r="I79" s="17">
        <v>0</v>
      </c>
      <c r="J79" s="17">
        <v>10</v>
      </c>
      <c r="K79" s="17">
        <v>10</v>
      </c>
      <c r="L79" s="17">
        <v>0</v>
      </c>
      <c r="M79" s="17">
        <v>6</v>
      </c>
      <c r="N79" s="17">
        <v>6</v>
      </c>
      <c r="O79" s="17">
        <v>0</v>
      </c>
    </row>
    <row r="80" spans="1:15" s="26" customFormat="1" ht="15">
      <c r="A80" s="28">
        <v>7</v>
      </c>
      <c r="B80" s="24"/>
      <c r="C80" s="28" t="s">
        <v>136</v>
      </c>
      <c r="D80" s="28">
        <f aca="true" t="shared" si="3" ref="D80:O80">(D73+D74+D75+D76+D77+D78+D79)</f>
        <v>11</v>
      </c>
      <c r="E80" s="28">
        <f t="shared" si="3"/>
        <v>10</v>
      </c>
      <c r="F80" s="28">
        <f t="shared" si="3"/>
        <v>1</v>
      </c>
      <c r="G80" s="28">
        <f t="shared" si="3"/>
        <v>128</v>
      </c>
      <c r="H80" s="28">
        <f t="shared" si="3"/>
        <v>109</v>
      </c>
      <c r="I80" s="28">
        <f t="shared" si="3"/>
        <v>19</v>
      </c>
      <c r="J80" s="28">
        <f t="shared" si="3"/>
        <v>52</v>
      </c>
      <c r="K80" s="28">
        <f t="shared" si="3"/>
        <v>43</v>
      </c>
      <c r="L80" s="28">
        <f t="shared" si="3"/>
        <v>9</v>
      </c>
      <c r="M80" s="28">
        <f t="shared" si="3"/>
        <v>24</v>
      </c>
      <c r="N80" s="28">
        <f t="shared" si="3"/>
        <v>18</v>
      </c>
      <c r="O80" s="28">
        <f t="shared" si="3"/>
        <v>6</v>
      </c>
    </row>
    <row r="81" spans="1:15" ht="6.75" customHeight="1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</row>
    <row r="82" spans="1:15" s="31" customFormat="1" ht="15.75">
      <c r="A82" s="29">
        <v>66</v>
      </c>
      <c r="B82" s="30"/>
      <c r="C82" s="29" t="s">
        <v>137</v>
      </c>
      <c r="D82" s="29">
        <f aca="true" t="shared" si="4" ref="D82:O82">(D11+D16+D62+D71+D80)</f>
        <v>164</v>
      </c>
      <c r="E82" s="29">
        <f t="shared" si="4"/>
        <v>142</v>
      </c>
      <c r="F82" s="29">
        <f t="shared" si="4"/>
        <v>22</v>
      </c>
      <c r="G82" s="29">
        <f t="shared" si="4"/>
        <v>1250</v>
      </c>
      <c r="H82" s="29">
        <f t="shared" si="4"/>
        <v>1053</v>
      </c>
      <c r="I82" s="29">
        <f t="shared" si="4"/>
        <v>197</v>
      </c>
      <c r="J82" s="29">
        <f t="shared" si="4"/>
        <v>558</v>
      </c>
      <c r="K82" s="29">
        <f t="shared" si="4"/>
        <v>449</v>
      </c>
      <c r="L82" s="29">
        <f t="shared" si="4"/>
        <v>109</v>
      </c>
      <c r="M82" s="29">
        <f t="shared" si="4"/>
        <v>183</v>
      </c>
      <c r="N82" s="29">
        <f t="shared" si="4"/>
        <v>153</v>
      </c>
      <c r="O82" s="29">
        <f t="shared" si="4"/>
        <v>30</v>
      </c>
    </row>
  </sheetData>
  <sheetProtection password="CE88" sheet="1" objects="1" scenarios="1"/>
  <mergeCells count="9">
    <mergeCell ref="A17:O17"/>
    <mergeCell ref="A63:O63"/>
    <mergeCell ref="A72:O72"/>
    <mergeCell ref="A81:O81"/>
    <mergeCell ref="A2:A5"/>
    <mergeCell ref="B2:B5"/>
    <mergeCell ref="C2:C5"/>
    <mergeCell ref="A12:O12"/>
    <mergeCell ref="D3:O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6" r:id="rId1"/>
  <headerFooter alignWithMargins="0">
    <oddFooter>&amp;R&amp;P+6
</oddFooter>
  </headerFooter>
  <rowBreaks count="2" manualBreakCount="2">
    <brk id="33" max="255" man="1"/>
    <brk id="6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1">
      <selection activeCell="B2" sqref="B2:B6"/>
    </sheetView>
  </sheetViews>
  <sheetFormatPr defaultColWidth="9.140625" defaultRowHeight="12.75"/>
  <cols>
    <col min="1" max="1" width="4.7109375" style="0" customWidth="1"/>
    <col min="2" max="2" width="15.421875" style="0" customWidth="1"/>
    <col min="3" max="3" width="55.00390625" style="0" customWidth="1"/>
    <col min="4" max="4" width="8.140625" style="0" customWidth="1"/>
    <col min="5" max="5" width="8.28125" style="0" customWidth="1"/>
    <col min="6" max="6" width="7.8515625" style="0" customWidth="1"/>
    <col min="7" max="7" width="7.140625" style="0" customWidth="1"/>
    <col min="8" max="8" width="6.7109375" style="0" customWidth="1"/>
    <col min="9" max="9" width="6.00390625" style="0" customWidth="1"/>
    <col min="10" max="10" width="6.8515625" style="0" customWidth="1"/>
    <col min="11" max="11" width="6.140625" style="0" customWidth="1"/>
  </cols>
  <sheetData>
    <row r="1" s="125" customFormat="1" ht="15">
      <c r="A1" s="124" t="s">
        <v>184</v>
      </c>
    </row>
    <row r="2" spans="1:11" ht="19.5">
      <c r="A2" s="131" t="s">
        <v>11</v>
      </c>
      <c r="B2" s="131" t="s">
        <v>12</v>
      </c>
      <c r="C2" s="131" t="s">
        <v>13</v>
      </c>
      <c r="D2" s="10" t="s">
        <v>185</v>
      </c>
      <c r="E2" s="10" t="s">
        <v>186</v>
      </c>
      <c r="F2" s="10" t="s">
        <v>187</v>
      </c>
      <c r="G2" s="10" t="s">
        <v>188</v>
      </c>
      <c r="H2" s="10" t="s">
        <v>189</v>
      </c>
      <c r="I2" s="10" t="s">
        <v>190</v>
      </c>
      <c r="J2" s="10" t="s">
        <v>191</v>
      </c>
      <c r="K2" s="10" t="s">
        <v>192</v>
      </c>
    </row>
    <row r="3" spans="1:11" ht="12.75">
      <c r="A3" s="131"/>
      <c r="B3" s="131"/>
      <c r="C3" s="131"/>
      <c r="D3" s="127" t="s">
        <v>193</v>
      </c>
      <c r="E3" s="130" t="s">
        <v>28</v>
      </c>
      <c r="F3" s="128"/>
      <c r="G3" s="128"/>
      <c r="H3" s="128"/>
      <c r="I3" s="128"/>
      <c r="J3" s="128"/>
      <c r="K3" s="128"/>
    </row>
    <row r="4" spans="1:11" ht="12.75">
      <c r="A4" s="131"/>
      <c r="B4" s="131"/>
      <c r="C4" s="131"/>
      <c r="D4" s="128"/>
      <c r="E4" s="127" t="s">
        <v>194</v>
      </c>
      <c r="F4" s="130" t="s">
        <v>154</v>
      </c>
      <c r="G4" s="128"/>
      <c r="H4" s="128"/>
      <c r="I4" s="128"/>
      <c r="J4" s="128"/>
      <c r="K4" s="128"/>
    </row>
    <row r="5" spans="1:11" ht="88.5" customHeight="1">
      <c r="A5" s="128"/>
      <c r="B5" s="128"/>
      <c r="C5" s="128"/>
      <c r="D5" s="128"/>
      <c r="E5" s="128"/>
      <c r="F5" s="12" t="s">
        <v>195</v>
      </c>
      <c r="G5" s="12" t="s">
        <v>196</v>
      </c>
      <c r="H5" s="12" t="s">
        <v>197</v>
      </c>
      <c r="I5" s="12" t="s">
        <v>198</v>
      </c>
      <c r="J5" s="12" t="s">
        <v>199</v>
      </c>
      <c r="K5" s="12" t="s">
        <v>200</v>
      </c>
    </row>
    <row r="6" spans="1:11" ht="2.25" customHeight="1" hidden="1" thickBot="1">
      <c r="A6" s="128"/>
      <c r="B6" s="128"/>
      <c r="C6" s="128"/>
      <c r="D6" s="9">
        <v>2006</v>
      </c>
      <c r="E6" s="9">
        <v>2006</v>
      </c>
      <c r="F6" s="9">
        <v>2006</v>
      </c>
      <c r="G6" s="9">
        <v>2006</v>
      </c>
      <c r="H6" s="9">
        <v>2006</v>
      </c>
      <c r="I6" s="9">
        <v>2006</v>
      </c>
      <c r="J6" s="9">
        <v>2006</v>
      </c>
      <c r="K6" s="9">
        <v>2006</v>
      </c>
    </row>
    <row r="7" spans="1:11" ht="12.75">
      <c r="A7" s="16">
        <v>1</v>
      </c>
      <c r="B7" s="16" t="s">
        <v>35</v>
      </c>
      <c r="C7" s="16" t="s">
        <v>36</v>
      </c>
      <c r="D7" s="17">
        <v>70</v>
      </c>
      <c r="E7" s="17">
        <v>9</v>
      </c>
      <c r="F7" s="17">
        <v>6</v>
      </c>
      <c r="G7" s="17">
        <v>0</v>
      </c>
      <c r="H7" s="17">
        <v>0</v>
      </c>
      <c r="I7" s="17">
        <v>0</v>
      </c>
      <c r="J7" s="17">
        <v>1</v>
      </c>
      <c r="K7" s="17">
        <v>2</v>
      </c>
    </row>
    <row r="8" spans="1:11" ht="12.75">
      <c r="A8" s="16">
        <v>2</v>
      </c>
      <c r="B8" s="16" t="s">
        <v>37</v>
      </c>
      <c r="C8" s="16" t="s">
        <v>38</v>
      </c>
      <c r="D8" s="17">
        <v>3</v>
      </c>
      <c r="E8" s="17">
        <v>3</v>
      </c>
      <c r="F8" s="17">
        <v>1</v>
      </c>
      <c r="G8" s="17">
        <v>2</v>
      </c>
      <c r="H8" s="17">
        <v>0</v>
      </c>
      <c r="I8" s="17">
        <v>0</v>
      </c>
      <c r="J8" s="17">
        <v>0</v>
      </c>
      <c r="K8" s="17">
        <v>0</v>
      </c>
    </row>
    <row r="9" spans="1:11" ht="12.75">
      <c r="A9" s="16">
        <v>3</v>
      </c>
      <c r="B9" s="16" t="s">
        <v>37</v>
      </c>
      <c r="C9" s="16" t="s">
        <v>39</v>
      </c>
      <c r="D9" s="17">
        <v>1</v>
      </c>
      <c r="E9" s="17">
        <v>1</v>
      </c>
      <c r="F9" s="17">
        <v>0</v>
      </c>
      <c r="G9" s="17">
        <v>0</v>
      </c>
      <c r="H9" s="17">
        <v>0</v>
      </c>
      <c r="I9" s="17">
        <v>0</v>
      </c>
      <c r="J9" s="17">
        <v>1</v>
      </c>
      <c r="K9" s="17">
        <v>0</v>
      </c>
    </row>
    <row r="10" spans="1:11" ht="12.75">
      <c r="A10" s="16">
        <v>4</v>
      </c>
      <c r="B10" s="16" t="s">
        <v>37</v>
      </c>
      <c r="C10" s="16" t="s">
        <v>40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</row>
    <row r="11" spans="1:11" ht="12.75">
      <c r="A11" s="16">
        <v>5</v>
      </c>
      <c r="B11" s="16" t="s">
        <v>41</v>
      </c>
      <c r="C11" s="16" t="s">
        <v>42</v>
      </c>
      <c r="D11" s="17">
        <v>90</v>
      </c>
      <c r="E11" s="17">
        <v>17</v>
      </c>
      <c r="F11" s="17">
        <v>11</v>
      </c>
      <c r="G11" s="17">
        <v>0</v>
      </c>
      <c r="H11" s="17">
        <v>0</v>
      </c>
      <c r="I11" s="17">
        <v>0</v>
      </c>
      <c r="J11" s="17">
        <v>6</v>
      </c>
      <c r="K11" s="17">
        <v>0</v>
      </c>
    </row>
    <row r="12" spans="1:11" s="22" customFormat="1" ht="12.75">
      <c r="A12" s="19">
        <v>5</v>
      </c>
      <c r="B12" s="20"/>
      <c r="C12" s="19" t="s">
        <v>43</v>
      </c>
      <c r="D12" s="19">
        <f aca="true" t="shared" si="0" ref="D12:K12">(D7+D8+D9+D10+D11)</f>
        <v>164</v>
      </c>
      <c r="E12" s="19">
        <f t="shared" si="0"/>
        <v>30</v>
      </c>
      <c r="F12" s="19">
        <f t="shared" si="0"/>
        <v>18</v>
      </c>
      <c r="G12" s="19">
        <f t="shared" si="0"/>
        <v>2</v>
      </c>
      <c r="H12" s="19">
        <f t="shared" si="0"/>
        <v>0</v>
      </c>
      <c r="I12" s="19">
        <f t="shared" si="0"/>
        <v>0</v>
      </c>
      <c r="J12" s="19">
        <f t="shared" si="0"/>
        <v>8</v>
      </c>
      <c r="K12" s="19">
        <f t="shared" si="0"/>
        <v>2</v>
      </c>
    </row>
    <row r="13" spans="1:11" ht="5.25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</row>
    <row r="14" spans="1:11" ht="12.75">
      <c r="A14" s="16">
        <v>1</v>
      </c>
      <c r="B14" s="16" t="s">
        <v>37</v>
      </c>
      <c r="C14" s="16" t="s">
        <v>44</v>
      </c>
      <c r="D14" s="17">
        <v>81</v>
      </c>
      <c r="E14" s="17">
        <v>7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7</v>
      </c>
    </row>
    <row r="15" spans="1:11" ht="12.75">
      <c r="A15" s="16">
        <v>2</v>
      </c>
      <c r="B15" s="16" t="s">
        <v>45</v>
      </c>
      <c r="C15" s="16" t="s">
        <v>159</v>
      </c>
      <c r="D15" s="17">
        <v>94</v>
      </c>
      <c r="E15" s="17">
        <v>19</v>
      </c>
      <c r="F15" s="17">
        <v>0</v>
      </c>
      <c r="G15" s="17">
        <v>0</v>
      </c>
      <c r="H15" s="17">
        <v>0</v>
      </c>
      <c r="I15" s="17">
        <v>9</v>
      </c>
      <c r="J15" s="17">
        <v>10</v>
      </c>
      <c r="K15" s="17">
        <v>0</v>
      </c>
    </row>
    <row r="16" spans="1:11" ht="12.75">
      <c r="A16" s="16">
        <v>3</v>
      </c>
      <c r="B16" s="16" t="s">
        <v>47</v>
      </c>
      <c r="C16" s="16" t="s">
        <v>160</v>
      </c>
      <c r="D16" s="17">
        <v>37</v>
      </c>
      <c r="E16" s="17">
        <v>2</v>
      </c>
      <c r="F16" s="17">
        <v>0</v>
      </c>
      <c r="G16" s="17">
        <v>0</v>
      </c>
      <c r="H16" s="17">
        <v>0</v>
      </c>
      <c r="I16" s="17">
        <v>2</v>
      </c>
      <c r="J16" s="17">
        <v>0</v>
      </c>
      <c r="K16" s="17">
        <v>0</v>
      </c>
    </row>
    <row r="17" spans="1:11" s="22" customFormat="1" ht="12.75">
      <c r="A17" s="19">
        <v>3</v>
      </c>
      <c r="B17" s="20"/>
      <c r="C17" s="19" t="s">
        <v>49</v>
      </c>
      <c r="D17" s="19">
        <f aca="true" t="shared" si="1" ref="D17:K17">(D14+D15+D16)</f>
        <v>212</v>
      </c>
      <c r="E17" s="19">
        <f t="shared" si="1"/>
        <v>28</v>
      </c>
      <c r="F17" s="19">
        <f t="shared" si="1"/>
        <v>0</v>
      </c>
      <c r="G17" s="19">
        <f t="shared" si="1"/>
        <v>0</v>
      </c>
      <c r="H17" s="19">
        <f t="shared" si="1"/>
        <v>0</v>
      </c>
      <c r="I17" s="19">
        <f t="shared" si="1"/>
        <v>11</v>
      </c>
      <c r="J17" s="19">
        <f t="shared" si="1"/>
        <v>10</v>
      </c>
      <c r="K17" s="19">
        <f t="shared" si="1"/>
        <v>7</v>
      </c>
    </row>
    <row r="18" spans="1:11" ht="4.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</row>
    <row r="19" spans="1:11" ht="12.75">
      <c r="A19" s="16">
        <v>1</v>
      </c>
      <c r="B19" s="16" t="s">
        <v>50</v>
      </c>
      <c r="C19" s="16" t="s">
        <v>51</v>
      </c>
      <c r="D19" s="17">
        <v>63</v>
      </c>
      <c r="E19" s="17">
        <v>6</v>
      </c>
      <c r="F19" s="17">
        <v>4</v>
      </c>
      <c r="G19" s="17">
        <v>2</v>
      </c>
      <c r="H19" s="17">
        <v>0</v>
      </c>
      <c r="I19" s="17">
        <v>0</v>
      </c>
      <c r="J19" s="17">
        <v>0</v>
      </c>
      <c r="K19" s="17">
        <v>0</v>
      </c>
    </row>
    <row r="20" spans="1:11" ht="12.75">
      <c r="A20" s="16">
        <v>2</v>
      </c>
      <c r="B20" s="16" t="s">
        <v>50</v>
      </c>
      <c r="C20" s="16" t="s">
        <v>52</v>
      </c>
      <c r="D20" s="17">
        <v>52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ht="12.75">
      <c r="A21" s="16">
        <v>3</v>
      </c>
      <c r="B21" s="16" t="s">
        <v>53</v>
      </c>
      <c r="C21" s="16" t="s">
        <v>54</v>
      </c>
      <c r="D21" s="17">
        <v>62</v>
      </c>
      <c r="E21" s="17">
        <v>6</v>
      </c>
      <c r="F21" s="17">
        <v>4</v>
      </c>
      <c r="G21" s="17">
        <v>1</v>
      </c>
      <c r="H21" s="17">
        <v>0</v>
      </c>
      <c r="I21" s="17">
        <v>0</v>
      </c>
      <c r="J21" s="17">
        <v>0</v>
      </c>
      <c r="K21" s="17">
        <v>1</v>
      </c>
    </row>
    <row r="22" spans="1:11" ht="12.75">
      <c r="A22" s="16">
        <v>4</v>
      </c>
      <c r="B22" s="16" t="s">
        <v>55</v>
      </c>
      <c r="C22" s="16" t="s">
        <v>56</v>
      </c>
      <c r="D22" s="17">
        <v>53</v>
      </c>
      <c r="E22" s="17">
        <v>2</v>
      </c>
      <c r="F22" s="17">
        <v>0</v>
      </c>
      <c r="G22" s="17">
        <v>2</v>
      </c>
      <c r="H22" s="17">
        <v>0</v>
      </c>
      <c r="I22" s="17">
        <v>0</v>
      </c>
      <c r="J22" s="17">
        <v>0</v>
      </c>
      <c r="K22" s="17">
        <v>0</v>
      </c>
    </row>
    <row r="23" spans="1:11" ht="12.75">
      <c r="A23" s="16">
        <v>5</v>
      </c>
      <c r="B23" s="16" t="s">
        <v>55</v>
      </c>
      <c r="C23" s="16" t="s">
        <v>201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</row>
    <row r="24" spans="1:11" ht="12.75">
      <c r="A24" s="16">
        <v>6</v>
      </c>
      <c r="B24" s="16" t="s">
        <v>35</v>
      </c>
      <c r="C24" s="16" t="s">
        <v>58</v>
      </c>
      <c r="D24" s="17">
        <v>84</v>
      </c>
      <c r="E24" s="17">
        <v>4</v>
      </c>
      <c r="F24" s="17">
        <v>0</v>
      </c>
      <c r="G24" s="17">
        <v>4</v>
      </c>
      <c r="H24" s="17">
        <v>0</v>
      </c>
      <c r="I24" s="17">
        <v>0</v>
      </c>
      <c r="J24" s="17">
        <v>0</v>
      </c>
      <c r="K24" s="17">
        <v>0</v>
      </c>
    </row>
    <row r="25" spans="1:11" ht="12.75">
      <c r="A25" s="16">
        <v>7</v>
      </c>
      <c r="B25" s="16" t="s">
        <v>59</v>
      </c>
      <c r="C25" s="16" t="s">
        <v>60</v>
      </c>
      <c r="D25" s="17">
        <v>35</v>
      </c>
      <c r="E25" s="17">
        <v>2</v>
      </c>
      <c r="F25" s="17">
        <v>2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11" ht="12.75">
      <c r="A26" s="16">
        <v>8</v>
      </c>
      <c r="B26" s="16" t="s">
        <v>37</v>
      </c>
      <c r="C26" s="16" t="s">
        <v>61</v>
      </c>
      <c r="D26" s="17">
        <v>42</v>
      </c>
      <c r="E26" s="17">
        <v>1</v>
      </c>
      <c r="F26" s="17">
        <v>0</v>
      </c>
      <c r="G26" s="17">
        <v>0</v>
      </c>
      <c r="H26" s="17">
        <v>0</v>
      </c>
      <c r="I26" s="17">
        <v>1</v>
      </c>
      <c r="J26" s="17">
        <v>0</v>
      </c>
      <c r="K26" s="17">
        <v>0</v>
      </c>
    </row>
    <row r="27" spans="1:11" ht="12.75">
      <c r="A27" s="16">
        <v>9</v>
      </c>
      <c r="B27" s="16" t="s">
        <v>37</v>
      </c>
      <c r="C27" s="16" t="s">
        <v>62</v>
      </c>
      <c r="D27" s="17">
        <v>35</v>
      </c>
      <c r="E27" s="17">
        <v>5</v>
      </c>
      <c r="F27" s="17">
        <v>1</v>
      </c>
      <c r="G27" s="17">
        <v>3</v>
      </c>
      <c r="H27" s="17">
        <v>0</v>
      </c>
      <c r="I27" s="17">
        <v>0</v>
      </c>
      <c r="J27" s="17">
        <v>0</v>
      </c>
      <c r="K27" s="17">
        <v>1</v>
      </c>
    </row>
    <row r="28" spans="1:11" ht="12.75">
      <c r="A28" s="16">
        <v>10</v>
      </c>
      <c r="B28" s="16" t="s">
        <v>37</v>
      </c>
      <c r="C28" s="16" t="s">
        <v>63</v>
      </c>
      <c r="D28" s="17">
        <v>11</v>
      </c>
      <c r="E28" s="17">
        <v>11</v>
      </c>
      <c r="F28" s="17">
        <v>0</v>
      </c>
      <c r="G28" s="17">
        <v>11</v>
      </c>
      <c r="H28" s="17">
        <v>0</v>
      </c>
      <c r="I28" s="17">
        <v>0</v>
      </c>
      <c r="J28" s="17">
        <v>0</v>
      </c>
      <c r="K28" s="17">
        <v>0</v>
      </c>
    </row>
    <row r="29" spans="1:11" ht="12.75">
      <c r="A29" s="16">
        <v>11</v>
      </c>
      <c r="B29" s="16" t="s">
        <v>37</v>
      </c>
      <c r="C29" s="16" t="s">
        <v>64</v>
      </c>
      <c r="D29" s="17">
        <v>59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</row>
    <row r="30" spans="1:11" ht="12.75">
      <c r="A30" s="16">
        <v>12</v>
      </c>
      <c r="B30" s="16" t="s">
        <v>37</v>
      </c>
      <c r="C30" s="16" t="s">
        <v>65</v>
      </c>
      <c r="D30" s="17">
        <v>69</v>
      </c>
      <c r="E30" s="17">
        <v>3</v>
      </c>
      <c r="F30" s="17">
        <v>2</v>
      </c>
      <c r="G30" s="17">
        <v>1</v>
      </c>
      <c r="H30" s="17">
        <v>0</v>
      </c>
      <c r="I30" s="17">
        <v>0</v>
      </c>
      <c r="J30" s="17">
        <v>0</v>
      </c>
      <c r="K30" s="17">
        <v>0</v>
      </c>
    </row>
    <row r="31" spans="1:11" ht="12.75">
      <c r="A31" s="16">
        <v>13</v>
      </c>
      <c r="B31" s="16" t="s">
        <v>37</v>
      </c>
      <c r="C31" s="16" t="s">
        <v>66</v>
      </c>
      <c r="D31" s="17">
        <v>69</v>
      </c>
      <c r="E31" s="17">
        <v>5</v>
      </c>
      <c r="F31" s="17">
        <v>2</v>
      </c>
      <c r="G31" s="17">
        <v>3</v>
      </c>
      <c r="H31" s="17">
        <v>0</v>
      </c>
      <c r="I31" s="17">
        <v>0</v>
      </c>
      <c r="J31" s="17">
        <v>0</v>
      </c>
      <c r="K31" s="17">
        <v>0</v>
      </c>
    </row>
    <row r="32" spans="1:11" ht="12.75">
      <c r="A32" s="16">
        <v>14</v>
      </c>
      <c r="B32" s="16" t="s">
        <v>37</v>
      </c>
      <c r="C32" s="16" t="s">
        <v>67</v>
      </c>
      <c r="D32" s="17">
        <v>46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</row>
    <row r="33" spans="1:11" ht="12.75">
      <c r="A33" s="16">
        <v>15</v>
      </c>
      <c r="B33" s="16" t="s">
        <v>68</v>
      </c>
      <c r="C33" s="16" t="s">
        <v>69</v>
      </c>
      <c r="D33" s="17">
        <v>26</v>
      </c>
      <c r="E33" s="17">
        <v>1</v>
      </c>
      <c r="F33" s="17">
        <v>0</v>
      </c>
      <c r="G33" s="17">
        <v>1</v>
      </c>
      <c r="H33" s="17">
        <v>0</v>
      </c>
      <c r="I33" s="17">
        <v>0</v>
      </c>
      <c r="J33" s="17">
        <v>0</v>
      </c>
      <c r="K33" s="17">
        <v>0</v>
      </c>
    </row>
    <row r="34" spans="1:11" ht="12.75">
      <c r="A34" s="16">
        <v>16</v>
      </c>
      <c r="B34" s="16" t="s">
        <v>70</v>
      </c>
      <c r="C34" s="16" t="s">
        <v>71</v>
      </c>
      <c r="D34" s="17">
        <v>54</v>
      </c>
      <c r="E34" s="17">
        <v>4</v>
      </c>
      <c r="F34" s="17">
        <v>2</v>
      </c>
      <c r="G34" s="17">
        <v>2</v>
      </c>
      <c r="H34" s="17">
        <v>0</v>
      </c>
      <c r="I34" s="17">
        <v>0</v>
      </c>
      <c r="J34" s="17">
        <v>0</v>
      </c>
      <c r="K34" s="17">
        <v>0</v>
      </c>
    </row>
    <row r="35" spans="1:11" ht="12.75">
      <c r="A35" s="16">
        <v>17</v>
      </c>
      <c r="B35" s="16" t="s">
        <v>72</v>
      </c>
      <c r="C35" s="16" t="s">
        <v>73</v>
      </c>
      <c r="D35" s="17">
        <v>6</v>
      </c>
      <c r="E35" s="17">
        <v>4</v>
      </c>
      <c r="F35" s="17">
        <v>0</v>
      </c>
      <c r="G35" s="17">
        <v>0</v>
      </c>
      <c r="H35" s="17">
        <v>4</v>
      </c>
      <c r="I35" s="17">
        <v>0</v>
      </c>
      <c r="J35" s="17">
        <v>0</v>
      </c>
      <c r="K35" s="17">
        <v>0</v>
      </c>
    </row>
    <row r="36" spans="1:11" ht="12.75">
      <c r="A36" s="16">
        <v>18</v>
      </c>
      <c r="B36" s="16" t="s">
        <v>74</v>
      </c>
      <c r="C36" s="16" t="s">
        <v>75</v>
      </c>
      <c r="D36" s="17">
        <v>3</v>
      </c>
      <c r="E36" s="17">
        <v>3</v>
      </c>
      <c r="F36" s="17">
        <v>0</v>
      </c>
      <c r="G36" s="17">
        <v>3</v>
      </c>
      <c r="H36" s="17">
        <v>0</v>
      </c>
      <c r="I36" s="17">
        <v>0</v>
      </c>
      <c r="J36" s="17">
        <v>0</v>
      </c>
      <c r="K36" s="17">
        <v>0</v>
      </c>
    </row>
    <row r="37" spans="1:11" ht="12.75">
      <c r="A37" s="16">
        <v>19</v>
      </c>
      <c r="B37" s="16" t="s">
        <v>76</v>
      </c>
      <c r="C37" s="16" t="s">
        <v>77</v>
      </c>
      <c r="D37" s="17">
        <v>18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</row>
    <row r="38" spans="1:11" ht="12.75">
      <c r="A38" s="16">
        <v>20</v>
      </c>
      <c r="B38" s="16" t="s">
        <v>78</v>
      </c>
      <c r="C38" s="16" t="s">
        <v>180</v>
      </c>
      <c r="D38" s="17">
        <v>22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</row>
    <row r="39" spans="1:11" ht="12.75">
      <c r="A39" s="16">
        <v>21</v>
      </c>
      <c r="B39" s="16" t="s">
        <v>41</v>
      </c>
      <c r="C39" s="16" t="s">
        <v>80</v>
      </c>
      <c r="D39" s="17">
        <v>50</v>
      </c>
      <c r="E39" s="17">
        <v>12</v>
      </c>
      <c r="F39" s="17">
        <v>3</v>
      </c>
      <c r="G39" s="17">
        <v>9</v>
      </c>
      <c r="H39" s="17">
        <v>0</v>
      </c>
      <c r="I39" s="17">
        <v>0</v>
      </c>
      <c r="J39" s="17">
        <v>0</v>
      </c>
      <c r="K39" s="17">
        <v>0</v>
      </c>
    </row>
    <row r="40" spans="1:11" ht="12.75">
      <c r="A40" s="16">
        <v>22</v>
      </c>
      <c r="B40" s="16" t="s">
        <v>81</v>
      </c>
      <c r="C40" s="16" t="s">
        <v>82</v>
      </c>
      <c r="D40" s="17">
        <v>20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</row>
    <row r="41" spans="1:11" ht="12.75">
      <c r="A41" s="16">
        <v>23</v>
      </c>
      <c r="B41" s="16" t="s">
        <v>81</v>
      </c>
      <c r="C41" s="16" t="s">
        <v>83</v>
      </c>
      <c r="D41" s="17">
        <v>32</v>
      </c>
      <c r="E41" s="17">
        <v>4</v>
      </c>
      <c r="F41" s="17">
        <v>0</v>
      </c>
      <c r="G41" s="17">
        <v>4</v>
      </c>
      <c r="H41" s="17">
        <v>0</v>
      </c>
      <c r="I41" s="17">
        <v>0</v>
      </c>
      <c r="J41" s="17">
        <v>0</v>
      </c>
      <c r="K41" s="17">
        <v>0</v>
      </c>
    </row>
    <row r="42" spans="1:11" ht="12.75">
      <c r="A42" s="16">
        <v>24</v>
      </c>
      <c r="B42" s="16" t="s">
        <v>84</v>
      </c>
      <c r="C42" s="16" t="s">
        <v>85</v>
      </c>
      <c r="D42" s="17">
        <v>54</v>
      </c>
      <c r="E42" s="17">
        <v>13</v>
      </c>
      <c r="F42" s="17">
        <v>0</v>
      </c>
      <c r="G42" s="17">
        <v>7</v>
      </c>
      <c r="H42" s="17">
        <v>0</v>
      </c>
      <c r="I42" s="17">
        <v>0</v>
      </c>
      <c r="J42" s="17">
        <v>0</v>
      </c>
      <c r="K42" s="17">
        <v>6</v>
      </c>
    </row>
    <row r="43" spans="1:11" ht="12.75">
      <c r="A43" s="16">
        <v>25</v>
      </c>
      <c r="B43" s="16" t="s">
        <v>84</v>
      </c>
      <c r="C43" s="16" t="s">
        <v>86</v>
      </c>
      <c r="D43" s="17">
        <v>13</v>
      </c>
      <c r="E43" s="17">
        <v>1</v>
      </c>
      <c r="F43" s="17">
        <v>0</v>
      </c>
      <c r="G43" s="17">
        <v>1</v>
      </c>
      <c r="H43" s="17">
        <v>0</v>
      </c>
      <c r="I43" s="17">
        <v>0</v>
      </c>
      <c r="J43" s="17">
        <v>0</v>
      </c>
      <c r="K43" s="17">
        <v>0</v>
      </c>
    </row>
    <row r="44" spans="1:11" ht="12.75">
      <c r="A44" s="16">
        <v>26</v>
      </c>
      <c r="B44" s="16" t="s">
        <v>87</v>
      </c>
      <c r="C44" s="16" t="s">
        <v>88</v>
      </c>
      <c r="D44" s="17">
        <v>37</v>
      </c>
      <c r="E44" s="17">
        <v>2</v>
      </c>
      <c r="F44" s="17">
        <v>0</v>
      </c>
      <c r="G44" s="17">
        <v>2</v>
      </c>
      <c r="H44" s="17">
        <v>0</v>
      </c>
      <c r="I44" s="17">
        <v>0</v>
      </c>
      <c r="J44" s="17">
        <v>0</v>
      </c>
      <c r="K44" s="17">
        <v>0</v>
      </c>
    </row>
    <row r="45" spans="1:11" ht="12.75">
      <c r="A45" s="16">
        <v>27</v>
      </c>
      <c r="B45" s="16" t="s">
        <v>89</v>
      </c>
      <c r="C45" s="16" t="s">
        <v>90</v>
      </c>
      <c r="D45" s="17">
        <v>40</v>
      </c>
      <c r="E45" s="17">
        <v>1</v>
      </c>
      <c r="F45" s="17">
        <v>0</v>
      </c>
      <c r="G45" s="17">
        <v>1</v>
      </c>
      <c r="H45" s="17">
        <v>0</v>
      </c>
      <c r="I45" s="17">
        <v>0</v>
      </c>
      <c r="J45" s="17">
        <v>0</v>
      </c>
      <c r="K45" s="17">
        <v>0</v>
      </c>
    </row>
    <row r="46" spans="1:11" ht="12.75">
      <c r="A46" s="16">
        <v>28</v>
      </c>
      <c r="B46" s="16" t="s">
        <v>91</v>
      </c>
      <c r="C46" s="16" t="s">
        <v>92</v>
      </c>
      <c r="D46" s="17">
        <v>17</v>
      </c>
      <c r="E46" s="17">
        <v>2</v>
      </c>
      <c r="F46" s="17">
        <v>0</v>
      </c>
      <c r="G46" s="17">
        <v>2</v>
      </c>
      <c r="H46" s="17">
        <v>0</v>
      </c>
      <c r="I46" s="17">
        <v>0</v>
      </c>
      <c r="J46" s="17">
        <v>0</v>
      </c>
      <c r="K46" s="17">
        <v>0</v>
      </c>
    </row>
    <row r="47" spans="1:11" ht="12.75">
      <c r="A47" s="16">
        <v>29</v>
      </c>
      <c r="B47" s="16" t="s">
        <v>93</v>
      </c>
      <c r="C47" s="16" t="s">
        <v>94</v>
      </c>
      <c r="D47" s="17">
        <v>14</v>
      </c>
      <c r="E47" s="17">
        <v>1</v>
      </c>
      <c r="F47" s="17">
        <v>0</v>
      </c>
      <c r="G47" s="17">
        <v>1</v>
      </c>
      <c r="H47" s="17">
        <v>0</v>
      </c>
      <c r="I47" s="17">
        <v>0</v>
      </c>
      <c r="J47" s="17">
        <v>0</v>
      </c>
      <c r="K47" s="17">
        <v>0</v>
      </c>
    </row>
    <row r="48" spans="1:11" ht="12.75">
      <c r="A48" s="16">
        <v>30</v>
      </c>
      <c r="B48" s="16" t="s">
        <v>93</v>
      </c>
      <c r="C48" s="16" t="s">
        <v>95</v>
      </c>
      <c r="D48" s="17">
        <v>13</v>
      </c>
      <c r="E48" s="17">
        <v>4</v>
      </c>
      <c r="F48" s="17">
        <v>0</v>
      </c>
      <c r="G48" s="17">
        <v>4</v>
      </c>
      <c r="H48" s="17">
        <v>0</v>
      </c>
      <c r="I48" s="17">
        <v>0</v>
      </c>
      <c r="J48" s="17">
        <v>0</v>
      </c>
      <c r="K48" s="17">
        <v>0</v>
      </c>
    </row>
    <row r="49" spans="1:11" ht="12.75">
      <c r="A49" s="16">
        <v>31</v>
      </c>
      <c r="B49" s="16" t="s">
        <v>96</v>
      </c>
      <c r="C49" s="16" t="s">
        <v>97</v>
      </c>
      <c r="D49" s="17">
        <v>37</v>
      </c>
      <c r="E49" s="17">
        <v>3</v>
      </c>
      <c r="F49" s="17">
        <v>0</v>
      </c>
      <c r="G49" s="17">
        <v>0</v>
      </c>
      <c r="H49" s="17">
        <v>3</v>
      </c>
      <c r="I49" s="17">
        <v>0</v>
      </c>
      <c r="J49" s="17">
        <v>0</v>
      </c>
      <c r="K49" s="17">
        <v>0</v>
      </c>
    </row>
    <row r="50" spans="1:11" ht="12.75">
      <c r="A50" s="16">
        <v>32</v>
      </c>
      <c r="B50" s="16" t="s">
        <v>98</v>
      </c>
      <c r="C50" s="16" t="s">
        <v>99</v>
      </c>
      <c r="D50" s="17">
        <v>29</v>
      </c>
      <c r="E50" s="17">
        <v>4</v>
      </c>
      <c r="F50" s="17">
        <v>0</v>
      </c>
      <c r="G50" s="17">
        <v>4</v>
      </c>
      <c r="H50" s="17">
        <v>0</v>
      </c>
      <c r="I50" s="17">
        <v>0</v>
      </c>
      <c r="J50" s="17">
        <v>0</v>
      </c>
      <c r="K50" s="17">
        <v>0</v>
      </c>
    </row>
    <row r="51" spans="1:11" ht="12.75">
      <c r="A51" s="16">
        <v>33</v>
      </c>
      <c r="B51" s="16" t="s">
        <v>100</v>
      </c>
      <c r="C51" s="16" t="s">
        <v>101</v>
      </c>
      <c r="D51" s="17">
        <v>39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</row>
    <row r="52" spans="1:11" ht="12.75">
      <c r="A52" s="16">
        <v>34</v>
      </c>
      <c r="B52" s="16" t="s">
        <v>102</v>
      </c>
      <c r="C52" s="16" t="s">
        <v>103</v>
      </c>
      <c r="D52" s="17">
        <v>62</v>
      </c>
      <c r="E52" s="17">
        <v>6</v>
      </c>
      <c r="F52" s="17">
        <v>0</v>
      </c>
      <c r="G52" s="17">
        <v>6</v>
      </c>
      <c r="H52" s="17">
        <v>0</v>
      </c>
      <c r="I52" s="17">
        <v>0</v>
      </c>
      <c r="J52" s="17">
        <v>0</v>
      </c>
      <c r="K52" s="17">
        <v>0</v>
      </c>
    </row>
    <row r="53" spans="1:11" ht="12.75">
      <c r="A53" s="16">
        <v>35</v>
      </c>
      <c r="B53" s="16" t="s">
        <v>45</v>
      </c>
      <c r="C53" s="16" t="s">
        <v>104</v>
      </c>
      <c r="D53" s="17">
        <v>10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</row>
    <row r="54" spans="1:11" ht="12.75">
      <c r="A54" s="16">
        <v>36</v>
      </c>
      <c r="B54" s="16" t="s">
        <v>45</v>
      </c>
      <c r="C54" s="16" t="s">
        <v>105</v>
      </c>
      <c r="D54" s="17">
        <v>53</v>
      </c>
      <c r="E54" s="17">
        <v>3</v>
      </c>
      <c r="F54" s="17">
        <v>0</v>
      </c>
      <c r="G54" s="17">
        <v>3</v>
      </c>
      <c r="H54" s="17">
        <v>0</v>
      </c>
      <c r="I54" s="17">
        <v>0</v>
      </c>
      <c r="J54" s="17">
        <v>0</v>
      </c>
      <c r="K54" s="17">
        <v>0</v>
      </c>
    </row>
    <row r="55" spans="1:11" ht="12.75">
      <c r="A55" s="16">
        <v>37</v>
      </c>
      <c r="B55" s="16" t="s">
        <v>45</v>
      </c>
      <c r="C55" s="16" t="s">
        <v>202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</row>
    <row r="56" spans="1:11" ht="12.75">
      <c r="A56" s="16">
        <v>38</v>
      </c>
      <c r="B56" s="16" t="s">
        <v>107</v>
      </c>
      <c r="C56" s="16" t="s">
        <v>108</v>
      </c>
      <c r="D56" s="17">
        <v>24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</row>
    <row r="57" spans="1:11" ht="12.75">
      <c r="A57" s="16">
        <v>39</v>
      </c>
      <c r="B57" s="16" t="s">
        <v>47</v>
      </c>
      <c r="C57" s="16" t="s">
        <v>109</v>
      </c>
      <c r="D57" s="17">
        <v>18</v>
      </c>
      <c r="E57" s="17">
        <v>1</v>
      </c>
      <c r="F57" s="17">
        <v>0</v>
      </c>
      <c r="G57" s="17">
        <v>1</v>
      </c>
      <c r="H57" s="17">
        <v>0</v>
      </c>
      <c r="I57" s="17">
        <v>0</v>
      </c>
      <c r="J57" s="17">
        <v>0</v>
      </c>
      <c r="K57" s="17">
        <v>0</v>
      </c>
    </row>
    <row r="58" spans="1:11" ht="12.75">
      <c r="A58" s="16">
        <v>40</v>
      </c>
      <c r="B58" s="16" t="s">
        <v>110</v>
      </c>
      <c r="C58" s="16" t="s">
        <v>111</v>
      </c>
      <c r="D58" s="17">
        <v>34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</row>
    <row r="59" spans="1:11" ht="12.75">
      <c r="A59" s="16">
        <v>41</v>
      </c>
      <c r="B59" s="16" t="s">
        <v>112</v>
      </c>
      <c r="C59" s="16" t="s">
        <v>113</v>
      </c>
      <c r="D59" s="17">
        <v>21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</row>
    <row r="60" spans="1:11" ht="12.75">
      <c r="A60" s="16">
        <v>42</v>
      </c>
      <c r="B60" s="16" t="s">
        <v>114</v>
      </c>
      <c r="C60" s="16" t="s">
        <v>115</v>
      </c>
      <c r="D60" s="17">
        <v>27</v>
      </c>
      <c r="E60" s="17">
        <v>1</v>
      </c>
      <c r="F60" s="17">
        <v>0</v>
      </c>
      <c r="G60" s="17">
        <v>1</v>
      </c>
      <c r="H60" s="17">
        <v>0</v>
      </c>
      <c r="I60" s="17">
        <v>0</v>
      </c>
      <c r="J60" s="17">
        <v>0</v>
      </c>
      <c r="K60" s="17">
        <v>0</v>
      </c>
    </row>
    <row r="61" spans="1:11" ht="12.75">
      <c r="A61" s="16">
        <v>43</v>
      </c>
      <c r="B61" s="16" t="s">
        <v>114</v>
      </c>
      <c r="C61" s="16" t="s">
        <v>116</v>
      </c>
      <c r="D61" s="17">
        <v>28</v>
      </c>
      <c r="E61" s="17">
        <v>4</v>
      </c>
      <c r="F61" s="17">
        <v>0</v>
      </c>
      <c r="G61" s="17">
        <v>0</v>
      </c>
      <c r="H61" s="17">
        <v>4</v>
      </c>
      <c r="I61" s="17">
        <v>0</v>
      </c>
      <c r="J61" s="17">
        <v>0</v>
      </c>
      <c r="K61" s="17">
        <v>0</v>
      </c>
    </row>
    <row r="62" spans="1:11" ht="12.75">
      <c r="A62" s="16">
        <v>44</v>
      </c>
      <c r="B62" s="16" t="s">
        <v>117</v>
      </c>
      <c r="C62" s="16" t="s">
        <v>118</v>
      </c>
      <c r="D62" s="17">
        <v>25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</row>
    <row r="63" spans="1:11" s="22" customFormat="1" ht="12.75">
      <c r="A63" s="19">
        <v>44</v>
      </c>
      <c r="B63" s="20"/>
      <c r="C63" s="19" t="s">
        <v>119</v>
      </c>
      <c r="D63" s="19">
        <f>SUM((D19):(D62))</f>
        <v>1506</v>
      </c>
      <c r="E63" s="19">
        <f>SUM((E19):(E62))</f>
        <v>119</v>
      </c>
      <c r="F63" s="19">
        <f>SUM((F19):(F62))</f>
        <v>20</v>
      </c>
      <c r="G63" s="19">
        <f>SUM((G19):(G62))</f>
        <v>79</v>
      </c>
      <c r="H63" s="19">
        <f>SUM((H19):(H62))</f>
        <v>11</v>
      </c>
      <c r="I63" s="19">
        <f>SUM((I19):(I62))</f>
        <v>1</v>
      </c>
      <c r="J63" s="19">
        <f>SUM((J19):(J62))</f>
        <v>0</v>
      </c>
      <c r="K63" s="19">
        <f>SUM((K19):(K62))</f>
        <v>8</v>
      </c>
    </row>
    <row r="64" spans="1:11" ht="6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</row>
    <row r="65" spans="1:11" ht="12.75">
      <c r="A65" s="16">
        <v>1</v>
      </c>
      <c r="B65" s="16" t="s">
        <v>50</v>
      </c>
      <c r="C65" s="16" t="s">
        <v>120</v>
      </c>
      <c r="D65" s="17">
        <v>6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</row>
    <row r="66" spans="1:11" ht="12.75">
      <c r="A66" s="16">
        <v>2</v>
      </c>
      <c r="B66" s="16" t="s">
        <v>55</v>
      </c>
      <c r="C66" s="16" t="s">
        <v>121</v>
      </c>
      <c r="D66" s="17">
        <v>13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</row>
    <row r="67" spans="1:11" ht="12.75">
      <c r="A67" s="16">
        <v>3</v>
      </c>
      <c r="B67" s="16" t="s">
        <v>78</v>
      </c>
      <c r="C67" s="16" t="s">
        <v>122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</row>
    <row r="68" spans="1:11" ht="12.75">
      <c r="A68" s="16">
        <v>4</v>
      </c>
      <c r="B68" s="16" t="s">
        <v>123</v>
      </c>
      <c r="C68" s="16" t="s">
        <v>183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</row>
    <row r="69" spans="1:11" ht="12.75">
      <c r="A69" s="16">
        <v>5</v>
      </c>
      <c r="B69" s="16" t="s">
        <v>93</v>
      </c>
      <c r="C69" s="16" t="s">
        <v>125</v>
      </c>
      <c r="D69" s="17">
        <v>5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</row>
    <row r="70" spans="1:11" ht="12.75">
      <c r="A70" s="16">
        <v>6</v>
      </c>
      <c r="B70" s="16" t="s">
        <v>98</v>
      </c>
      <c r="C70" s="16" t="s">
        <v>126</v>
      </c>
      <c r="D70" s="17">
        <v>9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</row>
    <row r="71" spans="1:11" ht="12.75">
      <c r="A71" s="16">
        <v>7</v>
      </c>
      <c r="B71" s="16" t="s">
        <v>45</v>
      </c>
      <c r="C71" s="16" t="s">
        <v>127</v>
      </c>
      <c r="D71" s="17">
        <v>7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</row>
    <row r="72" spans="1:11" s="22" customFormat="1" ht="12.75">
      <c r="A72" s="19">
        <v>7</v>
      </c>
      <c r="B72" s="20"/>
      <c r="C72" s="19" t="s">
        <v>128</v>
      </c>
      <c r="D72" s="19">
        <f aca="true" t="shared" si="2" ref="D72:K72">(D65+D66+D67+D68+D69+D70+D71)</f>
        <v>40</v>
      </c>
      <c r="E72" s="19">
        <f t="shared" si="2"/>
        <v>0</v>
      </c>
      <c r="F72" s="19">
        <f t="shared" si="2"/>
        <v>0</v>
      </c>
      <c r="G72" s="19">
        <f t="shared" si="2"/>
        <v>0</v>
      </c>
      <c r="H72" s="19">
        <f t="shared" si="2"/>
        <v>0</v>
      </c>
      <c r="I72" s="19">
        <f t="shared" si="2"/>
        <v>0</v>
      </c>
      <c r="J72" s="19">
        <f t="shared" si="2"/>
        <v>0</v>
      </c>
      <c r="K72" s="19">
        <f t="shared" si="2"/>
        <v>0</v>
      </c>
    </row>
    <row r="73" spans="1:11" ht="6.75" customHeight="1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</row>
    <row r="74" spans="1:11" ht="12.75">
      <c r="A74" s="16">
        <v>1</v>
      </c>
      <c r="B74" s="16" t="s">
        <v>53</v>
      </c>
      <c r="C74" s="16" t="s">
        <v>129</v>
      </c>
      <c r="D74" s="17">
        <v>4</v>
      </c>
      <c r="E74" s="17">
        <v>2</v>
      </c>
      <c r="F74" s="17">
        <v>0</v>
      </c>
      <c r="G74" s="17">
        <v>2</v>
      </c>
      <c r="H74" s="17">
        <v>0</v>
      </c>
      <c r="I74" s="17">
        <v>0</v>
      </c>
      <c r="J74" s="17">
        <v>0</v>
      </c>
      <c r="K74" s="17">
        <v>0</v>
      </c>
    </row>
    <row r="75" spans="1:11" ht="12.75">
      <c r="A75" s="16">
        <v>2</v>
      </c>
      <c r="B75" s="16" t="s">
        <v>37</v>
      </c>
      <c r="C75" s="16" t="s">
        <v>162</v>
      </c>
      <c r="D75" s="17">
        <v>24</v>
      </c>
      <c r="E75" s="17">
        <v>2</v>
      </c>
      <c r="F75" s="17">
        <v>0</v>
      </c>
      <c r="G75" s="17">
        <v>2</v>
      </c>
      <c r="H75" s="17">
        <v>0</v>
      </c>
      <c r="I75" s="17">
        <v>0</v>
      </c>
      <c r="J75" s="17">
        <v>0</v>
      </c>
      <c r="K75" s="17">
        <v>0</v>
      </c>
    </row>
    <row r="76" spans="1:11" ht="12.75">
      <c r="A76" s="16">
        <v>3</v>
      </c>
      <c r="B76" s="16" t="s">
        <v>37</v>
      </c>
      <c r="C76" s="16" t="s">
        <v>131</v>
      </c>
      <c r="D76" s="17">
        <v>22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</row>
    <row r="77" spans="1:11" ht="12.75">
      <c r="A77" s="16">
        <v>4</v>
      </c>
      <c r="B77" s="16" t="s">
        <v>76</v>
      </c>
      <c r="C77" s="16" t="s">
        <v>132</v>
      </c>
      <c r="D77" s="17">
        <v>66</v>
      </c>
      <c r="E77" s="17">
        <v>4</v>
      </c>
      <c r="F77" s="17">
        <v>0</v>
      </c>
      <c r="G77" s="17">
        <v>4</v>
      </c>
      <c r="H77" s="17">
        <v>0</v>
      </c>
      <c r="I77" s="17">
        <v>0</v>
      </c>
      <c r="J77" s="17">
        <v>0</v>
      </c>
      <c r="K77" s="17">
        <v>0</v>
      </c>
    </row>
    <row r="78" spans="1:11" ht="12.75">
      <c r="A78" s="16">
        <v>5</v>
      </c>
      <c r="B78" s="16" t="s">
        <v>78</v>
      </c>
      <c r="C78" s="16" t="s">
        <v>133</v>
      </c>
      <c r="D78" s="17">
        <v>15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</row>
    <row r="79" spans="1:11" ht="12.75">
      <c r="A79" s="16">
        <v>6</v>
      </c>
      <c r="B79" s="16" t="s">
        <v>96</v>
      </c>
      <c r="C79" s="16" t="s">
        <v>134</v>
      </c>
      <c r="D79" s="17">
        <v>54</v>
      </c>
      <c r="E79" s="17">
        <v>1</v>
      </c>
      <c r="F79" s="17">
        <v>0</v>
      </c>
      <c r="G79" s="17">
        <v>1</v>
      </c>
      <c r="H79" s="17">
        <v>0</v>
      </c>
      <c r="I79" s="17">
        <v>0</v>
      </c>
      <c r="J79" s="17">
        <v>0</v>
      </c>
      <c r="K79" s="17">
        <v>0</v>
      </c>
    </row>
    <row r="80" spans="1:11" ht="12.75">
      <c r="A80" s="16">
        <v>7</v>
      </c>
      <c r="B80" s="16" t="s">
        <v>98</v>
      </c>
      <c r="C80" s="16" t="s">
        <v>135</v>
      </c>
      <c r="D80" s="17">
        <v>30</v>
      </c>
      <c r="E80" s="17">
        <v>4</v>
      </c>
      <c r="F80" s="17">
        <v>0</v>
      </c>
      <c r="G80" s="17">
        <v>3</v>
      </c>
      <c r="H80" s="17">
        <v>0</v>
      </c>
      <c r="I80" s="17">
        <v>0</v>
      </c>
      <c r="J80" s="17">
        <v>1</v>
      </c>
      <c r="K80" s="17">
        <v>0</v>
      </c>
    </row>
    <row r="81" spans="1:11" s="22" customFormat="1" ht="12.75">
      <c r="A81" s="19">
        <v>7</v>
      </c>
      <c r="B81" s="20"/>
      <c r="C81" s="19" t="s">
        <v>136</v>
      </c>
      <c r="D81" s="19">
        <f aca="true" t="shared" si="3" ref="D81:K81">(D74+D75+D76+D77+D78+D79+D80)</f>
        <v>215</v>
      </c>
      <c r="E81" s="19">
        <f t="shared" si="3"/>
        <v>13</v>
      </c>
      <c r="F81" s="19">
        <f t="shared" si="3"/>
        <v>0</v>
      </c>
      <c r="G81" s="19">
        <f t="shared" si="3"/>
        <v>12</v>
      </c>
      <c r="H81" s="19">
        <f t="shared" si="3"/>
        <v>0</v>
      </c>
      <c r="I81" s="19">
        <f t="shared" si="3"/>
        <v>0</v>
      </c>
      <c r="J81" s="19">
        <f t="shared" si="3"/>
        <v>1</v>
      </c>
      <c r="K81" s="19">
        <f t="shared" si="3"/>
        <v>0</v>
      </c>
    </row>
    <row r="82" spans="1:11" ht="7.5" customHeight="1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</row>
    <row r="83" spans="1:11" s="31" customFormat="1" ht="15.75">
      <c r="A83" s="29">
        <v>66</v>
      </c>
      <c r="B83" s="30"/>
      <c r="C83" s="29" t="s">
        <v>137</v>
      </c>
      <c r="D83" s="29">
        <f aca="true" t="shared" si="4" ref="D83:K83">(D12+D17+D63+D72+D81)</f>
        <v>2137</v>
      </c>
      <c r="E83" s="29">
        <f t="shared" si="4"/>
        <v>190</v>
      </c>
      <c r="F83" s="29">
        <f t="shared" si="4"/>
        <v>38</v>
      </c>
      <c r="G83" s="29">
        <f t="shared" si="4"/>
        <v>93</v>
      </c>
      <c r="H83" s="29">
        <f t="shared" si="4"/>
        <v>11</v>
      </c>
      <c r="I83" s="29">
        <f t="shared" si="4"/>
        <v>12</v>
      </c>
      <c r="J83" s="29">
        <f t="shared" si="4"/>
        <v>19</v>
      </c>
      <c r="K83" s="29">
        <f t="shared" si="4"/>
        <v>17</v>
      </c>
    </row>
  </sheetData>
  <sheetProtection password="CE88" sheet="1" objects="1" scenarios="1"/>
  <mergeCells count="13">
    <mergeCell ref="A1:IV1"/>
    <mergeCell ref="A18:K18"/>
    <mergeCell ref="A64:K64"/>
    <mergeCell ref="A73:K73"/>
    <mergeCell ref="A82:K82"/>
    <mergeCell ref="A2:A6"/>
    <mergeCell ref="B2:B6"/>
    <mergeCell ref="C2:C6"/>
    <mergeCell ref="A13:K13"/>
    <mergeCell ref="D3:D5"/>
    <mergeCell ref="E3:K3"/>
    <mergeCell ref="E4:E5"/>
    <mergeCell ref="F4:K4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  <headerFooter alignWithMargins="0">
    <oddFooter>&amp;R&amp;P+9
</oddFooter>
  </headerFooter>
  <rowBreaks count="2" manualBreakCount="2">
    <brk id="34" max="255" man="1"/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selection activeCell="C2" sqref="C2:C6"/>
    </sheetView>
  </sheetViews>
  <sheetFormatPr defaultColWidth="9.140625" defaultRowHeight="12.75"/>
  <cols>
    <col min="1" max="1" width="4.421875" style="0" bestFit="1" customWidth="1"/>
    <col min="2" max="2" width="15.7109375" style="0" customWidth="1"/>
    <col min="3" max="3" width="54.421875" style="0" customWidth="1"/>
    <col min="5" max="5" width="8.8515625" style="0" customWidth="1"/>
    <col min="6" max="6" width="8.7109375" style="0" customWidth="1"/>
    <col min="7" max="7" width="8.28125" style="0" customWidth="1"/>
    <col min="8" max="8" width="8.140625" style="0" customWidth="1"/>
    <col min="9" max="9" width="7.57421875" style="0" customWidth="1"/>
    <col min="10" max="10" width="7.140625" style="0" customWidth="1"/>
  </cols>
  <sheetData>
    <row r="1" ht="15">
      <c r="A1" s="32" t="s">
        <v>203</v>
      </c>
    </row>
    <row r="2" spans="1:10" ht="17.25" customHeight="1">
      <c r="A2" s="131" t="s">
        <v>11</v>
      </c>
      <c r="B2" s="131" t="s">
        <v>12</v>
      </c>
      <c r="C2" s="131" t="s">
        <v>13</v>
      </c>
      <c r="D2" s="10" t="s">
        <v>204</v>
      </c>
      <c r="E2" s="10" t="s">
        <v>205</v>
      </c>
      <c r="F2" s="10" t="s">
        <v>206</v>
      </c>
      <c r="G2" s="10" t="s">
        <v>207</v>
      </c>
      <c r="H2" s="10" t="s">
        <v>208</v>
      </c>
      <c r="I2" s="10" t="s">
        <v>209</v>
      </c>
      <c r="J2" s="10" t="s">
        <v>210</v>
      </c>
    </row>
    <row r="3" spans="1:10" ht="9" customHeight="1">
      <c r="A3" s="131"/>
      <c r="B3" s="131"/>
      <c r="C3" s="131"/>
      <c r="D3" s="130" t="s">
        <v>154</v>
      </c>
      <c r="E3" s="128"/>
      <c r="F3" s="128"/>
      <c r="G3" s="128"/>
      <c r="H3" s="128"/>
      <c r="I3" s="128"/>
      <c r="J3" s="128"/>
    </row>
    <row r="4" spans="1:10" ht="8.25" customHeight="1">
      <c r="A4" s="131"/>
      <c r="B4" s="131"/>
      <c r="C4" s="131"/>
      <c r="D4" s="127" t="s">
        <v>211</v>
      </c>
      <c r="E4" s="130" t="s">
        <v>28</v>
      </c>
      <c r="F4" s="128"/>
      <c r="G4" s="128"/>
      <c r="H4" s="128"/>
      <c r="I4" s="128"/>
      <c r="J4" s="128"/>
    </row>
    <row r="5" spans="1:10" ht="65.25" customHeight="1">
      <c r="A5" s="128"/>
      <c r="B5" s="128"/>
      <c r="C5" s="128"/>
      <c r="D5" s="128"/>
      <c r="E5" s="12" t="s">
        <v>212</v>
      </c>
      <c r="F5" s="12" t="s">
        <v>213</v>
      </c>
      <c r="G5" s="12" t="s">
        <v>198</v>
      </c>
      <c r="H5" s="12" t="s">
        <v>214</v>
      </c>
      <c r="I5" s="12" t="s">
        <v>199</v>
      </c>
      <c r="J5" s="12" t="s">
        <v>200</v>
      </c>
    </row>
    <row r="6" spans="1:10" ht="1.5" customHeight="1" hidden="1" thickBot="1">
      <c r="A6" s="128"/>
      <c r="B6" s="128"/>
      <c r="C6" s="128"/>
      <c r="D6" s="9">
        <v>2006</v>
      </c>
      <c r="E6" s="9">
        <v>2006</v>
      </c>
      <c r="F6" s="9">
        <v>2006</v>
      </c>
      <c r="G6" s="9">
        <v>2006</v>
      </c>
      <c r="H6" s="9">
        <v>2006</v>
      </c>
      <c r="I6" s="9">
        <v>2006</v>
      </c>
      <c r="J6" s="9">
        <v>2006</v>
      </c>
    </row>
    <row r="7" spans="1:10" ht="12.75">
      <c r="A7" s="16">
        <v>1</v>
      </c>
      <c r="B7" s="16" t="s">
        <v>35</v>
      </c>
      <c r="C7" s="16" t="s">
        <v>36</v>
      </c>
      <c r="D7" s="17">
        <v>61</v>
      </c>
      <c r="E7" s="17">
        <v>0</v>
      </c>
      <c r="F7" s="17">
        <v>0</v>
      </c>
      <c r="G7" s="17">
        <v>4</v>
      </c>
      <c r="H7" s="17">
        <v>36</v>
      </c>
      <c r="I7" s="17">
        <v>20</v>
      </c>
      <c r="J7" s="17">
        <v>1</v>
      </c>
    </row>
    <row r="8" spans="1:10" ht="12.75">
      <c r="A8" s="16">
        <v>2</v>
      </c>
      <c r="B8" s="16" t="s">
        <v>37</v>
      </c>
      <c r="C8" s="16" t="s">
        <v>38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</row>
    <row r="9" spans="1:10" ht="12.75">
      <c r="A9" s="16">
        <v>3</v>
      </c>
      <c r="B9" s="16" t="s">
        <v>37</v>
      </c>
      <c r="C9" s="16" t="s">
        <v>39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</row>
    <row r="10" spans="1:10" ht="12.75">
      <c r="A10" s="16">
        <v>4</v>
      </c>
      <c r="B10" s="16" t="s">
        <v>37</v>
      </c>
      <c r="C10" s="16" t="s">
        <v>40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</row>
    <row r="11" spans="1:10" ht="12.75">
      <c r="A11" s="16">
        <v>5</v>
      </c>
      <c r="B11" s="16" t="s">
        <v>41</v>
      </c>
      <c r="C11" s="16" t="s">
        <v>42</v>
      </c>
      <c r="D11" s="17">
        <v>73</v>
      </c>
      <c r="E11" s="17">
        <v>0</v>
      </c>
      <c r="F11" s="17">
        <v>0</v>
      </c>
      <c r="G11" s="17">
        <v>2</v>
      </c>
      <c r="H11" s="17">
        <v>38</v>
      </c>
      <c r="I11" s="17">
        <v>33</v>
      </c>
      <c r="J11" s="17">
        <v>0</v>
      </c>
    </row>
    <row r="12" spans="1:10" s="22" customFormat="1" ht="12.75">
      <c r="A12" s="19">
        <v>5</v>
      </c>
      <c r="B12" s="20"/>
      <c r="C12" s="19" t="s">
        <v>43</v>
      </c>
      <c r="D12" s="19">
        <f aca="true" t="shared" si="0" ref="D12:J12">(D7+D8+D9+D10+D11)</f>
        <v>134</v>
      </c>
      <c r="E12" s="19">
        <f t="shared" si="0"/>
        <v>0</v>
      </c>
      <c r="F12" s="19">
        <f t="shared" si="0"/>
        <v>0</v>
      </c>
      <c r="G12" s="19">
        <f t="shared" si="0"/>
        <v>6</v>
      </c>
      <c r="H12" s="19">
        <f t="shared" si="0"/>
        <v>74</v>
      </c>
      <c r="I12" s="19">
        <f t="shared" si="0"/>
        <v>53</v>
      </c>
      <c r="J12" s="19">
        <f t="shared" si="0"/>
        <v>1</v>
      </c>
    </row>
    <row r="13" spans="1:10" ht="5.25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</row>
    <row r="14" spans="1:10" ht="12.75">
      <c r="A14" s="16">
        <v>1</v>
      </c>
      <c r="B14" s="16" t="s">
        <v>37</v>
      </c>
      <c r="C14" s="16" t="s">
        <v>44</v>
      </c>
      <c r="D14" s="17">
        <v>74</v>
      </c>
      <c r="E14" s="17">
        <v>0</v>
      </c>
      <c r="F14" s="17">
        <v>0</v>
      </c>
      <c r="G14" s="17">
        <v>1</v>
      </c>
      <c r="H14" s="17">
        <v>42</v>
      </c>
      <c r="I14" s="17">
        <v>31</v>
      </c>
      <c r="J14" s="17">
        <v>0</v>
      </c>
    </row>
    <row r="15" spans="1:10" ht="12.75">
      <c r="A15" s="16">
        <v>2</v>
      </c>
      <c r="B15" s="16" t="s">
        <v>45</v>
      </c>
      <c r="C15" s="16" t="s">
        <v>159</v>
      </c>
      <c r="D15" s="17">
        <v>75</v>
      </c>
      <c r="E15" s="17">
        <v>3</v>
      </c>
      <c r="F15" s="17">
        <v>0</v>
      </c>
      <c r="G15" s="17">
        <v>12</v>
      </c>
      <c r="H15" s="17">
        <v>2</v>
      </c>
      <c r="I15" s="17">
        <v>58</v>
      </c>
      <c r="J15" s="17">
        <v>0</v>
      </c>
    </row>
    <row r="16" spans="1:10" ht="12.75">
      <c r="A16" s="16">
        <v>3</v>
      </c>
      <c r="B16" s="16" t="s">
        <v>47</v>
      </c>
      <c r="C16" s="16" t="s">
        <v>160</v>
      </c>
      <c r="D16" s="17">
        <v>35</v>
      </c>
      <c r="E16" s="17">
        <v>0</v>
      </c>
      <c r="F16" s="17">
        <v>0</v>
      </c>
      <c r="G16" s="17">
        <v>5</v>
      </c>
      <c r="H16" s="17">
        <v>20</v>
      </c>
      <c r="I16" s="17">
        <v>10</v>
      </c>
      <c r="J16" s="17">
        <v>0</v>
      </c>
    </row>
    <row r="17" spans="1:10" s="22" customFormat="1" ht="12.75">
      <c r="A17" s="19">
        <v>3</v>
      </c>
      <c r="B17" s="20"/>
      <c r="C17" s="19" t="s">
        <v>49</v>
      </c>
      <c r="D17" s="19">
        <f aca="true" t="shared" si="1" ref="D17:J17">(D14+D15+D16)</f>
        <v>184</v>
      </c>
      <c r="E17" s="19">
        <f t="shared" si="1"/>
        <v>3</v>
      </c>
      <c r="F17" s="19">
        <f t="shared" si="1"/>
        <v>0</v>
      </c>
      <c r="G17" s="19">
        <f t="shared" si="1"/>
        <v>18</v>
      </c>
      <c r="H17" s="19">
        <f t="shared" si="1"/>
        <v>64</v>
      </c>
      <c r="I17" s="19">
        <f t="shared" si="1"/>
        <v>99</v>
      </c>
      <c r="J17" s="19">
        <f t="shared" si="1"/>
        <v>0</v>
      </c>
    </row>
    <row r="18" spans="1:10" ht="6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</row>
    <row r="19" spans="1:10" ht="12.75">
      <c r="A19" s="16">
        <v>1</v>
      </c>
      <c r="B19" s="16" t="s">
        <v>50</v>
      </c>
      <c r="C19" s="16" t="s">
        <v>51</v>
      </c>
      <c r="D19" s="17">
        <v>57</v>
      </c>
      <c r="E19" s="17">
        <v>27</v>
      </c>
      <c r="F19" s="17">
        <v>5</v>
      </c>
      <c r="G19" s="17">
        <v>1</v>
      </c>
      <c r="H19" s="17">
        <v>23</v>
      </c>
      <c r="I19" s="17">
        <v>1</v>
      </c>
      <c r="J19" s="17">
        <v>0</v>
      </c>
    </row>
    <row r="20" spans="1:10" ht="12.75">
      <c r="A20" s="16">
        <v>2</v>
      </c>
      <c r="B20" s="16" t="s">
        <v>50</v>
      </c>
      <c r="C20" s="16" t="s">
        <v>52</v>
      </c>
      <c r="D20" s="17">
        <v>52</v>
      </c>
      <c r="E20" s="17">
        <v>14</v>
      </c>
      <c r="F20" s="17">
        <v>12</v>
      </c>
      <c r="G20" s="17">
        <v>0</v>
      </c>
      <c r="H20" s="17">
        <v>22</v>
      </c>
      <c r="I20" s="17">
        <v>0</v>
      </c>
      <c r="J20" s="17">
        <v>4</v>
      </c>
    </row>
    <row r="21" spans="1:10" ht="12.75">
      <c r="A21" s="16">
        <v>3</v>
      </c>
      <c r="B21" s="16" t="s">
        <v>53</v>
      </c>
      <c r="C21" s="16" t="s">
        <v>54</v>
      </c>
      <c r="D21" s="17">
        <v>56</v>
      </c>
      <c r="E21" s="17">
        <v>30</v>
      </c>
      <c r="F21" s="17">
        <v>4</v>
      </c>
      <c r="G21" s="17">
        <v>2</v>
      </c>
      <c r="H21" s="17">
        <v>17</v>
      </c>
      <c r="I21" s="17">
        <v>0</v>
      </c>
      <c r="J21" s="17">
        <v>3</v>
      </c>
    </row>
    <row r="22" spans="1:10" ht="12.75">
      <c r="A22" s="16">
        <v>4</v>
      </c>
      <c r="B22" s="16" t="s">
        <v>55</v>
      </c>
      <c r="C22" s="16" t="s">
        <v>56</v>
      </c>
      <c r="D22" s="17">
        <v>51</v>
      </c>
      <c r="E22" s="17">
        <v>25</v>
      </c>
      <c r="F22" s="17">
        <v>9</v>
      </c>
      <c r="G22" s="17">
        <v>1</v>
      </c>
      <c r="H22" s="17">
        <v>14</v>
      </c>
      <c r="I22" s="17">
        <v>0</v>
      </c>
      <c r="J22" s="17">
        <v>2</v>
      </c>
    </row>
    <row r="23" spans="1:10" ht="12.75">
      <c r="A23" s="16">
        <v>5</v>
      </c>
      <c r="B23" s="16" t="s">
        <v>55</v>
      </c>
      <c r="C23" s="16" t="s">
        <v>57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</row>
    <row r="24" spans="1:10" ht="12.75">
      <c r="A24" s="16">
        <v>6</v>
      </c>
      <c r="B24" s="16" t="s">
        <v>35</v>
      </c>
      <c r="C24" s="16" t="s">
        <v>58</v>
      </c>
      <c r="D24" s="17">
        <v>80</v>
      </c>
      <c r="E24" s="17">
        <v>41</v>
      </c>
      <c r="F24" s="17">
        <v>15</v>
      </c>
      <c r="G24" s="17">
        <v>1</v>
      </c>
      <c r="H24" s="17">
        <v>17</v>
      </c>
      <c r="I24" s="17">
        <v>0</v>
      </c>
      <c r="J24" s="17">
        <v>6</v>
      </c>
    </row>
    <row r="25" spans="1:10" ht="12.75">
      <c r="A25" s="16">
        <v>7</v>
      </c>
      <c r="B25" s="16" t="s">
        <v>59</v>
      </c>
      <c r="C25" s="16" t="s">
        <v>60</v>
      </c>
      <c r="D25" s="17">
        <v>33</v>
      </c>
      <c r="E25" s="17">
        <v>11</v>
      </c>
      <c r="F25" s="17">
        <v>14</v>
      </c>
      <c r="G25" s="17">
        <v>0</v>
      </c>
      <c r="H25" s="17">
        <v>8</v>
      </c>
      <c r="I25" s="17">
        <v>0</v>
      </c>
      <c r="J25" s="17">
        <v>0</v>
      </c>
    </row>
    <row r="26" spans="1:10" ht="12.75">
      <c r="A26" s="16">
        <v>8</v>
      </c>
      <c r="B26" s="16" t="s">
        <v>37</v>
      </c>
      <c r="C26" s="16" t="s">
        <v>61</v>
      </c>
      <c r="D26" s="17">
        <v>41</v>
      </c>
      <c r="E26" s="17">
        <v>9</v>
      </c>
      <c r="F26" s="17">
        <v>8</v>
      </c>
      <c r="G26" s="17">
        <v>0</v>
      </c>
      <c r="H26" s="17">
        <v>16</v>
      </c>
      <c r="I26" s="17">
        <v>0</v>
      </c>
      <c r="J26" s="17">
        <v>8</v>
      </c>
    </row>
    <row r="27" spans="1:10" ht="12.75">
      <c r="A27" s="16">
        <v>9</v>
      </c>
      <c r="B27" s="16" t="s">
        <v>37</v>
      </c>
      <c r="C27" s="16" t="s">
        <v>62</v>
      </c>
      <c r="D27" s="17">
        <v>30</v>
      </c>
      <c r="E27" s="17">
        <v>21</v>
      </c>
      <c r="F27" s="17">
        <v>3</v>
      </c>
      <c r="G27" s="17">
        <v>0</v>
      </c>
      <c r="H27" s="17">
        <v>6</v>
      </c>
      <c r="I27" s="17">
        <v>0</v>
      </c>
      <c r="J27" s="17">
        <v>0</v>
      </c>
    </row>
    <row r="28" spans="1:10" ht="12.75">
      <c r="A28" s="16">
        <v>10</v>
      </c>
      <c r="B28" s="16" t="s">
        <v>37</v>
      </c>
      <c r="C28" s="16" t="s">
        <v>63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</row>
    <row r="29" spans="1:10" ht="12.75">
      <c r="A29" s="16">
        <v>11</v>
      </c>
      <c r="B29" s="16" t="s">
        <v>37</v>
      </c>
      <c r="C29" s="16" t="s">
        <v>64</v>
      </c>
      <c r="D29" s="17">
        <v>59</v>
      </c>
      <c r="E29" s="17">
        <v>21</v>
      </c>
      <c r="F29" s="17">
        <v>8</v>
      </c>
      <c r="G29" s="17">
        <v>0</v>
      </c>
      <c r="H29" s="17">
        <v>13</v>
      </c>
      <c r="I29" s="17">
        <v>0</v>
      </c>
      <c r="J29" s="17">
        <v>17</v>
      </c>
    </row>
    <row r="30" spans="1:10" ht="12.75">
      <c r="A30" s="16">
        <v>12</v>
      </c>
      <c r="B30" s="16" t="s">
        <v>37</v>
      </c>
      <c r="C30" s="16" t="s">
        <v>65</v>
      </c>
      <c r="D30" s="17">
        <v>66</v>
      </c>
      <c r="E30" s="17">
        <v>38</v>
      </c>
      <c r="F30" s="17">
        <v>9</v>
      </c>
      <c r="G30" s="17">
        <v>1</v>
      </c>
      <c r="H30" s="17">
        <v>17</v>
      </c>
      <c r="I30" s="17">
        <v>0</v>
      </c>
      <c r="J30" s="17">
        <v>1</v>
      </c>
    </row>
    <row r="31" spans="1:10" ht="12.75">
      <c r="A31" s="16">
        <v>13</v>
      </c>
      <c r="B31" s="16" t="s">
        <v>37</v>
      </c>
      <c r="C31" s="16" t="s">
        <v>66</v>
      </c>
      <c r="D31" s="17">
        <v>64</v>
      </c>
      <c r="E31" s="17">
        <v>45</v>
      </c>
      <c r="F31" s="17">
        <v>9</v>
      </c>
      <c r="G31" s="17">
        <v>0</v>
      </c>
      <c r="H31" s="17">
        <v>6</v>
      </c>
      <c r="I31" s="17">
        <v>0</v>
      </c>
      <c r="J31" s="17">
        <v>4</v>
      </c>
    </row>
    <row r="32" spans="1:10" ht="12.75">
      <c r="A32" s="16">
        <v>14</v>
      </c>
      <c r="B32" s="16" t="s">
        <v>37</v>
      </c>
      <c r="C32" s="16" t="s">
        <v>67</v>
      </c>
      <c r="D32" s="17">
        <v>46</v>
      </c>
      <c r="E32" s="17">
        <v>23</v>
      </c>
      <c r="F32" s="17">
        <v>4</v>
      </c>
      <c r="G32" s="17">
        <v>0</v>
      </c>
      <c r="H32" s="17">
        <v>13</v>
      </c>
      <c r="I32" s="17">
        <v>1</v>
      </c>
      <c r="J32" s="17">
        <v>5</v>
      </c>
    </row>
    <row r="33" spans="1:10" ht="12.75">
      <c r="A33" s="16">
        <v>15</v>
      </c>
      <c r="B33" s="16" t="s">
        <v>68</v>
      </c>
      <c r="C33" s="16" t="s">
        <v>69</v>
      </c>
      <c r="D33" s="17">
        <v>25</v>
      </c>
      <c r="E33" s="17">
        <v>12</v>
      </c>
      <c r="F33" s="17">
        <v>4</v>
      </c>
      <c r="G33" s="17">
        <v>0</v>
      </c>
      <c r="H33" s="17">
        <v>5</v>
      </c>
      <c r="I33" s="17">
        <v>0</v>
      </c>
      <c r="J33" s="17">
        <v>4</v>
      </c>
    </row>
    <row r="34" spans="1:10" ht="12.75">
      <c r="A34" s="16">
        <v>16</v>
      </c>
      <c r="B34" s="16" t="s">
        <v>70</v>
      </c>
      <c r="C34" s="16" t="s">
        <v>71</v>
      </c>
      <c r="D34" s="17">
        <v>50</v>
      </c>
      <c r="E34" s="17">
        <v>23</v>
      </c>
      <c r="F34" s="17">
        <v>12</v>
      </c>
      <c r="G34" s="17">
        <v>0</v>
      </c>
      <c r="H34" s="17">
        <v>15</v>
      </c>
      <c r="I34" s="17">
        <v>0</v>
      </c>
      <c r="J34" s="17">
        <v>0</v>
      </c>
    </row>
    <row r="35" spans="1:10" ht="12.75">
      <c r="A35" s="16">
        <v>17</v>
      </c>
      <c r="B35" s="16" t="s">
        <v>72</v>
      </c>
      <c r="C35" s="16" t="s">
        <v>73</v>
      </c>
      <c r="D35" s="17">
        <v>2</v>
      </c>
      <c r="E35" s="17">
        <v>2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</row>
    <row r="36" spans="1:10" ht="12.75">
      <c r="A36" s="16">
        <v>18</v>
      </c>
      <c r="B36" s="16" t="s">
        <v>74</v>
      </c>
      <c r="C36" s="16" t="s">
        <v>75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</row>
    <row r="37" spans="1:10" ht="12.75">
      <c r="A37" s="16">
        <v>19</v>
      </c>
      <c r="B37" s="16" t="s">
        <v>76</v>
      </c>
      <c r="C37" s="16" t="s">
        <v>77</v>
      </c>
      <c r="D37" s="17">
        <v>18</v>
      </c>
      <c r="E37" s="17">
        <v>10</v>
      </c>
      <c r="F37" s="17">
        <v>1</v>
      </c>
      <c r="G37" s="17">
        <v>1</v>
      </c>
      <c r="H37" s="17">
        <v>3</v>
      </c>
      <c r="I37" s="17">
        <v>1</v>
      </c>
      <c r="J37" s="17">
        <v>2</v>
      </c>
    </row>
    <row r="38" spans="1:10" ht="12.75">
      <c r="A38" s="16">
        <v>20</v>
      </c>
      <c r="B38" s="16" t="s">
        <v>78</v>
      </c>
      <c r="C38" s="16" t="s">
        <v>215</v>
      </c>
      <c r="D38" s="17">
        <v>22</v>
      </c>
      <c r="E38" s="17">
        <v>8</v>
      </c>
      <c r="F38" s="17">
        <v>2</v>
      </c>
      <c r="G38" s="17">
        <v>0</v>
      </c>
      <c r="H38" s="17">
        <v>5</v>
      </c>
      <c r="I38" s="17">
        <v>0</v>
      </c>
      <c r="J38" s="17">
        <v>7</v>
      </c>
    </row>
    <row r="39" spans="1:10" ht="12.75">
      <c r="A39" s="16">
        <v>21</v>
      </c>
      <c r="B39" s="16" t="s">
        <v>41</v>
      </c>
      <c r="C39" s="16" t="s">
        <v>80</v>
      </c>
      <c r="D39" s="17">
        <v>38</v>
      </c>
      <c r="E39" s="17">
        <v>18</v>
      </c>
      <c r="F39" s="17">
        <v>6</v>
      </c>
      <c r="G39" s="17">
        <v>0</v>
      </c>
      <c r="H39" s="17">
        <v>11</v>
      </c>
      <c r="I39" s="17">
        <v>0</v>
      </c>
      <c r="J39" s="17">
        <v>3</v>
      </c>
    </row>
    <row r="40" spans="1:10" ht="12.75">
      <c r="A40" s="16">
        <v>22</v>
      </c>
      <c r="B40" s="16" t="s">
        <v>81</v>
      </c>
      <c r="C40" s="16" t="s">
        <v>82</v>
      </c>
      <c r="D40" s="17">
        <v>20</v>
      </c>
      <c r="E40" s="17">
        <v>9</v>
      </c>
      <c r="F40" s="17">
        <v>8</v>
      </c>
      <c r="G40" s="17">
        <v>0</v>
      </c>
      <c r="H40" s="17">
        <v>3</v>
      </c>
      <c r="I40" s="17">
        <v>0</v>
      </c>
      <c r="J40" s="17">
        <v>0</v>
      </c>
    </row>
    <row r="41" spans="1:10" ht="12.75">
      <c r="A41" s="16">
        <v>23</v>
      </c>
      <c r="B41" s="16" t="s">
        <v>81</v>
      </c>
      <c r="C41" s="16" t="s">
        <v>83</v>
      </c>
      <c r="D41" s="17">
        <v>28</v>
      </c>
      <c r="E41" s="17">
        <v>15</v>
      </c>
      <c r="F41" s="17">
        <v>4</v>
      </c>
      <c r="G41" s="17">
        <v>0</v>
      </c>
      <c r="H41" s="17">
        <v>7</v>
      </c>
      <c r="I41" s="17">
        <v>0</v>
      </c>
      <c r="J41" s="17">
        <v>2</v>
      </c>
    </row>
    <row r="42" spans="1:10" ht="12.75">
      <c r="A42" s="16">
        <v>24</v>
      </c>
      <c r="B42" s="16" t="s">
        <v>84</v>
      </c>
      <c r="C42" s="16" t="s">
        <v>85</v>
      </c>
      <c r="D42" s="17">
        <v>41</v>
      </c>
      <c r="E42" s="17">
        <v>35</v>
      </c>
      <c r="F42" s="17">
        <v>2</v>
      </c>
      <c r="G42" s="17">
        <v>0</v>
      </c>
      <c r="H42" s="17">
        <v>4</v>
      </c>
      <c r="I42" s="17">
        <v>0</v>
      </c>
      <c r="J42" s="17">
        <v>0</v>
      </c>
    </row>
    <row r="43" spans="1:10" ht="12.75">
      <c r="A43" s="16">
        <v>25</v>
      </c>
      <c r="B43" s="16" t="s">
        <v>84</v>
      </c>
      <c r="C43" s="16" t="s">
        <v>86</v>
      </c>
      <c r="D43" s="17">
        <v>12</v>
      </c>
      <c r="E43" s="17">
        <v>9</v>
      </c>
      <c r="F43" s="17">
        <v>1</v>
      </c>
      <c r="G43" s="17">
        <v>0</v>
      </c>
      <c r="H43" s="17">
        <v>2</v>
      </c>
      <c r="I43" s="17">
        <v>0</v>
      </c>
      <c r="J43" s="17">
        <v>0</v>
      </c>
    </row>
    <row r="44" spans="1:10" ht="12.75">
      <c r="A44" s="16">
        <v>26</v>
      </c>
      <c r="B44" s="16" t="s">
        <v>87</v>
      </c>
      <c r="C44" s="16" t="s">
        <v>88</v>
      </c>
      <c r="D44" s="17">
        <v>35</v>
      </c>
      <c r="E44" s="17">
        <v>19</v>
      </c>
      <c r="F44" s="17">
        <v>8</v>
      </c>
      <c r="G44" s="17">
        <v>0</v>
      </c>
      <c r="H44" s="17">
        <v>7</v>
      </c>
      <c r="I44" s="17">
        <v>0</v>
      </c>
      <c r="J44" s="17">
        <v>1</v>
      </c>
    </row>
    <row r="45" spans="1:10" ht="12.75">
      <c r="A45" s="16">
        <v>27</v>
      </c>
      <c r="B45" s="16" t="s">
        <v>89</v>
      </c>
      <c r="C45" s="16" t="s">
        <v>90</v>
      </c>
      <c r="D45" s="17">
        <v>39</v>
      </c>
      <c r="E45" s="17">
        <v>26</v>
      </c>
      <c r="F45" s="17">
        <v>12</v>
      </c>
      <c r="G45" s="17">
        <v>0</v>
      </c>
      <c r="H45" s="17">
        <v>1</v>
      </c>
      <c r="I45" s="17">
        <v>0</v>
      </c>
      <c r="J45" s="17">
        <v>0</v>
      </c>
    </row>
    <row r="46" spans="1:10" ht="12.75">
      <c r="A46" s="16">
        <v>28</v>
      </c>
      <c r="B46" s="16" t="s">
        <v>91</v>
      </c>
      <c r="C46" s="16" t="s">
        <v>92</v>
      </c>
      <c r="D46" s="17">
        <v>15</v>
      </c>
      <c r="E46" s="17">
        <v>8</v>
      </c>
      <c r="F46" s="17">
        <v>3</v>
      </c>
      <c r="G46" s="17">
        <v>0</v>
      </c>
      <c r="H46" s="17">
        <v>4</v>
      </c>
      <c r="I46" s="17">
        <v>0</v>
      </c>
      <c r="J46" s="17">
        <v>0</v>
      </c>
    </row>
    <row r="47" spans="1:10" ht="12.75">
      <c r="A47" s="16">
        <v>29</v>
      </c>
      <c r="B47" s="16" t="s">
        <v>93</v>
      </c>
      <c r="C47" s="16" t="s">
        <v>94</v>
      </c>
      <c r="D47" s="17">
        <v>13</v>
      </c>
      <c r="E47" s="17">
        <v>9</v>
      </c>
      <c r="F47" s="17">
        <v>2</v>
      </c>
      <c r="G47" s="17">
        <v>0</v>
      </c>
      <c r="H47" s="17">
        <v>2</v>
      </c>
      <c r="I47" s="17">
        <v>0</v>
      </c>
      <c r="J47" s="17">
        <v>0</v>
      </c>
    </row>
    <row r="48" spans="1:10" ht="12.75">
      <c r="A48" s="16">
        <v>30</v>
      </c>
      <c r="B48" s="16" t="s">
        <v>93</v>
      </c>
      <c r="C48" s="16" t="s">
        <v>95</v>
      </c>
      <c r="D48" s="17">
        <v>9</v>
      </c>
      <c r="E48" s="17">
        <v>6</v>
      </c>
      <c r="F48" s="17">
        <v>0</v>
      </c>
      <c r="G48" s="17">
        <v>0</v>
      </c>
      <c r="H48" s="17">
        <v>3</v>
      </c>
      <c r="I48" s="17">
        <v>0</v>
      </c>
      <c r="J48" s="17">
        <v>0</v>
      </c>
    </row>
    <row r="49" spans="1:10" ht="12.75">
      <c r="A49" s="16">
        <v>31</v>
      </c>
      <c r="B49" s="16" t="s">
        <v>96</v>
      </c>
      <c r="C49" s="16" t="s">
        <v>97</v>
      </c>
      <c r="D49" s="17">
        <v>34</v>
      </c>
      <c r="E49" s="17">
        <v>16</v>
      </c>
      <c r="F49" s="17">
        <v>14</v>
      </c>
      <c r="G49" s="17">
        <v>0</v>
      </c>
      <c r="H49" s="17">
        <v>1</v>
      </c>
      <c r="I49" s="17">
        <v>0</v>
      </c>
      <c r="J49" s="17">
        <v>3</v>
      </c>
    </row>
    <row r="50" spans="1:10" ht="12.75">
      <c r="A50" s="16">
        <v>32</v>
      </c>
      <c r="B50" s="16" t="s">
        <v>98</v>
      </c>
      <c r="C50" s="16" t="s">
        <v>99</v>
      </c>
      <c r="D50" s="17">
        <v>25</v>
      </c>
      <c r="E50" s="17">
        <v>15</v>
      </c>
      <c r="F50" s="17">
        <v>7</v>
      </c>
      <c r="G50" s="17">
        <v>0</v>
      </c>
      <c r="H50" s="17">
        <v>3</v>
      </c>
      <c r="I50" s="17">
        <v>0</v>
      </c>
      <c r="J50" s="17">
        <v>0</v>
      </c>
    </row>
    <row r="51" spans="1:10" ht="12.75">
      <c r="A51" s="16">
        <v>33</v>
      </c>
      <c r="B51" s="16" t="s">
        <v>100</v>
      </c>
      <c r="C51" s="16" t="s">
        <v>101</v>
      </c>
      <c r="D51" s="17">
        <v>39</v>
      </c>
      <c r="E51" s="17">
        <v>17</v>
      </c>
      <c r="F51" s="17">
        <v>18</v>
      </c>
      <c r="G51" s="17">
        <v>0</v>
      </c>
      <c r="H51" s="17">
        <v>4</v>
      </c>
      <c r="I51" s="17">
        <v>0</v>
      </c>
      <c r="J51" s="17">
        <v>0</v>
      </c>
    </row>
    <row r="52" spans="1:10" ht="12.75">
      <c r="A52" s="16">
        <v>34</v>
      </c>
      <c r="B52" s="16" t="s">
        <v>102</v>
      </c>
      <c r="C52" s="16" t="s">
        <v>103</v>
      </c>
      <c r="D52" s="17">
        <v>56</v>
      </c>
      <c r="E52" s="17">
        <v>17</v>
      </c>
      <c r="F52" s="17">
        <v>8</v>
      </c>
      <c r="G52" s="17">
        <v>0</v>
      </c>
      <c r="H52" s="17">
        <v>28</v>
      </c>
      <c r="I52" s="17">
        <v>0</v>
      </c>
      <c r="J52" s="17">
        <v>3</v>
      </c>
    </row>
    <row r="53" spans="1:10" ht="12.75">
      <c r="A53" s="16">
        <v>35</v>
      </c>
      <c r="B53" s="16" t="s">
        <v>45</v>
      </c>
      <c r="C53" s="16" t="s">
        <v>104</v>
      </c>
      <c r="D53" s="17">
        <v>10</v>
      </c>
      <c r="E53" s="17">
        <v>6</v>
      </c>
      <c r="F53" s="17">
        <v>0</v>
      </c>
      <c r="G53" s="17">
        <v>0</v>
      </c>
      <c r="H53" s="17">
        <v>4</v>
      </c>
      <c r="I53" s="17">
        <v>0</v>
      </c>
      <c r="J53" s="17">
        <v>0</v>
      </c>
    </row>
    <row r="54" spans="1:10" ht="12.75">
      <c r="A54" s="16">
        <v>36</v>
      </c>
      <c r="B54" s="16" t="s">
        <v>45</v>
      </c>
      <c r="C54" s="16" t="s">
        <v>105</v>
      </c>
      <c r="D54" s="17">
        <v>50</v>
      </c>
      <c r="E54" s="17">
        <v>21</v>
      </c>
      <c r="F54" s="17">
        <v>1</v>
      </c>
      <c r="G54" s="17">
        <v>1</v>
      </c>
      <c r="H54" s="17">
        <v>25</v>
      </c>
      <c r="I54" s="17">
        <v>2</v>
      </c>
      <c r="J54" s="17">
        <v>0</v>
      </c>
    </row>
    <row r="55" spans="1:10" ht="12.75">
      <c r="A55" s="16">
        <v>37</v>
      </c>
      <c r="B55" s="16" t="s">
        <v>45</v>
      </c>
      <c r="C55" s="16" t="s">
        <v>202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</row>
    <row r="56" spans="1:10" ht="12.75">
      <c r="A56" s="16">
        <v>38</v>
      </c>
      <c r="B56" s="16" t="s">
        <v>107</v>
      </c>
      <c r="C56" s="16" t="s">
        <v>108</v>
      </c>
      <c r="D56" s="17">
        <v>24</v>
      </c>
      <c r="E56" s="17">
        <v>9</v>
      </c>
      <c r="F56" s="17">
        <v>5</v>
      </c>
      <c r="G56" s="17">
        <v>0</v>
      </c>
      <c r="H56" s="17">
        <v>7</v>
      </c>
      <c r="I56" s="17">
        <v>0</v>
      </c>
      <c r="J56" s="17">
        <v>3</v>
      </c>
    </row>
    <row r="57" spans="1:10" ht="12.75">
      <c r="A57" s="16">
        <v>39</v>
      </c>
      <c r="B57" s="16" t="s">
        <v>47</v>
      </c>
      <c r="C57" s="16" t="s">
        <v>109</v>
      </c>
      <c r="D57" s="17">
        <v>17</v>
      </c>
      <c r="E57" s="17">
        <v>11</v>
      </c>
      <c r="F57" s="17">
        <v>0</v>
      </c>
      <c r="G57" s="17">
        <v>0</v>
      </c>
      <c r="H57" s="17">
        <v>6</v>
      </c>
      <c r="I57" s="17">
        <v>0</v>
      </c>
      <c r="J57" s="17">
        <v>0</v>
      </c>
    </row>
    <row r="58" spans="1:10" ht="12.75">
      <c r="A58" s="16">
        <v>40</v>
      </c>
      <c r="B58" s="16" t="s">
        <v>110</v>
      </c>
      <c r="C58" s="16" t="s">
        <v>111</v>
      </c>
      <c r="D58" s="17">
        <v>34</v>
      </c>
      <c r="E58" s="17">
        <v>25</v>
      </c>
      <c r="F58" s="17">
        <v>7</v>
      </c>
      <c r="G58" s="17">
        <v>0</v>
      </c>
      <c r="H58" s="17">
        <v>2</v>
      </c>
      <c r="I58" s="17">
        <v>0</v>
      </c>
      <c r="J58" s="17">
        <v>0</v>
      </c>
    </row>
    <row r="59" spans="1:10" ht="12.75">
      <c r="A59" s="16">
        <v>41</v>
      </c>
      <c r="B59" s="16" t="s">
        <v>112</v>
      </c>
      <c r="C59" s="16" t="s">
        <v>113</v>
      </c>
      <c r="D59" s="17">
        <v>21</v>
      </c>
      <c r="E59" s="17">
        <v>13</v>
      </c>
      <c r="F59" s="17">
        <v>1</v>
      </c>
      <c r="G59" s="17">
        <v>0</v>
      </c>
      <c r="H59" s="17">
        <v>7</v>
      </c>
      <c r="I59" s="17">
        <v>0</v>
      </c>
      <c r="J59" s="17">
        <v>0</v>
      </c>
    </row>
    <row r="60" spans="1:10" ht="12.75">
      <c r="A60" s="16">
        <v>42</v>
      </c>
      <c r="B60" s="16" t="s">
        <v>114</v>
      </c>
      <c r="C60" s="16" t="s">
        <v>115</v>
      </c>
      <c r="D60" s="17">
        <v>26</v>
      </c>
      <c r="E60" s="17">
        <v>18</v>
      </c>
      <c r="F60" s="17">
        <v>1</v>
      </c>
      <c r="G60" s="17">
        <v>0</v>
      </c>
      <c r="H60" s="17">
        <v>6</v>
      </c>
      <c r="I60" s="17">
        <v>0</v>
      </c>
      <c r="J60" s="17">
        <v>1</v>
      </c>
    </row>
    <row r="61" spans="1:10" ht="12.75">
      <c r="A61" s="16">
        <v>43</v>
      </c>
      <c r="B61" s="16" t="s">
        <v>114</v>
      </c>
      <c r="C61" s="16" t="s">
        <v>116</v>
      </c>
      <c r="D61" s="17">
        <v>24</v>
      </c>
      <c r="E61" s="17">
        <v>22</v>
      </c>
      <c r="F61" s="17">
        <v>0</v>
      </c>
      <c r="G61" s="17">
        <v>0</v>
      </c>
      <c r="H61" s="17">
        <v>2</v>
      </c>
      <c r="I61" s="17">
        <v>0</v>
      </c>
      <c r="J61" s="17">
        <v>0</v>
      </c>
    </row>
    <row r="62" spans="1:10" ht="12.75">
      <c r="A62" s="16">
        <v>44</v>
      </c>
      <c r="B62" s="16" t="s">
        <v>117</v>
      </c>
      <c r="C62" s="16" t="s">
        <v>118</v>
      </c>
      <c r="D62" s="17">
        <v>25</v>
      </c>
      <c r="E62" s="17">
        <v>19</v>
      </c>
      <c r="F62" s="17">
        <v>1</v>
      </c>
      <c r="G62" s="17">
        <v>0</v>
      </c>
      <c r="H62" s="17">
        <v>5</v>
      </c>
      <c r="I62" s="17">
        <v>0</v>
      </c>
      <c r="J62" s="17">
        <v>0</v>
      </c>
    </row>
    <row r="63" spans="1:10" s="22" customFormat="1" ht="12.75">
      <c r="A63" s="19">
        <v>44</v>
      </c>
      <c r="B63" s="20"/>
      <c r="C63" s="19" t="s">
        <v>119</v>
      </c>
      <c r="D63" s="19">
        <f>SUM((D19):(D62))</f>
        <v>1387</v>
      </c>
      <c r="E63" s="19">
        <f>SUM((E19):(E62))</f>
        <v>723</v>
      </c>
      <c r="F63" s="19">
        <f>SUM((F19):(F62))</f>
        <v>228</v>
      </c>
      <c r="G63" s="19">
        <f>SUM((G19):(G62))</f>
        <v>8</v>
      </c>
      <c r="H63" s="19">
        <f>SUM((H19):(H62))</f>
        <v>344</v>
      </c>
      <c r="I63" s="19">
        <f>SUM((I19):(I62))</f>
        <v>5</v>
      </c>
      <c r="J63" s="19">
        <f>SUM((J19):(J62))</f>
        <v>79</v>
      </c>
    </row>
    <row r="64" spans="1:10" ht="12.75">
      <c r="A64" s="126"/>
      <c r="B64" s="126"/>
      <c r="C64" s="126"/>
      <c r="D64" s="126"/>
      <c r="E64" s="126"/>
      <c r="F64" s="126"/>
      <c r="G64" s="126"/>
      <c r="H64" s="126"/>
      <c r="I64" s="126"/>
      <c r="J64" s="126"/>
    </row>
    <row r="65" spans="1:10" ht="12.75">
      <c r="A65" s="16">
        <v>1</v>
      </c>
      <c r="B65" s="16" t="s">
        <v>50</v>
      </c>
      <c r="C65" s="16" t="s">
        <v>120</v>
      </c>
      <c r="D65" s="17">
        <v>6</v>
      </c>
      <c r="E65" s="17">
        <v>5</v>
      </c>
      <c r="F65" s="17">
        <v>0</v>
      </c>
      <c r="G65" s="17">
        <v>0</v>
      </c>
      <c r="H65" s="17">
        <v>1</v>
      </c>
      <c r="I65" s="17">
        <v>0</v>
      </c>
      <c r="J65" s="17">
        <v>0</v>
      </c>
    </row>
    <row r="66" spans="1:10" ht="12.75">
      <c r="A66" s="16">
        <v>2</v>
      </c>
      <c r="B66" s="16" t="s">
        <v>55</v>
      </c>
      <c r="C66" s="16" t="s">
        <v>121</v>
      </c>
      <c r="D66" s="17">
        <v>13</v>
      </c>
      <c r="E66" s="17">
        <v>7</v>
      </c>
      <c r="F66" s="17">
        <v>4</v>
      </c>
      <c r="G66" s="17">
        <v>2</v>
      </c>
      <c r="H66" s="17">
        <v>0</v>
      </c>
      <c r="I66" s="17">
        <v>0</v>
      </c>
      <c r="J66" s="17">
        <v>0</v>
      </c>
    </row>
    <row r="67" spans="1:10" ht="12.75">
      <c r="A67" s="16">
        <v>3</v>
      </c>
      <c r="B67" s="16" t="s">
        <v>78</v>
      </c>
      <c r="C67" s="16" t="s">
        <v>122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</row>
    <row r="68" spans="1:10" ht="12.75">
      <c r="A68" s="16">
        <v>4</v>
      </c>
      <c r="B68" s="16" t="s">
        <v>123</v>
      </c>
      <c r="C68" s="16" t="s">
        <v>124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</row>
    <row r="69" spans="1:10" ht="12.75">
      <c r="A69" s="16">
        <v>5</v>
      </c>
      <c r="B69" s="16" t="s">
        <v>93</v>
      </c>
      <c r="C69" s="16" t="s">
        <v>125</v>
      </c>
      <c r="D69" s="17">
        <v>5</v>
      </c>
      <c r="E69" s="17">
        <v>5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</row>
    <row r="70" spans="1:10" ht="12.75">
      <c r="A70" s="16">
        <v>6</v>
      </c>
      <c r="B70" s="16" t="s">
        <v>98</v>
      </c>
      <c r="C70" s="16" t="s">
        <v>126</v>
      </c>
      <c r="D70" s="17">
        <v>9</v>
      </c>
      <c r="E70" s="17">
        <v>2</v>
      </c>
      <c r="F70" s="17">
        <v>0</v>
      </c>
      <c r="G70" s="17">
        <v>0</v>
      </c>
      <c r="H70" s="17">
        <v>0</v>
      </c>
      <c r="I70" s="17">
        <v>0</v>
      </c>
      <c r="J70" s="17">
        <v>7</v>
      </c>
    </row>
    <row r="71" spans="1:10" ht="12.75">
      <c r="A71" s="16">
        <v>7</v>
      </c>
      <c r="B71" s="16" t="s">
        <v>45</v>
      </c>
      <c r="C71" s="16" t="s">
        <v>127</v>
      </c>
      <c r="D71" s="17">
        <v>7</v>
      </c>
      <c r="E71" s="17">
        <v>6</v>
      </c>
      <c r="F71" s="17">
        <v>0</v>
      </c>
      <c r="G71" s="17">
        <v>0</v>
      </c>
      <c r="H71" s="17">
        <v>1</v>
      </c>
      <c r="I71" s="17">
        <v>0</v>
      </c>
      <c r="J71" s="17">
        <v>0</v>
      </c>
    </row>
    <row r="72" spans="1:10" s="22" customFormat="1" ht="12.75">
      <c r="A72" s="19">
        <v>7</v>
      </c>
      <c r="B72" s="20"/>
      <c r="C72" s="19" t="s">
        <v>128</v>
      </c>
      <c r="D72" s="19">
        <f aca="true" t="shared" si="2" ref="D72:J72">(D65+D66+D67+D68+D69+D70+D71)</f>
        <v>40</v>
      </c>
      <c r="E72" s="19">
        <f t="shared" si="2"/>
        <v>25</v>
      </c>
      <c r="F72" s="19">
        <f t="shared" si="2"/>
        <v>4</v>
      </c>
      <c r="G72" s="19">
        <f t="shared" si="2"/>
        <v>2</v>
      </c>
      <c r="H72" s="19">
        <f t="shared" si="2"/>
        <v>2</v>
      </c>
      <c r="I72" s="19">
        <f t="shared" si="2"/>
        <v>0</v>
      </c>
      <c r="J72" s="19">
        <f t="shared" si="2"/>
        <v>7</v>
      </c>
    </row>
    <row r="73" spans="1:10" ht="12.75">
      <c r="A73" s="126"/>
      <c r="B73" s="126"/>
      <c r="C73" s="126"/>
      <c r="D73" s="126"/>
      <c r="E73" s="126"/>
      <c r="F73" s="126"/>
      <c r="G73" s="126"/>
      <c r="H73" s="126"/>
      <c r="I73" s="126"/>
      <c r="J73" s="126"/>
    </row>
    <row r="74" spans="1:10" s="34" customFormat="1" ht="12">
      <c r="A74" s="16">
        <v>1</v>
      </c>
      <c r="B74" s="16" t="s">
        <v>53</v>
      </c>
      <c r="C74" s="16" t="s">
        <v>129</v>
      </c>
      <c r="D74" s="16">
        <v>2</v>
      </c>
      <c r="E74" s="16">
        <v>1</v>
      </c>
      <c r="F74" s="16">
        <v>0</v>
      </c>
      <c r="G74" s="16">
        <v>0</v>
      </c>
      <c r="H74" s="16">
        <v>1</v>
      </c>
      <c r="I74" s="16">
        <v>0</v>
      </c>
      <c r="J74" s="16">
        <v>0</v>
      </c>
    </row>
    <row r="75" spans="1:10" s="34" customFormat="1" ht="12">
      <c r="A75" s="16">
        <v>2</v>
      </c>
      <c r="B75" s="16" t="s">
        <v>37</v>
      </c>
      <c r="C75" s="16" t="s">
        <v>162</v>
      </c>
      <c r="D75" s="16">
        <v>22</v>
      </c>
      <c r="E75" s="16">
        <v>16</v>
      </c>
      <c r="F75" s="16">
        <v>2</v>
      </c>
      <c r="G75" s="16">
        <v>0</v>
      </c>
      <c r="H75" s="16">
        <v>3</v>
      </c>
      <c r="I75" s="16">
        <v>0</v>
      </c>
      <c r="J75" s="16">
        <v>1</v>
      </c>
    </row>
    <row r="76" spans="1:10" s="34" customFormat="1" ht="12">
      <c r="A76" s="16">
        <v>3</v>
      </c>
      <c r="B76" s="16" t="s">
        <v>37</v>
      </c>
      <c r="C76" s="16" t="s">
        <v>131</v>
      </c>
      <c r="D76" s="16">
        <v>22</v>
      </c>
      <c r="E76" s="16">
        <v>16</v>
      </c>
      <c r="F76" s="16">
        <v>1</v>
      </c>
      <c r="G76" s="16">
        <v>0</v>
      </c>
      <c r="H76" s="16">
        <v>3</v>
      </c>
      <c r="I76" s="16">
        <v>0</v>
      </c>
      <c r="J76" s="16">
        <v>2</v>
      </c>
    </row>
    <row r="77" spans="1:10" s="34" customFormat="1" ht="12">
      <c r="A77" s="16">
        <v>4</v>
      </c>
      <c r="B77" s="16" t="s">
        <v>76</v>
      </c>
      <c r="C77" s="16" t="s">
        <v>132</v>
      </c>
      <c r="D77" s="16">
        <v>62</v>
      </c>
      <c r="E77" s="16">
        <v>53</v>
      </c>
      <c r="F77" s="16">
        <v>7</v>
      </c>
      <c r="G77" s="16">
        <v>0</v>
      </c>
      <c r="H77" s="16">
        <v>2</v>
      </c>
      <c r="I77" s="16">
        <v>0</v>
      </c>
      <c r="J77" s="16">
        <v>0</v>
      </c>
    </row>
    <row r="78" spans="1:10" s="34" customFormat="1" ht="12">
      <c r="A78" s="16">
        <v>5</v>
      </c>
      <c r="B78" s="16" t="s">
        <v>78</v>
      </c>
      <c r="C78" s="16" t="s">
        <v>133</v>
      </c>
      <c r="D78" s="16">
        <v>15</v>
      </c>
      <c r="E78" s="16">
        <v>15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</row>
    <row r="79" spans="1:10" s="34" customFormat="1" ht="12">
      <c r="A79" s="16">
        <v>6</v>
      </c>
      <c r="B79" s="16" t="s">
        <v>96</v>
      </c>
      <c r="C79" s="16" t="s">
        <v>134</v>
      </c>
      <c r="D79" s="16">
        <v>53</v>
      </c>
      <c r="E79" s="16">
        <v>18</v>
      </c>
      <c r="F79" s="16">
        <v>15</v>
      </c>
      <c r="G79" s="16">
        <v>0</v>
      </c>
      <c r="H79" s="16">
        <v>17</v>
      </c>
      <c r="I79" s="16">
        <v>0</v>
      </c>
      <c r="J79" s="16">
        <v>3</v>
      </c>
    </row>
    <row r="80" spans="1:10" s="34" customFormat="1" ht="12">
      <c r="A80" s="16">
        <v>7</v>
      </c>
      <c r="B80" s="16" t="s">
        <v>98</v>
      </c>
      <c r="C80" s="16" t="s">
        <v>135</v>
      </c>
      <c r="D80" s="16">
        <v>26</v>
      </c>
      <c r="E80" s="16">
        <v>16</v>
      </c>
      <c r="F80" s="16">
        <v>7</v>
      </c>
      <c r="G80" s="16">
        <v>0</v>
      </c>
      <c r="H80" s="16">
        <v>3</v>
      </c>
      <c r="I80" s="16">
        <v>0</v>
      </c>
      <c r="J80" s="16">
        <v>0</v>
      </c>
    </row>
    <row r="81" spans="1:10" s="22" customFormat="1" ht="12.75">
      <c r="A81" s="19">
        <v>7</v>
      </c>
      <c r="B81" s="20"/>
      <c r="C81" s="19" t="s">
        <v>136</v>
      </c>
      <c r="D81" s="19">
        <f aca="true" t="shared" si="3" ref="D81:J81">(D74+D75+D76+D77+D78+D79+D80)</f>
        <v>202</v>
      </c>
      <c r="E81" s="19">
        <f t="shared" si="3"/>
        <v>135</v>
      </c>
      <c r="F81" s="19">
        <f t="shared" si="3"/>
        <v>32</v>
      </c>
      <c r="G81" s="19">
        <f t="shared" si="3"/>
        <v>0</v>
      </c>
      <c r="H81" s="19">
        <f t="shared" si="3"/>
        <v>29</v>
      </c>
      <c r="I81" s="19">
        <f t="shared" si="3"/>
        <v>0</v>
      </c>
      <c r="J81" s="19">
        <f t="shared" si="3"/>
        <v>6</v>
      </c>
    </row>
    <row r="82" spans="1:10" ht="12.75">
      <c r="A82" s="126"/>
      <c r="B82" s="126"/>
      <c r="C82" s="126"/>
      <c r="D82" s="126"/>
      <c r="E82" s="126"/>
      <c r="F82" s="126"/>
      <c r="G82" s="126"/>
      <c r="H82" s="126"/>
      <c r="I82" s="126"/>
      <c r="J82" s="126"/>
    </row>
    <row r="83" spans="1:10" s="31" customFormat="1" ht="15.75">
      <c r="A83" s="29">
        <v>66</v>
      </c>
      <c r="B83" s="30"/>
      <c r="C83" s="29" t="s">
        <v>137</v>
      </c>
      <c r="D83" s="29">
        <f aca="true" t="shared" si="4" ref="D83:J83">(D12+D17+D63+D72+D81)</f>
        <v>1947</v>
      </c>
      <c r="E83" s="29">
        <f t="shared" si="4"/>
        <v>886</v>
      </c>
      <c r="F83" s="29">
        <f t="shared" si="4"/>
        <v>264</v>
      </c>
      <c r="G83" s="29">
        <f t="shared" si="4"/>
        <v>34</v>
      </c>
      <c r="H83" s="29">
        <f t="shared" si="4"/>
        <v>513</v>
      </c>
      <c r="I83" s="29">
        <f t="shared" si="4"/>
        <v>157</v>
      </c>
      <c r="J83" s="29">
        <f t="shared" si="4"/>
        <v>93</v>
      </c>
    </row>
  </sheetData>
  <sheetProtection password="CE88" sheet="1" objects="1" scenarios="1"/>
  <mergeCells count="11">
    <mergeCell ref="A2:A6"/>
    <mergeCell ref="B2:B6"/>
    <mergeCell ref="C2:C6"/>
    <mergeCell ref="A13:J13"/>
    <mergeCell ref="D4:D5"/>
    <mergeCell ref="D3:J3"/>
    <mergeCell ref="E4:J4"/>
    <mergeCell ref="A18:J18"/>
    <mergeCell ref="A64:J64"/>
    <mergeCell ref="A73:J73"/>
    <mergeCell ref="A82:J8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&amp;R&amp;P+12
</oddFooter>
  </headerFooter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1">
      <selection activeCell="C2" sqref="C2:C6"/>
    </sheetView>
  </sheetViews>
  <sheetFormatPr defaultColWidth="9.140625" defaultRowHeight="12.75"/>
  <cols>
    <col min="1" max="1" width="4.7109375" style="0" customWidth="1"/>
    <col min="2" max="2" width="14.7109375" style="0" customWidth="1"/>
    <col min="3" max="3" width="49.00390625" style="0" customWidth="1"/>
    <col min="4" max="4" width="8.28125" style="0" customWidth="1"/>
    <col min="5" max="5" width="6.7109375" style="0" customWidth="1"/>
    <col min="6" max="8" width="7.7109375" style="0" customWidth="1"/>
    <col min="9" max="10" width="6.7109375" style="0" customWidth="1"/>
    <col min="11" max="11" width="5.8515625" style="0" customWidth="1"/>
    <col min="12" max="12" width="5.57421875" style="0" customWidth="1"/>
  </cols>
  <sheetData>
    <row r="1" s="125" customFormat="1" ht="14.25" customHeight="1">
      <c r="A1" s="124" t="s">
        <v>216</v>
      </c>
    </row>
    <row r="2" spans="1:12" ht="21" customHeight="1">
      <c r="A2" s="131" t="s">
        <v>11</v>
      </c>
      <c r="B2" s="131" t="s">
        <v>12</v>
      </c>
      <c r="C2" s="131" t="s">
        <v>13</v>
      </c>
      <c r="D2" s="10" t="s">
        <v>217</v>
      </c>
      <c r="E2" s="10" t="s">
        <v>218</v>
      </c>
      <c r="F2" s="10" t="s">
        <v>219</v>
      </c>
      <c r="G2" s="10" t="s">
        <v>220</v>
      </c>
      <c r="H2" s="10" t="s">
        <v>221</v>
      </c>
      <c r="I2" s="10" t="s">
        <v>222</v>
      </c>
      <c r="J2" s="10" t="s">
        <v>223</v>
      </c>
      <c r="K2" s="10" t="s">
        <v>224</v>
      </c>
      <c r="L2" s="10" t="s">
        <v>225</v>
      </c>
    </row>
    <row r="3" spans="1:12" ht="12.75">
      <c r="A3" s="131"/>
      <c r="B3" s="131"/>
      <c r="C3" s="131"/>
      <c r="D3" s="127" t="s">
        <v>151</v>
      </c>
      <c r="E3" s="132" t="s">
        <v>28</v>
      </c>
      <c r="F3" s="132"/>
      <c r="G3" s="132" t="s">
        <v>154</v>
      </c>
      <c r="H3" s="128"/>
      <c r="I3" s="128"/>
      <c r="J3" s="128"/>
      <c r="K3" s="128"/>
      <c r="L3" s="128"/>
    </row>
    <row r="4" spans="1:12" ht="12.75">
      <c r="A4" s="131"/>
      <c r="B4" s="131"/>
      <c r="C4" s="131"/>
      <c r="D4" s="128"/>
      <c r="E4" s="127" t="s">
        <v>226</v>
      </c>
      <c r="F4" s="127" t="s">
        <v>227</v>
      </c>
      <c r="G4" s="128"/>
      <c r="H4" s="128"/>
      <c r="I4" s="128"/>
      <c r="J4" s="128"/>
      <c r="K4" s="128"/>
      <c r="L4" s="128"/>
    </row>
    <row r="5" spans="1:12" ht="75" customHeight="1">
      <c r="A5" s="128"/>
      <c r="B5" s="128"/>
      <c r="C5" s="128"/>
      <c r="D5" s="128"/>
      <c r="E5" s="128"/>
      <c r="F5" s="128"/>
      <c r="G5" s="12" t="s">
        <v>228</v>
      </c>
      <c r="H5" s="12" t="s">
        <v>229</v>
      </c>
      <c r="I5" s="12" t="s">
        <v>230</v>
      </c>
      <c r="J5" s="12" t="s">
        <v>231</v>
      </c>
      <c r="K5" s="12" t="s">
        <v>232</v>
      </c>
      <c r="L5" s="12" t="s">
        <v>233</v>
      </c>
    </row>
    <row r="6" spans="1:12" ht="1.5" customHeight="1">
      <c r="A6" s="128"/>
      <c r="B6" s="128"/>
      <c r="C6" s="128"/>
      <c r="D6" s="33">
        <v>2006</v>
      </c>
      <c r="E6" s="33">
        <v>2006</v>
      </c>
      <c r="F6" s="33">
        <v>2006</v>
      </c>
      <c r="G6" s="33">
        <v>2006</v>
      </c>
      <c r="H6" s="33">
        <v>2006</v>
      </c>
      <c r="I6" s="33">
        <v>2006</v>
      </c>
      <c r="J6" s="33">
        <v>2006</v>
      </c>
      <c r="K6" s="33">
        <v>2006</v>
      </c>
      <c r="L6" s="33">
        <v>2006</v>
      </c>
    </row>
    <row r="7" spans="1:12" ht="12.75">
      <c r="A7" s="17">
        <v>1</v>
      </c>
      <c r="B7" s="16" t="s">
        <v>35</v>
      </c>
      <c r="C7" s="16" t="s">
        <v>36</v>
      </c>
      <c r="D7" s="17">
        <v>114</v>
      </c>
      <c r="E7" s="17">
        <v>0</v>
      </c>
      <c r="F7" s="17">
        <v>114</v>
      </c>
      <c r="G7" s="17">
        <v>29</v>
      </c>
      <c r="H7" s="17">
        <v>4</v>
      </c>
      <c r="I7" s="17">
        <v>5</v>
      </c>
      <c r="J7" s="17">
        <v>18</v>
      </c>
      <c r="K7" s="17">
        <v>55</v>
      </c>
      <c r="L7" s="17">
        <v>3</v>
      </c>
    </row>
    <row r="8" spans="1:12" ht="12.75">
      <c r="A8" s="17">
        <v>2</v>
      </c>
      <c r="B8" s="16" t="s">
        <v>37</v>
      </c>
      <c r="C8" s="16" t="s">
        <v>38</v>
      </c>
      <c r="D8" s="17">
        <v>93</v>
      </c>
      <c r="E8" s="17">
        <v>1</v>
      </c>
      <c r="F8" s="17">
        <v>92</v>
      </c>
      <c r="G8" s="17">
        <v>27</v>
      </c>
      <c r="H8" s="17">
        <v>0</v>
      </c>
      <c r="I8" s="17">
        <v>40</v>
      </c>
      <c r="J8" s="17">
        <v>5</v>
      </c>
      <c r="K8" s="17">
        <v>4</v>
      </c>
      <c r="L8" s="17">
        <v>16</v>
      </c>
    </row>
    <row r="9" spans="1:12" ht="12.75">
      <c r="A9" s="17">
        <v>3</v>
      </c>
      <c r="B9" s="16" t="s">
        <v>37</v>
      </c>
      <c r="C9" s="16" t="s">
        <v>39</v>
      </c>
      <c r="D9" s="17">
        <v>104</v>
      </c>
      <c r="E9" s="17">
        <v>1</v>
      </c>
      <c r="F9" s="17">
        <v>103</v>
      </c>
      <c r="G9" s="17">
        <v>64</v>
      </c>
      <c r="H9" s="17">
        <v>25</v>
      </c>
      <c r="I9" s="17">
        <v>0</v>
      </c>
      <c r="J9" s="17">
        <v>4</v>
      </c>
      <c r="K9" s="17">
        <v>10</v>
      </c>
      <c r="L9" s="17">
        <v>0</v>
      </c>
    </row>
    <row r="10" spans="1:12" ht="12.75">
      <c r="A10" s="17">
        <v>4</v>
      </c>
      <c r="B10" s="16" t="s">
        <v>37</v>
      </c>
      <c r="C10" s="16" t="s">
        <v>40</v>
      </c>
      <c r="D10" s="17">
        <v>68</v>
      </c>
      <c r="E10" s="17">
        <v>1</v>
      </c>
      <c r="F10" s="17">
        <v>67</v>
      </c>
      <c r="G10" s="17">
        <v>29</v>
      </c>
      <c r="H10" s="17">
        <v>22</v>
      </c>
      <c r="I10" s="17">
        <v>4</v>
      </c>
      <c r="J10" s="17">
        <v>0</v>
      </c>
      <c r="K10" s="17">
        <v>7</v>
      </c>
      <c r="L10" s="17">
        <v>5</v>
      </c>
    </row>
    <row r="11" spans="1:12" ht="12.75">
      <c r="A11" s="17">
        <v>5</v>
      </c>
      <c r="B11" s="16" t="s">
        <v>41</v>
      </c>
      <c r="C11" s="16" t="s">
        <v>42</v>
      </c>
      <c r="D11" s="17">
        <v>126</v>
      </c>
      <c r="E11" s="17">
        <v>5</v>
      </c>
      <c r="F11" s="17">
        <v>121</v>
      </c>
      <c r="G11" s="17">
        <v>41</v>
      </c>
      <c r="H11" s="17">
        <v>13</v>
      </c>
      <c r="I11" s="17">
        <v>9</v>
      </c>
      <c r="J11" s="17">
        <v>0</v>
      </c>
      <c r="K11" s="17">
        <v>55</v>
      </c>
      <c r="L11" s="17">
        <v>3</v>
      </c>
    </row>
    <row r="12" spans="1:12" s="22" customFormat="1" ht="12.75">
      <c r="A12" s="19">
        <v>5</v>
      </c>
      <c r="B12" s="20"/>
      <c r="C12" s="19" t="s">
        <v>43</v>
      </c>
      <c r="D12" s="19">
        <f aca="true" t="shared" si="0" ref="D12:L12">(D7+D8+D9+D10+D11)</f>
        <v>505</v>
      </c>
      <c r="E12" s="19">
        <f t="shared" si="0"/>
        <v>8</v>
      </c>
      <c r="F12" s="19">
        <f t="shared" si="0"/>
        <v>497</v>
      </c>
      <c r="G12" s="19">
        <f t="shared" si="0"/>
        <v>190</v>
      </c>
      <c r="H12" s="19">
        <f t="shared" si="0"/>
        <v>64</v>
      </c>
      <c r="I12" s="19">
        <f t="shared" si="0"/>
        <v>58</v>
      </c>
      <c r="J12" s="19">
        <f t="shared" si="0"/>
        <v>27</v>
      </c>
      <c r="K12" s="19">
        <f t="shared" si="0"/>
        <v>131</v>
      </c>
      <c r="L12" s="19">
        <f t="shared" si="0"/>
        <v>27</v>
      </c>
    </row>
    <row r="13" spans="1:12" ht="12.75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</row>
    <row r="14" spans="1:12" ht="12.75">
      <c r="A14" s="16">
        <v>1</v>
      </c>
      <c r="B14" s="16" t="s">
        <v>37</v>
      </c>
      <c r="C14" s="16" t="s">
        <v>44</v>
      </c>
      <c r="D14" s="17">
        <v>82</v>
      </c>
      <c r="E14" s="17">
        <v>0</v>
      </c>
      <c r="F14" s="17">
        <v>82</v>
      </c>
      <c r="G14" s="17">
        <v>3</v>
      </c>
      <c r="H14" s="17">
        <v>0</v>
      </c>
      <c r="I14" s="17">
        <v>2</v>
      </c>
      <c r="J14" s="17">
        <v>0</v>
      </c>
      <c r="K14" s="17">
        <v>77</v>
      </c>
      <c r="L14" s="17">
        <v>0</v>
      </c>
    </row>
    <row r="15" spans="1:12" ht="12.75">
      <c r="A15" s="16">
        <v>2</v>
      </c>
      <c r="B15" s="16" t="s">
        <v>45</v>
      </c>
      <c r="C15" s="16" t="s">
        <v>159</v>
      </c>
      <c r="D15" s="17">
        <v>119</v>
      </c>
      <c r="E15" s="17">
        <v>0</v>
      </c>
      <c r="F15" s="17">
        <v>119</v>
      </c>
      <c r="G15" s="17">
        <v>39</v>
      </c>
      <c r="H15" s="17">
        <v>22</v>
      </c>
      <c r="I15" s="17">
        <v>11</v>
      </c>
      <c r="J15" s="17">
        <v>0</v>
      </c>
      <c r="K15" s="17">
        <v>0</v>
      </c>
      <c r="L15" s="17">
        <v>47</v>
      </c>
    </row>
    <row r="16" spans="1:12" ht="12.75">
      <c r="A16" s="16">
        <v>3</v>
      </c>
      <c r="B16" s="16" t="s">
        <v>47</v>
      </c>
      <c r="C16" s="16" t="s">
        <v>160</v>
      </c>
      <c r="D16" s="17">
        <v>37</v>
      </c>
      <c r="E16" s="17">
        <v>0</v>
      </c>
      <c r="F16" s="17">
        <v>37</v>
      </c>
      <c r="G16" s="17">
        <v>0</v>
      </c>
      <c r="H16" s="17">
        <v>0</v>
      </c>
      <c r="I16" s="17">
        <v>0</v>
      </c>
      <c r="J16" s="17">
        <v>0</v>
      </c>
      <c r="K16" s="17">
        <v>37</v>
      </c>
      <c r="L16" s="17">
        <v>0</v>
      </c>
    </row>
    <row r="17" spans="1:12" s="22" customFormat="1" ht="12.75">
      <c r="A17" s="19">
        <v>3</v>
      </c>
      <c r="B17" s="20"/>
      <c r="C17" s="19" t="s">
        <v>49</v>
      </c>
      <c r="D17" s="19">
        <f aca="true" t="shared" si="1" ref="D17:L17">(D14+D15+D16)</f>
        <v>238</v>
      </c>
      <c r="E17" s="19">
        <f t="shared" si="1"/>
        <v>0</v>
      </c>
      <c r="F17" s="19">
        <f t="shared" si="1"/>
        <v>238</v>
      </c>
      <c r="G17" s="19">
        <f t="shared" si="1"/>
        <v>42</v>
      </c>
      <c r="H17" s="19">
        <f t="shared" si="1"/>
        <v>22</v>
      </c>
      <c r="I17" s="19">
        <f t="shared" si="1"/>
        <v>13</v>
      </c>
      <c r="J17" s="19">
        <f t="shared" si="1"/>
        <v>0</v>
      </c>
      <c r="K17" s="19">
        <f t="shared" si="1"/>
        <v>114</v>
      </c>
      <c r="L17" s="19">
        <f t="shared" si="1"/>
        <v>47</v>
      </c>
    </row>
    <row r="18" spans="1:12" ht="12.75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</row>
    <row r="19" spans="1:12" ht="12.75">
      <c r="A19" s="16">
        <v>1</v>
      </c>
      <c r="B19" s="16" t="s">
        <v>50</v>
      </c>
      <c r="C19" s="16" t="s">
        <v>51</v>
      </c>
      <c r="D19" s="17">
        <v>70</v>
      </c>
      <c r="E19" s="17">
        <v>11</v>
      </c>
      <c r="F19" s="17">
        <v>59</v>
      </c>
      <c r="G19" s="17">
        <v>25</v>
      </c>
      <c r="H19" s="17">
        <v>29</v>
      </c>
      <c r="I19" s="17">
        <v>0</v>
      </c>
      <c r="J19" s="17">
        <v>0</v>
      </c>
      <c r="K19" s="17">
        <v>5</v>
      </c>
      <c r="L19" s="17">
        <v>0</v>
      </c>
    </row>
    <row r="20" spans="1:12" ht="12.75">
      <c r="A20" s="16">
        <v>2</v>
      </c>
      <c r="B20" s="16" t="s">
        <v>50</v>
      </c>
      <c r="C20" s="16" t="s">
        <v>52</v>
      </c>
      <c r="D20" s="17">
        <v>52</v>
      </c>
      <c r="E20" s="17">
        <v>3</v>
      </c>
      <c r="F20" s="17">
        <v>49</v>
      </c>
      <c r="G20" s="17">
        <v>12</v>
      </c>
      <c r="H20" s="17">
        <v>37</v>
      </c>
      <c r="I20" s="17">
        <v>0</v>
      </c>
      <c r="J20" s="17">
        <v>0</v>
      </c>
      <c r="K20" s="17">
        <v>0</v>
      </c>
      <c r="L20" s="17">
        <v>0</v>
      </c>
    </row>
    <row r="21" spans="1:12" ht="12.75">
      <c r="A21" s="16">
        <v>3</v>
      </c>
      <c r="B21" s="16" t="s">
        <v>53</v>
      </c>
      <c r="C21" s="16" t="s">
        <v>54</v>
      </c>
      <c r="D21" s="17">
        <v>71</v>
      </c>
      <c r="E21" s="17">
        <v>3</v>
      </c>
      <c r="F21" s="17">
        <v>68</v>
      </c>
      <c r="G21" s="17">
        <v>19</v>
      </c>
      <c r="H21" s="17">
        <v>49</v>
      </c>
      <c r="I21" s="17">
        <v>0</v>
      </c>
      <c r="J21" s="17">
        <v>0</v>
      </c>
      <c r="K21" s="17">
        <v>0</v>
      </c>
      <c r="L21" s="17">
        <v>0</v>
      </c>
    </row>
    <row r="22" spans="1:12" ht="12.75">
      <c r="A22" s="16">
        <v>4</v>
      </c>
      <c r="B22" s="16" t="s">
        <v>55</v>
      </c>
      <c r="C22" s="16" t="s">
        <v>56</v>
      </c>
      <c r="D22" s="17">
        <v>53</v>
      </c>
      <c r="E22" s="17">
        <v>0</v>
      </c>
      <c r="F22" s="17">
        <v>53</v>
      </c>
      <c r="G22" s="17">
        <v>3</v>
      </c>
      <c r="H22" s="17">
        <v>49</v>
      </c>
      <c r="I22" s="17">
        <v>0</v>
      </c>
      <c r="J22" s="17">
        <v>0</v>
      </c>
      <c r="K22" s="17">
        <v>1</v>
      </c>
      <c r="L22" s="17">
        <v>0</v>
      </c>
    </row>
    <row r="23" spans="1:12" ht="12.75">
      <c r="A23" s="16">
        <v>5</v>
      </c>
      <c r="B23" s="16" t="s">
        <v>55</v>
      </c>
      <c r="C23" s="16" t="s">
        <v>57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</row>
    <row r="24" spans="1:12" ht="12.75">
      <c r="A24" s="16">
        <v>6</v>
      </c>
      <c r="B24" s="16" t="s">
        <v>35</v>
      </c>
      <c r="C24" s="16" t="s">
        <v>58</v>
      </c>
      <c r="D24" s="17">
        <v>89</v>
      </c>
      <c r="E24" s="17">
        <v>13</v>
      </c>
      <c r="F24" s="17">
        <v>76</v>
      </c>
      <c r="G24" s="17">
        <v>24</v>
      </c>
      <c r="H24" s="17">
        <v>46</v>
      </c>
      <c r="I24" s="17">
        <v>0</v>
      </c>
      <c r="J24" s="17">
        <v>6</v>
      </c>
      <c r="K24" s="17">
        <v>0</v>
      </c>
      <c r="L24" s="17">
        <v>0</v>
      </c>
    </row>
    <row r="25" spans="1:12" ht="12.75">
      <c r="A25" s="16">
        <v>7</v>
      </c>
      <c r="B25" s="16" t="s">
        <v>59</v>
      </c>
      <c r="C25" s="16" t="s">
        <v>60</v>
      </c>
      <c r="D25" s="17">
        <v>35</v>
      </c>
      <c r="E25" s="17">
        <v>5</v>
      </c>
      <c r="F25" s="17">
        <v>30</v>
      </c>
      <c r="G25" s="17">
        <v>5</v>
      </c>
      <c r="H25" s="17">
        <v>24</v>
      </c>
      <c r="I25" s="17">
        <v>0</v>
      </c>
      <c r="J25" s="17">
        <v>0</v>
      </c>
      <c r="K25" s="17">
        <v>1</v>
      </c>
      <c r="L25" s="17">
        <v>0</v>
      </c>
    </row>
    <row r="26" spans="1:12" ht="12.75">
      <c r="A26" s="16">
        <v>8</v>
      </c>
      <c r="B26" s="16" t="s">
        <v>37</v>
      </c>
      <c r="C26" s="16" t="s">
        <v>61</v>
      </c>
      <c r="D26" s="17">
        <v>45</v>
      </c>
      <c r="E26" s="17">
        <v>2</v>
      </c>
      <c r="F26" s="17">
        <v>43</v>
      </c>
      <c r="G26" s="17">
        <v>24</v>
      </c>
      <c r="H26" s="17">
        <v>16</v>
      </c>
      <c r="I26" s="17">
        <v>0</v>
      </c>
      <c r="J26" s="17">
        <v>1</v>
      </c>
      <c r="K26" s="17">
        <v>0</v>
      </c>
      <c r="L26" s="17">
        <v>2</v>
      </c>
    </row>
    <row r="27" spans="1:12" ht="12.75">
      <c r="A27" s="16">
        <v>9</v>
      </c>
      <c r="B27" s="16" t="s">
        <v>37</v>
      </c>
      <c r="C27" s="16" t="s">
        <v>62</v>
      </c>
      <c r="D27" s="17">
        <v>36</v>
      </c>
      <c r="E27" s="17">
        <v>5</v>
      </c>
      <c r="F27" s="17">
        <v>31</v>
      </c>
      <c r="G27" s="17">
        <v>8</v>
      </c>
      <c r="H27" s="17">
        <v>16</v>
      </c>
      <c r="I27" s="17">
        <v>0</v>
      </c>
      <c r="J27" s="17">
        <v>0</v>
      </c>
      <c r="K27" s="17">
        <v>0</v>
      </c>
      <c r="L27" s="17">
        <v>7</v>
      </c>
    </row>
    <row r="28" spans="1:12" ht="12.75">
      <c r="A28" s="16">
        <v>10</v>
      </c>
      <c r="B28" s="16" t="s">
        <v>37</v>
      </c>
      <c r="C28" s="16" t="s">
        <v>63</v>
      </c>
      <c r="D28" s="17">
        <v>13</v>
      </c>
      <c r="E28" s="17">
        <v>0</v>
      </c>
      <c r="F28" s="17">
        <v>13</v>
      </c>
      <c r="G28" s="17">
        <v>7</v>
      </c>
      <c r="H28" s="17">
        <v>6</v>
      </c>
      <c r="I28" s="17">
        <v>0</v>
      </c>
      <c r="J28" s="17">
        <v>0</v>
      </c>
      <c r="K28" s="17">
        <v>0</v>
      </c>
      <c r="L28" s="17">
        <v>0</v>
      </c>
    </row>
    <row r="29" spans="1:12" ht="12.75">
      <c r="A29" s="16">
        <v>11</v>
      </c>
      <c r="B29" s="16" t="s">
        <v>37</v>
      </c>
      <c r="C29" s="16" t="s">
        <v>64</v>
      </c>
      <c r="D29" s="17">
        <v>59</v>
      </c>
      <c r="E29" s="17">
        <v>10</v>
      </c>
      <c r="F29" s="17">
        <v>49</v>
      </c>
      <c r="G29" s="17">
        <v>15</v>
      </c>
      <c r="H29" s="17">
        <v>32</v>
      </c>
      <c r="I29" s="17">
        <v>0</v>
      </c>
      <c r="J29" s="17">
        <v>2</v>
      </c>
      <c r="K29" s="17">
        <v>0</v>
      </c>
      <c r="L29" s="17">
        <v>0</v>
      </c>
    </row>
    <row r="30" spans="1:12" ht="12.75">
      <c r="A30" s="16">
        <v>12</v>
      </c>
      <c r="B30" s="16" t="s">
        <v>37</v>
      </c>
      <c r="C30" s="16" t="s">
        <v>65</v>
      </c>
      <c r="D30" s="17">
        <v>76</v>
      </c>
      <c r="E30" s="17">
        <v>8</v>
      </c>
      <c r="F30" s="17">
        <v>68</v>
      </c>
      <c r="G30" s="17">
        <v>25</v>
      </c>
      <c r="H30" s="17">
        <v>42</v>
      </c>
      <c r="I30" s="17">
        <v>0</v>
      </c>
      <c r="J30" s="17">
        <v>0</v>
      </c>
      <c r="K30" s="17">
        <v>0</v>
      </c>
      <c r="L30" s="17">
        <v>1</v>
      </c>
    </row>
    <row r="31" spans="1:12" ht="12.75">
      <c r="A31" s="16">
        <v>13</v>
      </c>
      <c r="B31" s="16" t="s">
        <v>37</v>
      </c>
      <c r="C31" s="16" t="s">
        <v>66</v>
      </c>
      <c r="D31" s="17">
        <v>75</v>
      </c>
      <c r="E31" s="17">
        <v>10</v>
      </c>
      <c r="F31" s="17">
        <v>65</v>
      </c>
      <c r="G31" s="17">
        <v>23</v>
      </c>
      <c r="H31" s="17">
        <v>39</v>
      </c>
      <c r="I31" s="17">
        <v>0</v>
      </c>
      <c r="J31" s="17">
        <v>0</v>
      </c>
      <c r="K31" s="17">
        <v>3</v>
      </c>
      <c r="L31" s="17">
        <v>0</v>
      </c>
    </row>
    <row r="32" spans="1:12" ht="12.75">
      <c r="A32" s="16">
        <v>14</v>
      </c>
      <c r="B32" s="16" t="s">
        <v>37</v>
      </c>
      <c r="C32" s="16" t="s">
        <v>67</v>
      </c>
      <c r="D32" s="17">
        <v>46</v>
      </c>
      <c r="E32" s="17">
        <v>5</v>
      </c>
      <c r="F32" s="17">
        <v>41</v>
      </c>
      <c r="G32" s="17">
        <v>8</v>
      </c>
      <c r="H32" s="17">
        <v>31</v>
      </c>
      <c r="I32" s="17">
        <v>0</v>
      </c>
      <c r="J32" s="17">
        <v>0</v>
      </c>
      <c r="K32" s="17">
        <v>0</v>
      </c>
      <c r="L32" s="17">
        <v>2</v>
      </c>
    </row>
    <row r="33" spans="1:12" ht="12.75">
      <c r="A33" s="16">
        <v>15</v>
      </c>
      <c r="B33" s="16" t="s">
        <v>68</v>
      </c>
      <c r="C33" s="16" t="s">
        <v>69</v>
      </c>
      <c r="D33" s="17">
        <v>30</v>
      </c>
      <c r="E33" s="17">
        <v>2</v>
      </c>
      <c r="F33" s="17">
        <v>28</v>
      </c>
      <c r="G33" s="17">
        <v>10</v>
      </c>
      <c r="H33" s="17">
        <v>18</v>
      </c>
      <c r="I33" s="17">
        <v>0</v>
      </c>
      <c r="J33" s="17">
        <v>0</v>
      </c>
      <c r="K33" s="17">
        <v>0</v>
      </c>
      <c r="L33" s="17">
        <v>0</v>
      </c>
    </row>
    <row r="34" spans="1:12" ht="12.75">
      <c r="A34" s="16">
        <v>16</v>
      </c>
      <c r="B34" s="16" t="s">
        <v>70</v>
      </c>
      <c r="C34" s="16" t="s">
        <v>71</v>
      </c>
      <c r="D34" s="17">
        <v>58</v>
      </c>
      <c r="E34" s="17">
        <v>4</v>
      </c>
      <c r="F34" s="17">
        <v>54</v>
      </c>
      <c r="G34" s="17">
        <v>20</v>
      </c>
      <c r="H34" s="17">
        <v>34</v>
      </c>
      <c r="I34" s="17">
        <v>0</v>
      </c>
      <c r="J34" s="17">
        <v>0</v>
      </c>
      <c r="K34" s="17">
        <v>0</v>
      </c>
      <c r="L34" s="17">
        <v>0</v>
      </c>
    </row>
    <row r="35" spans="1:12" ht="12.75">
      <c r="A35" s="16">
        <v>17</v>
      </c>
      <c r="B35" s="16" t="s">
        <v>72</v>
      </c>
      <c r="C35" s="16" t="s">
        <v>73</v>
      </c>
      <c r="D35" s="17">
        <v>9</v>
      </c>
      <c r="E35" s="17">
        <v>0</v>
      </c>
      <c r="F35" s="17">
        <v>9</v>
      </c>
      <c r="G35" s="17">
        <v>3</v>
      </c>
      <c r="H35" s="17">
        <v>2</v>
      </c>
      <c r="I35" s="17">
        <v>0</v>
      </c>
      <c r="J35" s="17">
        <v>4</v>
      </c>
      <c r="K35" s="17">
        <v>0</v>
      </c>
      <c r="L35" s="17">
        <v>0</v>
      </c>
    </row>
    <row r="36" spans="1:12" ht="12.75">
      <c r="A36" s="16">
        <v>18</v>
      </c>
      <c r="B36" s="16" t="s">
        <v>74</v>
      </c>
      <c r="C36" s="16" t="s">
        <v>75</v>
      </c>
      <c r="D36" s="17">
        <v>11</v>
      </c>
      <c r="E36" s="17">
        <v>0</v>
      </c>
      <c r="F36" s="17">
        <v>11</v>
      </c>
      <c r="G36" s="17">
        <v>6</v>
      </c>
      <c r="H36" s="17">
        <v>4</v>
      </c>
      <c r="I36" s="17">
        <v>0</v>
      </c>
      <c r="J36" s="17">
        <v>1</v>
      </c>
      <c r="K36" s="17">
        <v>0</v>
      </c>
      <c r="L36" s="17">
        <v>0</v>
      </c>
    </row>
    <row r="37" spans="1:12" ht="12.75">
      <c r="A37" s="16">
        <v>19</v>
      </c>
      <c r="B37" s="16" t="s">
        <v>76</v>
      </c>
      <c r="C37" s="16" t="s">
        <v>77</v>
      </c>
      <c r="D37" s="17">
        <v>18</v>
      </c>
      <c r="E37" s="17">
        <v>1</v>
      </c>
      <c r="F37" s="17">
        <v>17</v>
      </c>
      <c r="G37" s="17">
        <v>5</v>
      </c>
      <c r="H37" s="17">
        <v>12</v>
      </c>
      <c r="I37" s="17">
        <v>0</v>
      </c>
      <c r="J37" s="17">
        <v>0</v>
      </c>
      <c r="K37" s="17">
        <v>0</v>
      </c>
      <c r="L37" s="17">
        <v>0</v>
      </c>
    </row>
    <row r="38" spans="1:12" ht="12.75">
      <c r="A38" s="16">
        <v>20</v>
      </c>
      <c r="B38" s="16" t="s">
        <v>78</v>
      </c>
      <c r="C38" s="16" t="s">
        <v>234</v>
      </c>
      <c r="D38" s="17">
        <v>22</v>
      </c>
      <c r="E38" s="17">
        <v>0</v>
      </c>
      <c r="F38" s="17">
        <v>22</v>
      </c>
      <c r="G38" s="17">
        <v>7</v>
      </c>
      <c r="H38" s="17">
        <v>15</v>
      </c>
      <c r="I38" s="17">
        <v>0</v>
      </c>
      <c r="J38" s="17">
        <v>0</v>
      </c>
      <c r="K38" s="17">
        <v>0</v>
      </c>
      <c r="L38" s="17">
        <v>0</v>
      </c>
    </row>
    <row r="39" spans="1:12" ht="12.75">
      <c r="A39" s="16">
        <v>21</v>
      </c>
      <c r="B39" s="16" t="s">
        <v>41</v>
      </c>
      <c r="C39" s="16" t="s">
        <v>80</v>
      </c>
      <c r="D39" s="17">
        <v>58</v>
      </c>
      <c r="E39" s="17">
        <v>4</v>
      </c>
      <c r="F39" s="17">
        <v>54</v>
      </c>
      <c r="G39" s="17">
        <v>30</v>
      </c>
      <c r="H39" s="17">
        <v>22</v>
      </c>
      <c r="I39" s="17">
        <v>0</v>
      </c>
      <c r="J39" s="17">
        <v>2</v>
      </c>
      <c r="K39" s="17">
        <v>0</v>
      </c>
      <c r="L39" s="17">
        <v>0</v>
      </c>
    </row>
    <row r="40" spans="1:12" ht="12.75">
      <c r="A40" s="16">
        <v>22</v>
      </c>
      <c r="B40" s="16" t="s">
        <v>81</v>
      </c>
      <c r="C40" s="16" t="s">
        <v>82</v>
      </c>
      <c r="D40" s="17">
        <v>20</v>
      </c>
      <c r="E40" s="17">
        <v>3</v>
      </c>
      <c r="F40" s="17">
        <v>17</v>
      </c>
      <c r="G40" s="17">
        <v>2</v>
      </c>
      <c r="H40" s="17">
        <v>12</v>
      </c>
      <c r="I40" s="17">
        <v>0</v>
      </c>
      <c r="J40" s="17">
        <v>0</v>
      </c>
      <c r="K40" s="17">
        <v>1</v>
      </c>
      <c r="L40" s="17">
        <v>2</v>
      </c>
    </row>
    <row r="41" spans="1:12" ht="12.75">
      <c r="A41" s="16">
        <v>23</v>
      </c>
      <c r="B41" s="16" t="s">
        <v>81</v>
      </c>
      <c r="C41" s="16" t="s">
        <v>83</v>
      </c>
      <c r="D41" s="17">
        <v>36</v>
      </c>
      <c r="E41" s="17">
        <v>1</v>
      </c>
      <c r="F41" s="17">
        <v>35</v>
      </c>
      <c r="G41" s="17">
        <v>6</v>
      </c>
      <c r="H41" s="17">
        <v>29</v>
      </c>
      <c r="I41" s="17">
        <v>0</v>
      </c>
      <c r="J41" s="17">
        <v>0</v>
      </c>
      <c r="K41" s="17">
        <v>0</v>
      </c>
      <c r="L41" s="17">
        <v>0</v>
      </c>
    </row>
    <row r="42" spans="1:12" ht="12.75">
      <c r="A42" s="16">
        <v>24</v>
      </c>
      <c r="B42" s="16" t="s">
        <v>84</v>
      </c>
      <c r="C42" s="16" t="s">
        <v>85</v>
      </c>
      <c r="D42" s="17">
        <v>60</v>
      </c>
      <c r="E42" s="17">
        <v>2</v>
      </c>
      <c r="F42" s="17">
        <v>58</v>
      </c>
      <c r="G42" s="17">
        <v>41</v>
      </c>
      <c r="H42" s="17">
        <v>17</v>
      </c>
      <c r="I42" s="17">
        <v>0</v>
      </c>
      <c r="J42" s="17">
        <v>0</v>
      </c>
      <c r="K42" s="17">
        <v>0</v>
      </c>
      <c r="L42" s="17">
        <v>0</v>
      </c>
    </row>
    <row r="43" spans="1:12" ht="12.75">
      <c r="A43" s="16">
        <v>25</v>
      </c>
      <c r="B43" s="16" t="s">
        <v>84</v>
      </c>
      <c r="C43" s="16" t="s">
        <v>86</v>
      </c>
      <c r="D43" s="17">
        <v>13</v>
      </c>
      <c r="E43" s="17">
        <v>0</v>
      </c>
      <c r="F43" s="17">
        <v>13</v>
      </c>
      <c r="G43" s="17">
        <v>0</v>
      </c>
      <c r="H43" s="17">
        <v>13</v>
      </c>
      <c r="I43" s="17">
        <v>0</v>
      </c>
      <c r="J43" s="17">
        <v>0</v>
      </c>
      <c r="K43" s="17">
        <v>0</v>
      </c>
      <c r="L43" s="17">
        <v>0</v>
      </c>
    </row>
    <row r="44" spans="1:12" ht="12.75">
      <c r="A44" s="16">
        <v>26</v>
      </c>
      <c r="B44" s="16" t="s">
        <v>87</v>
      </c>
      <c r="C44" s="16" t="s">
        <v>88</v>
      </c>
      <c r="D44" s="17">
        <v>43</v>
      </c>
      <c r="E44" s="17">
        <v>7</v>
      </c>
      <c r="F44" s="17">
        <v>36</v>
      </c>
      <c r="G44" s="17">
        <v>22</v>
      </c>
      <c r="H44" s="17">
        <v>12</v>
      </c>
      <c r="I44" s="17">
        <v>0</v>
      </c>
      <c r="J44" s="17">
        <v>2</v>
      </c>
      <c r="K44" s="17">
        <v>0</v>
      </c>
      <c r="L44" s="17">
        <v>0</v>
      </c>
    </row>
    <row r="45" spans="1:12" ht="12.75">
      <c r="A45" s="16">
        <v>27</v>
      </c>
      <c r="B45" s="16" t="s">
        <v>89</v>
      </c>
      <c r="C45" s="16" t="s">
        <v>90</v>
      </c>
      <c r="D45" s="17">
        <v>42</v>
      </c>
      <c r="E45" s="17">
        <v>1</v>
      </c>
      <c r="F45" s="17">
        <v>41</v>
      </c>
      <c r="G45" s="17">
        <v>17</v>
      </c>
      <c r="H45" s="17">
        <v>15</v>
      </c>
      <c r="I45" s="17">
        <v>0</v>
      </c>
      <c r="J45" s="17">
        <v>5</v>
      </c>
      <c r="K45" s="17">
        <v>0</v>
      </c>
      <c r="L45" s="17">
        <v>4</v>
      </c>
    </row>
    <row r="46" spans="1:12" ht="12.75">
      <c r="A46" s="16">
        <v>28</v>
      </c>
      <c r="B46" s="16" t="s">
        <v>91</v>
      </c>
      <c r="C46" s="16" t="s">
        <v>92</v>
      </c>
      <c r="D46" s="17">
        <v>19</v>
      </c>
      <c r="E46" s="17">
        <v>0</v>
      </c>
      <c r="F46" s="17">
        <v>19</v>
      </c>
      <c r="G46" s="17">
        <v>12</v>
      </c>
      <c r="H46" s="17">
        <v>3</v>
      </c>
      <c r="I46" s="17">
        <v>0</v>
      </c>
      <c r="J46" s="17">
        <v>0</v>
      </c>
      <c r="K46" s="17">
        <v>4</v>
      </c>
      <c r="L46" s="17">
        <v>0</v>
      </c>
    </row>
    <row r="47" spans="1:12" ht="12.75">
      <c r="A47" s="16">
        <v>29</v>
      </c>
      <c r="B47" s="16" t="s">
        <v>93</v>
      </c>
      <c r="C47" s="16" t="s">
        <v>94</v>
      </c>
      <c r="D47" s="17">
        <v>14</v>
      </c>
      <c r="E47" s="17">
        <v>0</v>
      </c>
      <c r="F47" s="17">
        <v>14</v>
      </c>
      <c r="G47" s="17">
        <v>13</v>
      </c>
      <c r="H47" s="17">
        <v>1</v>
      </c>
      <c r="I47" s="17">
        <v>0</v>
      </c>
      <c r="J47" s="17">
        <v>0</v>
      </c>
      <c r="K47" s="17">
        <v>0</v>
      </c>
      <c r="L47" s="17">
        <v>0</v>
      </c>
    </row>
    <row r="48" spans="1:12" ht="12.75">
      <c r="A48" s="16">
        <v>30</v>
      </c>
      <c r="B48" s="16" t="s">
        <v>93</v>
      </c>
      <c r="C48" s="16" t="s">
        <v>95</v>
      </c>
      <c r="D48" s="17">
        <v>18</v>
      </c>
      <c r="E48" s="17">
        <v>1</v>
      </c>
      <c r="F48" s="17">
        <v>17</v>
      </c>
      <c r="G48" s="17">
        <v>8</v>
      </c>
      <c r="H48" s="17">
        <v>9</v>
      </c>
      <c r="I48" s="17">
        <v>0</v>
      </c>
      <c r="J48" s="17">
        <v>0</v>
      </c>
      <c r="K48" s="17">
        <v>0</v>
      </c>
      <c r="L48" s="17">
        <v>0</v>
      </c>
    </row>
    <row r="49" spans="1:12" ht="12.75">
      <c r="A49" s="16">
        <v>31</v>
      </c>
      <c r="B49" s="16" t="s">
        <v>96</v>
      </c>
      <c r="C49" s="16" t="s">
        <v>97</v>
      </c>
      <c r="D49" s="17">
        <v>42</v>
      </c>
      <c r="E49" s="17">
        <v>1</v>
      </c>
      <c r="F49" s="17">
        <v>41</v>
      </c>
      <c r="G49" s="17">
        <v>21</v>
      </c>
      <c r="H49" s="17">
        <v>20</v>
      </c>
      <c r="I49" s="17">
        <v>0</v>
      </c>
      <c r="J49" s="17">
        <v>0</v>
      </c>
      <c r="K49" s="17">
        <v>0</v>
      </c>
      <c r="L49" s="17">
        <v>0</v>
      </c>
    </row>
    <row r="50" spans="1:12" ht="12.75">
      <c r="A50" s="16">
        <v>32</v>
      </c>
      <c r="B50" s="16" t="s">
        <v>98</v>
      </c>
      <c r="C50" s="16" t="s">
        <v>99</v>
      </c>
      <c r="D50" s="17">
        <v>33</v>
      </c>
      <c r="E50" s="17">
        <v>0</v>
      </c>
      <c r="F50" s="17">
        <v>33</v>
      </c>
      <c r="G50" s="17">
        <v>15</v>
      </c>
      <c r="H50" s="17">
        <v>6</v>
      </c>
      <c r="I50" s="17">
        <v>0</v>
      </c>
      <c r="J50" s="17">
        <v>0</v>
      </c>
      <c r="K50" s="17">
        <v>0</v>
      </c>
      <c r="L50" s="17">
        <v>12</v>
      </c>
    </row>
    <row r="51" spans="1:12" ht="12.75">
      <c r="A51" s="16">
        <v>33</v>
      </c>
      <c r="B51" s="16" t="s">
        <v>100</v>
      </c>
      <c r="C51" s="16" t="s">
        <v>101</v>
      </c>
      <c r="D51" s="17">
        <v>39</v>
      </c>
      <c r="E51" s="17">
        <v>7</v>
      </c>
      <c r="F51" s="17">
        <v>32</v>
      </c>
      <c r="G51" s="17">
        <v>9</v>
      </c>
      <c r="H51" s="17">
        <v>22</v>
      </c>
      <c r="I51" s="17">
        <v>0</v>
      </c>
      <c r="J51" s="17">
        <v>0</v>
      </c>
      <c r="K51" s="17">
        <v>1</v>
      </c>
      <c r="L51" s="17">
        <v>0</v>
      </c>
    </row>
    <row r="52" spans="1:12" ht="12.75">
      <c r="A52" s="16">
        <v>34</v>
      </c>
      <c r="B52" s="16" t="s">
        <v>102</v>
      </c>
      <c r="C52" s="16" t="s">
        <v>103</v>
      </c>
      <c r="D52" s="17">
        <v>64</v>
      </c>
      <c r="E52" s="17">
        <v>8</v>
      </c>
      <c r="F52" s="17">
        <v>56</v>
      </c>
      <c r="G52" s="17">
        <v>33</v>
      </c>
      <c r="H52" s="17">
        <v>23</v>
      </c>
      <c r="I52" s="17">
        <v>0</v>
      </c>
      <c r="J52" s="17">
        <v>0</v>
      </c>
      <c r="K52" s="17">
        <v>0</v>
      </c>
      <c r="L52" s="17">
        <v>0</v>
      </c>
    </row>
    <row r="53" spans="1:12" ht="12.75">
      <c r="A53" s="16">
        <v>35</v>
      </c>
      <c r="B53" s="16" t="s">
        <v>45</v>
      </c>
      <c r="C53" s="16" t="s">
        <v>104</v>
      </c>
      <c r="D53" s="17">
        <v>10</v>
      </c>
      <c r="E53" s="17">
        <v>0</v>
      </c>
      <c r="F53" s="17">
        <v>10</v>
      </c>
      <c r="G53" s="17">
        <v>2</v>
      </c>
      <c r="H53" s="17">
        <v>8</v>
      </c>
      <c r="I53" s="17">
        <v>0</v>
      </c>
      <c r="J53" s="17">
        <v>0</v>
      </c>
      <c r="K53" s="17">
        <v>0</v>
      </c>
      <c r="L53" s="17">
        <v>0</v>
      </c>
    </row>
    <row r="54" spans="1:12" ht="12.75">
      <c r="A54" s="16">
        <v>36</v>
      </c>
      <c r="B54" s="16" t="s">
        <v>45</v>
      </c>
      <c r="C54" s="16" t="s">
        <v>105</v>
      </c>
      <c r="D54" s="17">
        <v>53</v>
      </c>
      <c r="E54" s="17">
        <v>1</v>
      </c>
      <c r="F54" s="17">
        <v>52</v>
      </c>
      <c r="G54" s="17">
        <v>45</v>
      </c>
      <c r="H54" s="17">
        <v>7</v>
      </c>
      <c r="I54" s="17">
        <v>0</v>
      </c>
      <c r="J54" s="17">
        <v>0</v>
      </c>
      <c r="K54" s="17">
        <v>0</v>
      </c>
      <c r="L54" s="17">
        <v>0</v>
      </c>
    </row>
    <row r="55" spans="1:12" ht="12.75">
      <c r="A55" s="16">
        <v>37</v>
      </c>
      <c r="B55" s="16" t="s">
        <v>45</v>
      </c>
      <c r="C55" s="16" t="s">
        <v>106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</row>
    <row r="56" spans="1:12" ht="12.75">
      <c r="A56" s="16">
        <v>38</v>
      </c>
      <c r="B56" s="16" t="s">
        <v>107</v>
      </c>
      <c r="C56" s="16" t="s">
        <v>108</v>
      </c>
      <c r="D56" s="17">
        <v>24</v>
      </c>
      <c r="E56" s="17">
        <v>2</v>
      </c>
      <c r="F56" s="17">
        <v>22</v>
      </c>
      <c r="G56" s="17">
        <v>5</v>
      </c>
      <c r="H56" s="17">
        <v>13</v>
      </c>
      <c r="I56" s="17">
        <v>0</v>
      </c>
      <c r="J56" s="17">
        <v>0</v>
      </c>
      <c r="K56" s="17">
        <v>1</v>
      </c>
      <c r="L56" s="17">
        <v>3</v>
      </c>
    </row>
    <row r="57" spans="1:12" ht="12.75">
      <c r="A57" s="16">
        <v>39</v>
      </c>
      <c r="B57" s="16" t="s">
        <v>47</v>
      </c>
      <c r="C57" s="16" t="s">
        <v>109</v>
      </c>
      <c r="D57" s="17">
        <v>18</v>
      </c>
      <c r="E57" s="17">
        <v>0</v>
      </c>
      <c r="F57" s="17">
        <v>18</v>
      </c>
      <c r="G57" s="17">
        <v>4</v>
      </c>
      <c r="H57" s="17">
        <v>14</v>
      </c>
      <c r="I57" s="17">
        <v>0</v>
      </c>
      <c r="J57" s="17">
        <v>0</v>
      </c>
      <c r="K57" s="17">
        <v>0</v>
      </c>
      <c r="L57" s="17">
        <v>0</v>
      </c>
    </row>
    <row r="58" spans="1:12" ht="12.75">
      <c r="A58" s="16">
        <v>40</v>
      </c>
      <c r="B58" s="16" t="s">
        <v>110</v>
      </c>
      <c r="C58" s="16" t="s">
        <v>111</v>
      </c>
      <c r="D58" s="17">
        <v>35</v>
      </c>
      <c r="E58" s="17">
        <v>3</v>
      </c>
      <c r="F58" s="17">
        <v>32</v>
      </c>
      <c r="G58" s="17">
        <v>17</v>
      </c>
      <c r="H58" s="17">
        <v>14</v>
      </c>
      <c r="I58" s="17">
        <v>0</v>
      </c>
      <c r="J58" s="17">
        <v>0</v>
      </c>
      <c r="K58" s="17">
        <v>1</v>
      </c>
      <c r="L58" s="17">
        <v>0</v>
      </c>
    </row>
    <row r="59" spans="1:12" ht="12.75">
      <c r="A59" s="16">
        <v>41</v>
      </c>
      <c r="B59" s="16" t="s">
        <v>112</v>
      </c>
      <c r="C59" s="16" t="s">
        <v>113</v>
      </c>
      <c r="D59" s="17">
        <v>25</v>
      </c>
      <c r="E59" s="17">
        <v>1</v>
      </c>
      <c r="F59" s="17">
        <v>24</v>
      </c>
      <c r="G59" s="17">
        <v>15</v>
      </c>
      <c r="H59" s="17">
        <v>8</v>
      </c>
      <c r="I59" s="17">
        <v>0</v>
      </c>
      <c r="J59" s="17">
        <v>0</v>
      </c>
      <c r="K59" s="17">
        <v>0</v>
      </c>
      <c r="L59" s="17">
        <v>1</v>
      </c>
    </row>
    <row r="60" spans="1:12" ht="12.75">
      <c r="A60" s="16">
        <v>42</v>
      </c>
      <c r="B60" s="16" t="s">
        <v>114</v>
      </c>
      <c r="C60" s="16" t="s">
        <v>115</v>
      </c>
      <c r="D60" s="17">
        <v>27</v>
      </c>
      <c r="E60" s="17">
        <v>0</v>
      </c>
      <c r="F60" s="17">
        <v>27</v>
      </c>
      <c r="G60" s="17">
        <v>5</v>
      </c>
      <c r="H60" s="17">
        <v>22</v>
      </c>
      <c r="I60" s="17">
        <v>0</v>
      </c>
      <c r="J60" s="17">
        <v>0</v>
      </c>
      <c r="K60" s="17">
        <v>0</v>
      </c>
      <c r="L60" s="17">
        <v>0</v>
      </c>
    </row>
    <row r="61" spans="1:12" ht="12.75">
      <c r="A61" s="16">
        <v>43</v>
      </c>
      <c r="B61" s="16" t="s">
        <v>114</v>
      </c>
      <c r="C61" s="16" t="s">
        <v>116</v>
      </c>
      <c r="D61" s="17">
        <v>28</v>
      </c>
      <c r="E61" s="17">
        <v>3</v>
      </c>
      <c r="F61" s="17">
        <v>25</v>
      </c>
      <c r="G61" s="17">
        <v>6</v>
      </c>
      <c r="H61" s="17">
        <v>18</v>
      </c>
      <c r="I61" s="17">
        <v>0</v>
      </c>
      <c r="J61" s="17">
        <v>1</v>
      </c>
      <c r="K61" s="17">
        <v>0</v>
      </c>
      <c r="L61" s="17">
        <v>0</v>
      </c>
    </row>
    <row r="62" spans="1:12" ht="12.75">
      <c r="A62" s="16">
        <v>44</v>
      </c>
      <c r="B62" s="16" t="s">
        <v>117</v>
      </c>
      <c r="C62" s="16" t="s">
        <v>118</v>
      </c>
      <c r="D62" s="17">
        <v>25</v>
      </c>
      <c r="E62" s="17">
        <v>0</v>
      </c>
      <c r="F62" s="17">
        <v>25</v>
      </c>
      <c r="G62" s="17">
        <v>13</v>
      </c>
      <c r="H62" s="17">
        <v>0</v>
      </c>
      <c r="I62" s="17">
        <v>0</v>
      </c>
      <c r="J62" s="17">
        <v>0</v>
      </c>
      <c r="K62" s="17">
        <v>1</v>
      </c>
      <c r="L62" s="17">
        <v>11</v>
      </c>
    </row>
    <row r="63" spans="1:12" s="22" customFormat="1" ht="12.75">
      <c r="A63" s="19">
        <v>44</v>
      </c>
      <c r="B63" s="20"/>
      <c r="C63" s="19" t="s">
        <v>119</v>
      </c>
      <c r="D63" s="19">
        <f>SUM((D19):(D62))</f>
        <v>1614</v>
      </c>
      <c r="E63" s="19">
        <f>SUM((E19):(E62))</f>
        <v>127</v>
      </c>
      <c r="F63" s="19">
        <f>SUM((F19):(F62))</f>
        <v>1487</v>
      </c>
      <c r="G63" s="19">
        <f>SUM((G19):(G62))</f>
        <v>590</v>
      </c>
      <c r="H63" s="19">
        <f>SUM((H19):(H62))</f>
        <v>809</v>
      </c>
      <c r="I63" s="19">
        <f>SUM((I19):(I62))</f>
        <v>0</v>
      </c>
      <c r="J63" s="19">
        <f>SUM((J19):(J62))</f>
        <v>24</v>
      </c>
      <c r="K63" s="19">
        <f>SUM((K19):(K62))</f>
        <v>19</v>
      </c>
      <c r="L63" s="19">
        <f>SUM((L19):(L62))</f>
        <v>45</v>
      </c>
    </row>
    <row r="64" spans="1:12" ht="12.7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</row>
    <row r="65" spans="1:12" ht="12.75">
      <c r="A65" s="16">
        <v>1</v>
      </c>
      <c r="B65" s="16" t="s">
        <v>50</v>
      </c>
      <c r="C65" s="16" t="s">
        <v>120</v>
      </c>
      <c r="D65" s="17">
        <v>6</v>
      </c>
      <c r="E65" s="17">
        <v>0</v>
      </c>
      <c r="F65" s="17">
        <v>6</v>
      </c>
      <c r="G65" s="17">
        <v>1</v>
      </c>
      <c r="H65" s="17">
        <v>5</v>
      </c>
      <c r="I65" s="17">
        <v>0</v>
      </c>
      <c r="J65" s="17">
        <v>0</v>
      </c>
      <c r="K65" s="17">
        <v>0</v>
      </c>
      <c r="L65" s="17">
        <v>0</v>
      </c>
    </row>
    <row r="66" spans="1:12" ht="12.75">
      <c r="A66" s="16">
        <v>2</v>
      </c>
      <c r="B66" s="16" t="s">
        <v>55</v>
      </c>
      <c r="C66" s="16" t="s">
        <v>121</v>
      </c>
      <c r="D66" s="17">
        <v>13</v>
      </c>
      <c r="E66" s="17">
        <v>2</v>
      </c>
      <c r="F66" s="17">
        <v>11</v>
      </c>
      <c r="G66" s="17">
        <v>5</v>
      </c>
      <c r="H66" s="17">
        <v>6</v>
      </c>
      <c r="I66" s="17">
        <v>0</v>
      </c>
      <c r="J66" s="17">
        <v>0</v>
      </c>
      <c r="K66" s="17">
        <v>0</v>
      </c>
      <c r="L66" s="17">
        <v>0</v>
      </c>
    </row>
    <row r="67" spans="1:12" ht="12.75">
      <c r="A67" s="16">
        <v>3</v>
      </c>
      <c r="B67" s="16" t="s">
        <v>78</v>
      </c>
      <c r="C67" s="16" t="s">
        <v>122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</row>
    <row r="68" spans="1:12" ht="12.75">
      <c r="A68" s="16">
        <v>4</v>
      </c>
      <c r="B68" s="16" t="s">
        <v>123</v>
      </c>
      <c r="C68" s="16" t="s">
        <v>124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</row>
    <row r="69" spans="1:12" ht="12.75">
      <c r="A69" s="16">
        <v>5</v>
      </c>
      <c r="B69" s="16" t="s">
        <v>93</v>
      </c>
      <c r="C69" s="16" t="s">
        <v>125</v>
      </c>
      <c r="D69" s="17">
        <v>5</v>
      </c>
      <c r="E69" s="17">
        <v>0</v>
      </c>
      <c r="F69" s="17">
        <v>5</v>
      </c>
      <c r="G69" s="17">
        <v>0</v>
      </c>
      <c r="H69" s="17">
        <v>5</v>
      </c>
      <c r="I69" s="17">
        <v>0</v>
      </c>
      <c r="J69" s="17">
        <v>0</v>
      </c>
      <c r="K69" s="17">
        <v>0</v>
      </c>
      <c r="L69" s="17">
        <v>0</v>
      </c>
    </row>
    <row r="70" spans="1:12" ht="12.75">
      <c r="A70" s="16">
        <v>6</v>
      </c>
      <c r="B70" s="16" t="s">
        <v>98</v>
      </c>
      <c r="C70" s="16" t="s">
        <v>126</v>
      </c>
      <c r="D70" s="17">
        <v>9</v>
      </c>
      <c r="E70" s="17">
        <v>2</v>
      </c>
      <c r="F70" s="17">
        <v>7</v>
      </c>
      <c r="G70" s="17">
        <v>0</v>
      </c>
      <c r="H70" s="17">
        <v>7</v>
      </c>
      <c r="I70" s="17">
        <v>0</v>
      </c>
      <c r="J70" s="17">
        <v>0</v>
      </c>
      <c r="K70" s="17">
        <v>0</v>
      </c>
      <c r="L70" s="17">
        <v>0</v>
      </c>
    </row>
    <row r="71" spans="1:12" ht="12.75">
      <c r="A71" s="16">
        <v>7</v>
      </c>
      <c r="B71" s="16" t="s">
        <v>45</v>
      </c>
      <c r="C71" s="16" t="s">
        <v>127</v>
      </c>
      <c r="D71" s="17">
        <v>7</v>
      </c>
      <c r="E71" s="17">
        <v>0</v>
      </c>
      <c r="F71" s="17">
        <v>7</v>
      </c>
      <c r="G71" s="17">
        <v>0</v>
      </c>
      <c r="H71" s="17">
        <v>7</v>
      </c>
      <c r="I71" s="17">
        <v>0</v>
      </c>
      <c r="J71" s="17">
        <v>0</v>
      </c>
      <c r="K71" s="17">
        <v>0</v>
      </c>
      <c r="L71" s="17">
        <v>0</v>
      </c>
    </row>
    <row r="72" spans="1:12" s="22" customFormat="1" ht="12.75">
      <c r="A72" s="19">
        <v>7</v>
      </c>
      <c r="B72" s="20"/>
      <c r="C72" s="19" t="s">
        <v>128</v>
      </c>
      <c r="D72" s="19">
        <f aca="true" t="shared" si="2" ref="D72:L72">(D65+D66+D67+D68+D69+D70+D71)</f>
        <v>40</v>
      </c>
      <c r="E72" s="19">
        <f t="shared" si="2"/>
        <v>4</v>
      </c>
      <c r="F72" s="19">
        <f t="shared" si="2"/>
        <v>36</v>
      </c>
      <c r="G72" s="19">
        <f t="shared" si="2"/>
        <v>6</v>
      </c>
      <c r="H72" s="19">
        <f t="shared" si="2"/>
        <v>30</v>
      </c>
      <c r="I72" s="19">
        <f t="shared" si="2"/>
        <v>0</v>
      </c>
      <c r="J72" s="19">
        <f t="shared" si="2"/>
        <v>0</v>
      </c>
      <c r="K72" s="19">
        <f t="shared" si="2"/>
        <v>0</v>
      </c>
      <c r="L72" s="19">
        <f t="shared" si="2"/>
        <v>0</v>
      </c>
    </row>
    <row r="73" spans="1:12" ht="12.7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</row>
    <row r="74" spans="1:12" ht="12.75">
      <c r="A74" s="16">
        <v>1</v>
      </c>
      <c r="B74" s="16" t="s">
        <v>53</v>
      </c>
      <c r="C74" s="16" t="s">
        <v>129</v>
      </c>
      <c r="D74" s="17">
        <v>7</v>
      </c>
      <c r="E74" s="17">
        <v>0</v>
      </c>
      <c r="F74" s="17">
        <v>7</v>
      </c>
      <c r="G74" s="17">
        <v>7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</row>
    <row r="75" spans="1:12" ht="12.75">
      <c r="A75" s="16">
        <v>2</v>
      </c>
      <c r="B75" s="16" t="s">
        <v>37</v>
      </c>
      <c r="C75" s="16" t="s">
        <v>162</v>
      </c>
      <c r="D75" s="17">
        <v>24</v>
      </c>
      <c r="E75" s="17">
        <v>3</v>
      </c>
      <c r="F75" s="17">
        <v>21</v>
      </c>
      <c r="G75" s="17">
        <v>14</v>
      </c>
      <c r="H75" s="17">
        <v>7</v>
      </c>
      <c r="I75" s="17">
        <v>0</v>
      </c>
      <c r="J75" s="17">
        <v>0</v>
      </c>
      <c r="K75" s="17">
        <v>0</v>
      </c>
      <c r="L75" s="17">
        <v>0</v>
      </c>
    </row>
    <row r="76" spans="1:12" ht="12.75">
      <c r="A76" s="16">
        <v>3</v>
      </c>
      <c r="B76" s="16" t="s">
        <v>37</v>
      </c>
      <c r="C76" s="16" t="s">
        <v>131</v>
      </c>
      <c r="D76" s="17">
        <v>22</v>
      </c>
      <c r="E76" s="17">
        <v>0</v>
      </c>
      <c r="F76" s="17">
        <v>22</v>
      </c>
      <c r="G76" s="17">
        <v>6</v>
      </c>
      <c r="H76" s="17">
        <v>16</v>
      </c>
      <c r="I76" s="17">
        <v>0</v>
      </c>
      <c r="J76" s="17">
        <v>0</v>
      </c>
      <c r="K76" s="17">
        <v>0</v>
      </c>
      <c r="L76" s="17">
        <v>0</v>
      </c>
    </row>
    <row r="77" spans="1:12" ht="12.75">
      <c r="A77" s="16">
        <v>4</v>
      </c>
      <c r="B77" s="16" t="s">
        <v>76</v>
      </c>
      <c r="C77" s="16" t="s">
        <v>132</v>
      </c>
      <c r="D77" s="17">
        <v>69</v>
      </c>
      <c r="E77" s="17">
        <v>3</v>
      </c>
      <c r="F77" s="17">
        <v>66</v>
      </c>
      <c r="G77" s="17">
        <v>17</v>
      </c>
      <c r="H77" s="17">
        <v>46</v>
      </c>
      <c r="I77" s="17">
        <v>0</v>
      </c>
      <c r="J77" s="17">
        <v>0</v>
      </c>
      <c r="K77" s="17">
        <v>0</v>
      </c>
      <c r="L77" s="17">
        <v>3</v>
      </c>
    </row>
    <row r="78" spans="1:12" ht="12.75">
      <c r="A78" s="16">
        <v>5</v>
      </c>
      <c r="B78" s="16" t="s">
        <v>78</v>
      </c>
      <c r="C78" s="16" t="s">
        <v>133</v>
      </c>
      <c r="D78" s="17">
        <v>15</v>
      </c>
      <c r="E78" s="17">
        <v>1</v>
      </c>
      <c r="F78" s="17">
        <v>14</v>
      </c>
      <c r="G78" s="17">
        <v>8</v>
      </c>
      <c r="H78" s="17">
        <v>6</v>
      </c>
      <c r="I78" s="17">
        <v>0</v>
      </c>
      <c r="J78" s="17">
        <v>0</v>
      </c>
      <c r="K78" s="17">
        <v>0</v>
      </c>
      <c r="L78" s="17">
        <v>0</v>
      </c>
    </row>
    <row r="79" spans="1:12" ht="12.75">
      <c r="A79" s="16">
        <v>6</v>
      </c>
      <c r="B79" s="16" t="s">
        <v>96</v>
      </c>
      <c r="C79" s="16" t="s">
        <v>134</v>
      </c>
      <c r="D79" s="17">
        <v>56</v>
      </c>
      <c r="E79" s="17">
        <v>1</v>
      </c>
      <c r="F79" s="17">
        <v>55</v>
      </c>
      <c r="G79" s="17">
        <v>19</v>
      </c>
      <c r="H79" s="17">
        <v>29</v>
      </c>
      <c r="I79" s="17">
        <v>2</v>
      </c>
      <c r="J79" s="17">
        <v>2</v>
      </c>
      <c r="K79" s="17">
        <v>0</v>
      </c>
      <c r="L79" s="17">
        <v>3</v>
      </c>
    </row>
    <row r="80" spans="1:12" ht="12.75">
      <c r="A80" s="16">
        <v>7</v>
      </c>
      <c r="B80" s="16" t="s">
        <v>98</v>
      </c>
      <c r="C80" s="16" t="s">
        <v>135</v>
      </c>
      <c r="D80" s="17">
        <v>31</v>
      </c>
      <c r="E80" s="17">
        <v>5</v>
      </c>
      <c r="F80" s="17">
        <v>26</v>
      </c>
      <c r="G80" s="17">
        <v>4</v>
      </c>
      <c r="H80" s="17">
        <v>21</v>
      </c>
      <c r="I80" s="17">
        <v>1</v>
      </c>
      <c r="J80" s="17">
        <v>0</v>
      </c>
      <c r="K80" s="17">
        <v>0</v>
      </c>
      <c r="L80" s="17">
        <v>0</v>
      </c>
    </row>
    <row r="81" spans="1:12" s="22" customFormat="1" ht="12.75">
      <c r="A81" s="19">
        <v>7</v>
      </c>
      <c r="B81" s="20"/>
      <c r="C81" s="19" t="s">
        <v>136</v>
      </c>
      <c r="D81" s="19">
        <f aca="true" t="shared" si="3" ref="D81:L81">(D74+D75+D76+D77+D78+D79+D80)</f>
        <v>224</v>
      </c>
      <c r="E81" s="19">
        <f t="shared" si="3"/>
        <v>13</v>
      </c>
      <c r="F81" s="19">
        <f t="shared" si="3"/>
        <v>211</v>
      </c>
      <c r="G81" s="19">
        <f t="shared" si="3"/>
        <v>75</v>
      </c>
      <c r="H81" s="19">
        <f t="shared" si="3"/>
        <v>125</v>
      </c>
      <c r="I81" s="19">
        <f t="shared" si="3"/>
        <v>3</v>
      </c>
      <c r="J81" s="19">
        <f t="shared" si="3"/>
        <v>2</v>
      </c>
      <c r="K81" s="19">
        <f t="shared" si="3"/>
        <v>0</v>
      </c>
      <c r="L81" s="19">
        <f t="shared" si="3"/>
        <v>6</v>
      </c>
    </row>
    <row r="82" spans="1:12" ht="12.75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</row>
    <row r="83" spans="1:12" s="31" customFormat="1" ht="15.75">
      <c r="A83" s="29">
        <v>66</v>
      </c>
      <c r="B83" s="30"/>
      <c r="C83" s="29" t="s">
        <v>137</v>
      </c>
      <c r="D83" s="29">
        <f aca="true" t="shared" si="4" ref="D83:L83">(D12+D17+D63+D72+D81)</f>
        <v>2621</v>
      </c>
      <c r="E83" s="29">
        <f t="shared" si="4"/>
        <v>152</v>
      </c>
      <c r="F83" s="29">
        <f t="shared" si="4"/>
        <v>2469</v>
      </c>
      <c r="G83" s="29">
        <f t="shared" si="4"/>
        <v>903</v>
      </c>
      <c r="H83" s="29">
        <f t="shared" si="4"/>
        <v>1050</v>
      </c>
      <c r="I83" s="29">
        <f t="shared" si="4"/>
        <v>74</v>
      </c>
      <c r="J83" s="29">
        <f t="shared" si="4"/>
        <v>53</v>
      </c>
      <c r="K83" s="29">
        <f t="shared" si="4"/>
        <v>264</v>
      </c>
      <c r="L83" s="29">
        <f t="shared" si="4"/>
        <v>125</v>
      </c>
    </row>
  </sheetData>
  <sheetProtection password="CE88" sheet="1" objects="1" scenarios="1"/>
  <mergeCells count="14">
    <mergeCell ref="A13:L13"/>
    <mergeCell ref="A18:L18"/>
    <mergeCell ref="A64:L64"/>
    <mergeCell ref="A73:L73"/>
    <mergeCell ref="A82:L82"/>
    <mergeCell ref="A1:IV1"/>
    <mergeCell ref="G3:L4"/>
    <mergeCell ref="E3:F3"/>
    <mergeCell ref="D3:D5"/>
    <mergeCell ref="E4:E5"/>
    <mergeCell ref="F4:F5"/>
    <mergeCell ref="A2:A6"/>
    <mergeCell ref="B2:B6"/>
    <mergeCell ref="C2:C6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  <headerFooter alignWithMargins="0">
    <oddFooter>&amp;R&amp;P+15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1">
      <selection activeCell="B2" sqref="B2:B5"/>
    </sheetView>
  </sheetViews>
  <sheetFormatPr defaultColWidth="9.140625" defaultRowHeight="12.75"/>
  <cols>
    <col min="1" max="1" width="4.421875" style="0" bestFit="1" customWidth="1"/>
    <col min="2" max="2" width="16.421875" style="0" bestFit="1" customWidth="1"/>
    <col min="3" max="3" width="56.7109375" style="0" customWidth="1"/>
  </cols>
  <sheetData>
    <row r="1" s="125" customFormat="1" ht="15">
      <c r="A1" s="124" t="s">
        <v>235</v>
      </c>
    </row>
    <row r="2" spans="1:9" ht="12.75">
      <c r="A2" s="131" t="s">
        <v>11</v>
      </c>
      <c r="B2" s="131" t="s">
        <v>12</v>
      </c>
      <c r="C2" s="131" t="s">
        <v>13</v>
      </c>
      <c r="D2" s="10" t="s">
        <v>236</v>
      </c>
      <c r="E2" s="10" t="s">
        <v>237</v>
      </c>
      <c r="F2" s="10" t="s">
        <v>238</v>
      </c>
      <c r="G2" s="10" t="s">
        <v>239</v>
      </c>
      <c r="H2" s="10" t="s">
        <v>240</v>
      </c>
      <c r="I2" s="10" t="s">
        <v>241</v>
      </c>
    </row>
    <row r="3" spans="1:9" ht="12.75">
      <c r="A3" s="131"/>
      <c r="B3" s="131"/>
      <c r="C3" s="131"/>
      <c r="D3" s="127" t="s">
        <v>242</v>
      </c>
      <c r="E3" s="130" t="s">
        <v>243</v>
      </c>
      <c r="F3" s="133"/>
      <c r="G3" s="133"/>
      <c r="H3" s="133"/>
      <c r="I3" s="133"/>
    </row>
    <row r="4" spans="1:9" ht="74.25" customHeight="1">
      <c r="A4" s="128"/>
      <c r="B4" s="128"/>
      <c r="C4" s="128"/>
      <c r="D4" s="128"/>
      <c r="E4" s="12" t="s">
        <v>244</v>
      </c>
      <c r="F4" s="12" t="s">
        <v>245</v>
      </c>
      <c r="G4" s="12" t="s">
        <v>246</v>
      </c>
      <c r="H4" s="12" t="s">
        <v>247</v>
      </c>
      <c r="I4" s="12" t="s">
        <v>248</v>
      </c>
    </row>
    <row r="5" spans="1:9" ht="0.75" customHeight="1" hidden="1" thickBot="1">
      <c r="A5" s="128"/>
      <c r="B5" s="128"/>
      <c r="C5" s="128"/>
      <c r="D5" s="9">
        <v>2006</v>
      </c>
      <c r="E5" s="9">
        <v>2006</v>
      </c>
      <c r="F5" s="9">
        <v>2006</v>
      </c>
      <c r="G5" s="9">
        <v>2006</v>
      </c>
      <c r="H5" s="9">
        <v>2006</v>
      </c>
      <c r="I5" s="9">
        <v>2006</v>
      </c>
    </row>
    <row r="6" spans="1:9" ht="12.75">
      <c r="A6" s="16">
        <v>1</v>
      </c>
      <c r="B6" s="16" t="s">
        <v>35</v>
      </c>
      <c r="C6" s="16" t="s">
        <v>36</v>
      </c>
      <c r="D6" s="17">
        <v>114</v>
      </c>
      <c r="E6" s="17">
        <v>2</v>
      </c>
      <c r="F6" s="17">
        <v>5</v>
      </c>
      <c r="G6" s="17">
        <v>77</v>
      </c>
      <c r="H6" s="17">
        <v>2</v>
      </c>
      <c r="I6" s="17">
        <v>28</v>
      </c>
    </row>
    <row r="7" spans="1:9" ht="12.75">
      <c r="A7" s="16">
        <v>2</v>
      </c>
      <c r="B7" s="16" t="s">
        <v>37</v>
      </c>
      <c r="C7" s="16" t="s">
        <v>38</v>
      </c>
      <c r="D7" s="17">
        <v>93</v>
      </c>
      <c r="E7" s="17">
        <v>4</v>
      </c>
      <c r="F7" s="17">
        <v>45</v>
      </c>
      <c r="G7" s="17">
        <v>33</v>
      </c>
      <c r="H7" s="17">
        <v>1</v>
      </c>
      <c r="I7" s="17">
        <v>10</v>
      </c>
    </row>
    <row r="8" spans="1:9" ht="12.75">
      <c r="A8" s="16">
        <v>3</v>
      </c>
      <c r="B8" s="16" t="s">
        <v>37</v>
      </c>
      <c r="C8" s="16" t="s">
        <v>39</v>
      </c>
      <c r="D8" s="17">
        <v>104</v>
      </c>
      <c r="E8" s="17">
        <v>0</v>
      </c>
      <c r="F8" s="17">
        <v>56</v>
      </c>
      <c r="G8" s="17">
        <v>48</v>
      </c>
      <c r="H8" s="17">
        <v>0</v>
      </c>
      <c r="I8" s="17">
        <v>0</v>
      </c>
    </row>
    <row r="9" spans="1:9" ht="12.75">
      <c r="A9" s="16">
        <v>4</v>
      </c>
      <c r="B9" s="16" t="s">
        <v>37</v>
      </c>
      <c r="C9" s="16" t="s">
        <v>40</v>
      </c>
      <c r="D9" s="17">
        <v>68</v>
      </c>
      <c r="E9" s="17">
        <v>1</v>
      </c>
      <c r="F9" s="17">
        <v>31</v>
      </c>
      <c r="G9" s="17">
        <v>30</v>
      </c>
      <c r="H9" s="17">
        <v>1</v>
      </c>
      <c r="I9" s="17">
        <v>5</v>
      </c>
    </row>
    <row r="10" spans="1:9" ht="12.75">
      <c r="A10" s="16">
        <v>5</v>
      </c>
      <c r="B10" s="16" t="s">
        <v>41</v>
      </c>
      <c r="C10" s="16" t="s">
        <v>42</v>
      </c>
      <c r="D10" s="17">
        <v>126</v>
      </c>
      <c r="E10" s="17">
        <v>41</v>
      </c>
      <c r="F10" s="17">
        <v>42</v>
      </c>
      <c r="G10" s="17">
        <v>43</v>
      </c>
      <c r="H10" s="17">
        <v>0</v>
      </c>
      <c r="I10" s="17">
        <v>0</v>
      </c>
    </row>
    <row r="11" spans="1:9" s="26" customFormat="1" ht="15">
      <c r="A11" s="28">
        <v>5</v>
      </c>
      <c r="B11" s="24"/>
      <c r="C11" s="28" t="s">
        <v>43</v>
      </c>
      <c r="D11" s="28">
        <f aca="true" t="shared" si="0" ref="D11:I11">(D6+D7+D8+D9+D10)</f>
        <v>505</v>
      </c>
      <c r="E11" s="28">
        <f t="shared" si="0"/>
        <v>48</v>
      </c>
      <c r="F11" s="28">
        <f t="shared" si="0"/>
        <v>179</v>
      </c>
      <c r="G11" s="28">
        <f t="shared" si="0"/>
        <v>231</v>
      </c>
      <c r="H11" s="28">
        <f t="shared" si="0"/>
        <v>4</v>
      </c>
      <c r="I11" s="28">
        <f t="shared" si="0"/>
        <v>43</v>
      </c>
    </row>
    <row r="12" spans="1:9" ht="12.75">
      <c r="A12" s="126"/>
      <c r="B12" s="126"/>
      <c r="C12" s="126"/>
      <c r="D12" s="126"/>
      <c r="E12" s="126"/>
      <c r="F12" s="126"/>
      <c r="G12" s="126"/>
      <c r="H12" s="126"/>
      <c r="I12" s="126"/>
    </row>
    <row r="13" spans="1:9" ht="12.75">
      <c r="A13" s="16">
        <v>1</v>
      </c>
      <c r="B13" s="16" t="s">
        <v>37</v>
      </c>
      <c r="C13" s="16" t="s">
        <v>44</v>
      </c>
      <c r="D13" s="17">
        <v>82</v>
      </c>
      <c r="E13" s="17">
        <v>53</v>
      </c>
      <c r="F13" s="17">
        <v>0</v>
      </c>
      <c r="G13" s="17">
        <v>29</v>
      </c>
      <c r="H13" s="17">
        <v>0</v>
      </c>
      <c r="I13" s="17">
        <v>0</v>
      </c>
    </row>
    <row r="14" spans="1:9" ht="12.75">
      <c r="A14" s="16">
        <v>2</v>
      </c>
      <c r="B14" s="16" t="s">
        <v>45</v>
      </c>
      <c r="C14" s="16" t="s">
        <v>159</v>
      </c>
      <c r="D14" s="17">
        <v>119</v>
      </c>
      <c r="E14" s="17">
        <v>77</v>
      </c>
      <c r="F14" s="17">
        <v>7</v>
      </c>
      <c r="G14" s="17">
        <v>34</v>
      </c>
      <c r="H14" s="17">
        <v>0</v>
      </c>
      <c r="I14" s="17">
        <v>1</v>
      </c>
    </row>
    <row r="15" spans="1:9" ht="12.75">
      <c r="A15" s="16">
        <v>3</v>
      </c>
      <c r="B15" s="16" t="s">
        <v>47</v>
      </c>
      <c r="C15" s="16" t="s">
        <v>160</v>
      </c>
      <c r="D15" s="17">
        <v>37</v>
      </c>
      <c r="E15" s="17">
        <v>20</v>
      </c>
      <c r="F15" s="17">
        <v>1</v>
      </c>
      <c r="G15" s="17">
        <v>15</v>
      </c>
      <c r="H15" s="17">
        <v>0</v>
      </c>
      <c r="I15" s="17">
        <v>1</v>
      </c>
    </row>
    <row r="16" spans="1:9" s="26" customFormat="1" ht="15">
      <c r="A16" s="28">
        <v>3</v>
      </c>
      <c r="B16" s="24"/>
      <c r="C16" s="28" t="s">
        <v>49</v>
      </c>
      <c r="D16" s="28">
        <f aca="true" t="shared" si="1" ref="D16:I16">(D13+D14+D15)</f>
        <v>238</v>
      </c>
      <c r="E16" s="28">
        <f t="shared" si="1"/>
        <v>150</v>
      </c>
      <c r="F16" s="28">
        <f t="shared" si="1"/>
        <v>8</v>
      </c>
      <c r="G16" s="28">
        <f t="shared" si="1"/>
        <v>78</v>
      </c>
      <c r="H16" s="28">
        <f t="shared" si="1"/>
        <v>0</v>
      </c>
      <c r="I16" s="28">
        <f t="shared" si="1"/>
        <v>2</v>
      </c>
    </row>
    <row r="17" spans="1:9" ht="12.75">
      <c r="A17" s="126"/>
      <c r="B17" s="126"/>
      <c r="C17" s="126"/>
      <c r="D17" s="126"/>
      <c r="E17" s="126"/>
      <c r="F17" s="126"/>
      <c r="G17" s="126"/>
      <c r="H17" s="126"/>
      <c r="I17" s="126"/>
    </row>
    <row r="18" spans="1:9" ht="12.75">
      <c r="A18" s="16">
        <v>1</v>
      </c>
      <c r="B18" s="16" t="s">
        <v>50</v>
      </c>
      <c r="C18" s="16" t="s">
        <v>51</v>
      </c>
      <c r="D18" s="17">
        <v>70</v>
      </c>
      <c r="E18" s="17">
        <v>4</v>
      </c>
      <c r="F18" s="17">
        <v>0</v>
      </c>
      <c r="G18" s="17">
        <v>59</v>
      </c>
      <c r="H18" s="17">
        <v>5</v>
      </c>
      <c r="I18" s="17">
        <v>2</v>
      </c>
    </row>
    <row r="19" spans="1:9" ht="12.75">
      <c r="A19" s="16">
        <v>2</v>
      </c>
      <c r="B19" s="16" t="s">
        <v>50</v>
      </c>
      <c r="C19" s="16" t="s">
        <v>52</v>
      </c>
      <c r="D19" s="17">
        <v>52</v>
      </c>
      <c r="E19" s="17">
        <v>13</v>
      </c>
      <c r="F19" s="17">
        <v>0</v>
      </c>
      <c r="G19" s="17">
        <v>34</v>
      </c>
      <c r="H19" s="17">
        <v>5</v>
      </c>
      <c r="I19" s="17">
        <v>0</v>
      </c>
    </row>
    <row r="20" spans="1:9" ht="12.75">
      <c r="A20" s="16">
        <v>3</v>
      </c>
      <c r="B20" s="16" t="s">
        <v>53</v>
      </c>
      <c r="C20" s="16" t="s">
        <v>54</v>
      </c>
      <c r="D20" s="17">
        <v>71</v>
      </c>
      <c r="E20" s="17">
        <v>2</v>
      </c>
      <c r="F20" s="17">
        <v>3</v>
      </c>
      <c r="G20" s="17">
        <v>57</v>
      </c>
      <c r="H20" s="17">
        <v>8</v>
      </c>
      <c r="I20" s="17">
        <v>1</v>
      </c>
    </row>
    <row r="21" spans="1:9" ht="12.75">
      <c r="A21" s="16">
        <v>4</v>
      </c>
      <c r="B21" s="16" t="s">
        <v>55</v>
      </c>
      <c r="C21" s="16" t="s">
        <v>56</v>
      </c>
      <c r="D21" s="17">
        <v>53</v>
      </c>
      <c r="E21" s="17">
        <v>7</v>
      </c>
      <c r="F21" s="17">
        <v>0</v>
      </c>
      <c r="G21" s="17">
        <v>40</v>
      </c>
      <c r="H21" s="17">
        <v>5</v>
      </c>
      <c r="I21" s="17">
        <v>1</v>
      </c>
    </row>
    <row r="22" spans="1:9" ht="12.75">
      <c r="A22" s="16">
        <v>5</v>
      </c>
      <c r="B22" s="16" t="s">
        <v>55</v>
      </c>
      <c r="C22" s="16" t="s">
        <v>57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</row>
    <row r="23" spans="1:9" ht="12.75">
      <c r="A23" s="16">
        <v>6</v>
      </c>
      <c r="B23" s="16" t="s">
        <v>35</v>
      </c>
      <c r="C23" s="16" t="s">
        <v>58</v>
      </c>
      <c r="D23" s="17">
        <v>89</v>
      </c>
      <c r="E23" s="17">
        <v>2</v>
      </c>
      <c r="F23" s="17">
        <v>0</v>
      </c>
      <c r="G23" s="17">
        <v>84</v>
      </c>
      <c r="H23" s="17">
        <v>3</v>
      </c>
      <c r="I23" s="17">
        <v>0</v>
      </c>
    </row>
    <row r="24" spans="1:9" ht="12.75">
      <c r="A24" s="16">
        <v>7</v>
      </c>
      <c r="B24" s="16" t="s">
        <v>59</v>
      </c>
      <c r="C24" s="16" t="s">
        <v>60</v>
      </c>
      <c r="D24" s="17">
        <v>35</v>
      </c>
      <c r="E24" s="17">
        <v>7</v>
      </c>
      <c r="F24" s="17">
        <v>0</v>
      </c>
      <c r="G24" s="17">
        <v>22</v>
      </c>
      <c r="H24" s="17">
        <v>6</v>
      </c>
      <c r="I24" s="17">
        <v>0</v>
      </c>
    </row>
    <row r="25" spans="1:9" ht="12.75">
      <c r="A25" s="16">
        <v>8</v>
      </c>
      <c r="B25" s="16" t="s">
        <v>37</v>
      </c>
      <c r="C25" s="16" t="s">
        <v>61</v>
      </c>
      <c r="D25" s="17">
        <v>45</v>
      </c>
      <c r="E25" s="17">
        <v>33</v>
      </c>
      <c r="F25" s="17">
        <v>0</v>
      </c>
      <c r="G25" s="17">
        <v>10</v>
      </c>
      <c r="H25" s="17">
        <v>2</v>
      </c>
      <c r="I25" s="17">
        <v>0</v>
      </c>
    </row>
    <row r="26" spans="1:9" ht="12.75">
      <c r="A26" s="16">
        <v>9</v>
      </c>
      <c r="B26" s="16" t="s">
        <v>37</v>
      </c>
      <c r="C26" s="16" t="s">
        <v>62</v>
      </c>
      <c r="D26" s="17">
        <v>36</v>
      </c>
      <c r="E26" s="17">
        <v>20</v>
      </c>
      <c r="F26" s="17">
        <v>0</v>
      </c>
      <c r="G26" s="17">
        <v>13</v>
      </c>
      <c r="H26" s="17">
        <v>3</v>
      </c>
      <c r="I26" s="17">
        <v>0</v>
      </c>
    </row>
    <row r="27" spans="1:9" ht="12.75">
      <c r="A27" s="16">
        <v>10</v>
      </c>
      <c r="B27" s="16" t="s">
        <v>37</v>
      </c>
      <c r="C27" s="16" t="s">
        <v>63</v>
      </c>
      <c r="D27" s="17">
        <v>13</v>
      </c>
      <c r="E27" s="17">
        <v>6</v>
      </c>
      <c r="F27" s="17">
        <v>0</v>
      </c>
      <c r="G27" s="17">
        <v>6</v>
      </c>
      <c r="H27" s="17">
        <v>1</v>
      </c>
      <c r="I27" s="17">
        <v>0</v>
      </c>
    </row>
    <row r="28" spans="1:9" ht="12.75">
      <c r="A28" s="16">
        <v>11</v>
      </c>
      <c r="B28" s="16" t="s">
        <v>37</v>
      </c>
      <c r="C28" s="16" t="s">
        <v>64</v>
      </c>
      <c r="D28" s="17">
        <v>59</v>
      </c>
      <c r="E28" s="17">
        <v>34</v>
      </c>
      <c r="F28" s="17">
        <v>0</v>
      </c>
      <c r="G28" s="17">
        <v>20</v>
      </c>
      <c r="H28" s="17">
        <v>5</v>
      </c>
      <c r="I28" s="17">
        <v>0</v>
      </c>
    </row>
    <row r="29" spans="1:9" ht="12.75">
      <c r="A29" s="16">
        <v>12</v>
      </c>
      <c r="B29" s="16" t="s">
        <v>37</v>
      </c>
      <c r="C29" s="16" t="s">
        <v>65</v>
      </c>
      <c r="D29" s="17">
        <v>76</v>
      </c>
      <c r="E29" s="17">
        <v>58</v>
      </c>
      <c r="F29" s="17">
        <v>0</v>
      </c>
      <c r="G29" s="17">
        <v>14</v>
      </c>
      <c r="H29" s="17">
        <v>3</v>
      </c>
      <c r="I29" s="17">
        <v>1</v>
      </c>
    </row>
    <row r="30" spans="1:9" ht="12.75">
      <c r="A30" s="16">
        <v>13</v>
      </c>
      <c r="B30" s="16" t="s">
        <v>37</v>
      </c>
      <c r="C30" s="16" t="s">
        <v>66</v>
      </c>
      <c r="D30" s="17">
        <v>75</v>
      </c>
      <c r="E30" s="17">
        <v>36</v>
      </c>
      <c r="F30" s="17">
        <v>0</v>
      </c>
      <c r="G30" s="17">
        <v>25</v>
      </c>
      <c r="H30" s="17">
        <v>7</v>
      </c>
      <c r="I30" s="17">
        <v>7</v>
      </c>
    </row>
    <row r="31" spans="1:9" ht="12.75">
      <c r="A31" s="16">
        <v>14</v>
      </c>
      <c r="B31" s="16" t="s">
        <v>37</v>
      </c>
      <c r="C31" s="16" t="s">
        <v>67</v>
      </c>
      <c r="D31" s="17">
        <v>46</v>
      </c>
      <c r="E31" s="17">
        <v>25</v>
      </c>
      <c r="F31" s="17">
        <v>1</v>
      </c>
      <c r="G31" s="17">
        <v>15</v>
      </c>
      <c r="H31" s="17">
        <v>2</v>
      </c>
      <c r="I31" s="17">
        <v>3</v>
      </c>
    </row>
    <row r="32" spans="1:9" ht="12.75">
      <c r="A32" s="16">
        <v>15</v>
      </c>
      <c r="B32" s="16" t="s">
        <v>68</v>
      </c>
      <c r="C32" s="16" t="s">
        <v>69</v>
      </c>
      <c r="D32" s="17">
        <v>30</v>
      </c>
      <c r="E32" s="17">
        <v>0</v>
      </c>
      <c r="F32" s="17">
        <v>0</v>
      </c>
      <c r="G32" s="17">
        <v>27</v>
      </c>
      <c r="H32" s="17">
        <v>3</v>
      </c>
      <c r="I32" s="17">
        <v>0</v>
      </c>
    </row>
    <row r="33" spans="1:9" ht="12.75">
      <c r="A33" s="16">
        <v>16</v>
      </c>
      <c r="B33" s="16" t="s">
        <v>70</v>
      </c>
      <c r="C33" s="16" t="s">
        <v>71</v>
      </c>
      <c r="D33" s="17">
        <v>58</v>
      </c>
      <c r="E33" s="17">
        <v>12</v>
      </c>
      <c r="F33" s="17">
        <v>3</v>
      </c>
      <c r="G33" s="17">
        <v>34</v>
      </c>
      <c r="H33" s="17">
        <v>7</v>
      </c>
      <c r="I33" s="17">
        <v>2</v>
      </c>
    </row>
    <row r="34" spans="1:9" ht="12.75">
      <c r="A34" s="16">
        <v>17</v>
      </c>
      <c r="B34" s="16" t="s">
        <v>72</v>
      </c>
      <c r="C34" s="16" t="s">
        <v>73</v>
      </c>
      <c r="D34" s="17">
        <v>9</v>
      </c>
      <c r="E34" s="17">
        <v>1</v>
      </c>
      <c r="F34" s="17">
        <v>0</v>
      </c>
      <c r="G34" s="17">
        <v>8</v>
      </c>
      <c r="H34" s="17">
        <v>0</v>
      </c>
      <c r="I34" s="17">
        <v>0</v>
      </c>
    </row>
    <row r="35" spans="1:9" ht="12.75">
      <c r="A35" s="16">
        <v>18</v>
      </c>
      <c r="B35" s="16" t="s">
        <v>74</v>
      </c>
      <c r="C35" s="16" t="s">
        <v>75</v>
      </c>
      <c r="D35" s="17">
        <v>11</v>
      </c>
      <c r="E35" s="17">
        <v>0</v>
      </c>
      <c r="F35" s="17">
        <v>0</v>
      </c>
      <c r="G35" s="17">
        <v>11</v>
      </c>
      <c r="H35" s="17">
        <v>0</v>
      </c>
      <c r="I35" s="17">
        <v>0</v>
      </c>
    </row>
    <row r="36" spans="1:9" ht="12.75">
      <c r="A36" s="16">
        <v>19</v>
      </c>
      <c r="B36" s="16" t="s">
        <v>76</v>
      </c>
      <c r="C36" s="16" t="s">
        <v>77</v>
      </c>
      <c r="D36" s="17">
        <v>18</v>
      </c>
      <c r="E36" s="17">
        <v>0</v>
      </c>
      <c r="F36" s="17">
        <v>0</v>
      </c>
      <c r="G36" s="17">
        <v>11</v>
      </c>
      <c r="H36" s="17">
        <v>7</v>
      </c>
      <c r="I36" s="17">
        <v>0</v>
      </c>
    </row>
    <row r="37" spans="1:9" ht="12.75">
      <c r="A37" s="16">
        <v>20</v>
      </c>
      <c r="B37" s="16" t="s">
        <v>78</v>
      </c>
      <c r="C37" s="16" t="s">
        <v>215</v>
      </c>
      <c r="D37" s="17">
        <v>22</v>
      </c>
      <c r="E37" s="17">
        <v>5</v>
      </c>
      <c r="F37" s="17">
        <v>0</v>
      </c>
      <c r="G37" s="17">
        <v>17</v>
      </c>
      <c r="H37" s="17">
        <v>0</v>
      </c>
      <c r="I37" s="17">
        <v>0</v>
      </c>
    </row>
    <row r="38" spans="1:9" ht="12.75">
      <c r="A38" s="16">
        <v>21</v>
      </c>
      <c r="B38" s="16" t="s">
        <v>41</v>
      </c>
      <c r="C38" s="16" t="s">
        <v>80</v>
      </c>
      <c r="D38" s="17">
        <v>58</v>
      </c>
      <c r="E38" s="17">
        <v>10</v>
      </c>
      <c r="F38" s="17">
        <v>0</v>
      </c>
      <c r="G38" s="17">
        <v>45</v>
      </c>
      <c r="H38" s="17">
        <v>3</v>
      </c>
      <c r="I38" s="17">
        <v>0</v>
      </c>
    </row>
    <row r="39" spans="1:9" ht="12.75">
      <c r="A39" s="16">
        <v>22</v>
      </c>
      <c r="B39" s="16" t="s">
        <v>81</v>
      </c>
      <c r="C39" s="16" t="s">
        <v>82</v>
      </c>
      <c r="D39" s="17">
        <v>20</v>
      </c>
      <c r="E39" s="17">
        <v>4</v>
      </c>
      <c r="F39" s="17">
        <v>0</v>
      </c>
      <c r="G39" s="17">
        <v>9</v>
      </c>
      <c r="H39" s="17">
        <v>7</v>
      </c>
      <c r="I39" s="17">
        <v>0</v>
      </c>
    </row>
    <row r="40" spans="1:9" ht="12.75">
      <c r="A40" s="16">
        <v>23</v>
      </c>
      <c r="B40" s="16" t="s">
        <v>81</v>
      </c>
      <c r="C40" s="16" t="s">
        <v>83</v>
      </c>
      <c r="D40" s="17">
        <v>36</v>
      </c>
      <c r="E40" s="17">
        <v>3</v>
      </c>
      <c r="F40" s="17">
        <v>0</v>
      </c>
      <c r="G40" s="17">
        <v>23</v>
      </c>
      <c r="H40" s="17">
        <v>8</v>
      </c>
      <c r="I40" s="17">
        <v>2</v>
      </c>
    </row>
    <row r="41" spans="1:9" ht="12.75">
      <c r="A41" s="16">
        <v>24</v>
      </c>
      <c r="B41" s="16" t="s">
        <v>84</v>
      </c>
      <c r="C41" s="16" t="s">
        <v>85</v>
      </c>
      <c r="D41" s="17">
        <v>60</v>
      </c>
      <c r="E41" s="17">
        <v>0</v>
      </c>
      <c r="F41" s="17">
        <v>0</v>
      </c>
      <c r="G41" s="17">
        <v>60</v>
      </c>
      <c r="H41" s="17">
        <v>0</v>
      </c>
      <c r="I41" s="17">
        <v>0</v>
      </c>
    </row>
    <row r="42" spans="1:9" ht="12.75">
      <c r="A42" s="16">
        <v>25</v>
      </c>
      <c r="B42" s="16" t="s">
        <v>84</v>
      </c>
      <c r="C42" s="16" t="s">
        <v>86</v>
      </c>
      <c r="D42" s="17">
        <v>13</v>
      </c>
      <c r="E42" s="17">
        <v>0</v>
      </c>
      <c r="F42" s="17">
        <v>0</v>
      </c>
      <c r="G42" s="17">
        <v>13</v>
      </c>
      <c r="H42" s="17">
        <v>0</v>
      </c>
      <c r="I42" s="17">
        <v>0</v>
      </c>
    </row>
    <row r="43" spans="1:9" ht="12.75">
      <c r="A43" s="16">
        <v>26</v>
      </c>
      <c r="B43" s="16" t="s">
        <v>87</v>
      </c>
      <c r="C43" s="16" t="s">
        <v>88</v>
      </c>
      <c r="D43" s="17">
        <v>43</v>
      </c>
      <c r="E43" s="17">
        <v>0</v>
      </c>
      <c r="F43" s="17">
        <v>1</v>
      </c>
      <c r="G43" s="17">
        <v>38</v>
      </c>
      <c r="H43" s="17">
        <v>4</v>
      </c>
      <c r="I43" s="17">
        <v>0</v>
      </c>
    </row>
    <row r="44" spans="1:9" ht="12.75">
      <c r="A44" s="16">
        <v>27</v>
      </c>
      <c r="B44" s="16" t="s">
        <v>89</v>
      </c>
      <c r="C44" s="16" t="s">
        <v>90</v>
      </c>
      <c r="D44" s="17">
        <v>42</v>
      </c>
      <c r="E44" s="17">
        <v>7</v>
      </c>
      <c r="F44" s="17">
        <v>0</v>
      </c>
      <c r="G44" s="17">
        <v>30</v>
      </c>
      <c r="H44" s="17">
        <v>5</v>
      </c>
      <c r="I44" s="17">
        <v>0</v>
      </c>
    </row>
    <row r="45" spans="1:9" ht="12.75">
      <c r="A45" s="16">
        <v>28</v>
      </c>
      <c r="B45" s="16" t="s">
        <v>91</v>
      </c>
      <c r="C45" s="16" t="s">
        <v>92</v>
      </c>
      <c r="D45" s="17">
        <v>19</v>
      </c>
      <c r="E45" s="17">
        <v>0</v>
      </c>
      <c r="F45" s="17">
        <v>0</v>
      </c>
      <c r="G45" s="17">
        <v>13</v>
      </c>
      <c r="H45" s="17">
        <v>6</v>
      </c>
      <c r="I45" s="17">
        <v>0</v>
      </c>
    </row>
    <row r="46" spans="1:9" ht="12.75">
      <c r="A46" s="16">
        <v>29</v>
      </c>
      <c r="B46" s="16" t="s">
        <v>93</v>
      </c>
      <c r="C46" s="16" t="s">
        <v>94</v>
      </c>
      <c r="D46" s="17">
        <v>14</v>
      </c>
      <c r="E46" s="17">
        <v>0</v>
      </c>
      <c r="F46" s="17">
        <v>0</v>
      </c>
      <c r="G46" s="17">
        <v>12</v>
      </c>
      <c r="H46" s="17">
        <v>2</v>
      </c>
      <c r="I46" s="17">
        <v>0</v>
      </c>
    </row>
    <row r="47" spans="1:9" ht="12.75">
      <c r="A47" s="16">
        <v>30</v>
      </c>
      <c r="B47" s="16" t="s">
        <v>93</v>
      </c>
      <c r="C47" s="16" t="s">
        <v>95</v>
      </c>
      <c r="D47" s="17">
        <v>18</v>
      </c>
      <c r="E47" s="17">
        <v>0</v>
      </c>
      <c r="F47" s="17">
        <v>0</v>
      </c>
      <c r="G47" s="17">
        <v>18</v>
      </c>
      <c r="H47" s="17">
        <v>0</v>
      </c>
      <c r="I47" s="17">
        <v>0</v>
      </c>
    </row>
    <row r="48" spans="1:9" ht="12.75">
      <c r="A48" s="16">
        <v>31</v>
      </c>
      <c r="B48" s="16" t="s">
        <v>96</v>
      </c>
      <c r="C48" s="16" t="s">
        <v>97</v>
      </c>
      <c r="D48" s="17">
        <v>42</v>
      </c>
      <c r="E48" s="17">
        <v>3</v>
      </c>
      <c r="F48" s="17">
        <v>0</v>
      </c>
      <c r="G48" s="17">
        <v>30</v>
      </c>
      <c r="H48" s="17">
        <v>8</v>
      </c>
      <c r="I48" s="17">
        <v>1</v>
      </c>
    </row>
    <row r="49" spans="1:9" ht="12.75">
      <c r="A49" s="16">
        <v>32</v>
      </c>
      <c r="B49" s="16" t="s">
        <v>98</v>
      </c>
      <c r="C49" s="16" t="s">
        <v>99</v>
      </c>
      <c r="D49" s="17">
        <v>33</v>
      </c>
      <c r="E49" s="17">
        <v>0</v>
      </c>
      <c r="F49" s="17">
        <v>0</v>
      </c>
      <c r="G49" s="17">
        <v>27</v>
      </c>
      <c r="H49" s="17">
        <v>2</v>
      </c>
      <c r="I49" s="17">
        <v>4</v>
      </c>
    </row>
    <row r="50" spans="1:9" ht="12.75">
      <c r="A50" s="16">
        <v>33</v>
      </c>
      <c r="B50" s="16" t="s">
        <v>100</v>
      </c>
      <c r="C50" s="16" t="s">
        <v>101</v>
      </c>
      <c r="D50" s="17">
        <v>39</v>
      </c>
      <c r="E50" s="17">
        <v>2</v>
      </c>
      <c r="F50" s="17">
        <v>0</v>
      </c>
      <c r="G50" s="17">
        <v>31</v>
      </c>
      <c r="H50" s="17">
        <v>4</v>
      </c>
      <c r="I50" s="17">
        <v>2</v>
      </c>
    </row>
    <row r="51" spans="1:9" ht="12.75">
      <c r="A51" s="16">
        <v>34</v>
      </c>
      <c r="B51" s="16" t="s">
        <v>102</v>
      </c>
      <c r="C51" s="16" t="s">
        <v>103</v>
      </c>
      <c r="D51" s="17">
        <v>64</v>
      </c>
      <c r="E51" s="17">
        <v>18</v>
      </c>
      <c r="F51" s="17">
        <v>0</v>
      </c>
      <c r="G51" s="17">
        <v>39</v>
      </c>
      <c r="H51" s="17">
        <v>7</v>
      </c>
      <c r="I51" s="17">
        <v>0</v>
      </c>
    </row>
    <row r="52" spans="1:9" ht="12.75">
      <c r="A52" s="16">
        <v>35</v>
      </c>
      <c r="B52" s="16" t="s">
        <v>45</v>
      </c>
      <c r="C52" s="16" t="s">
        <v>104</v>
      </c>
      <c r="D52" s="17">
        <v>10</v>
      </c>
      <c r="E52" s="17">
        <v>4</v>
      </c>
      <c r="F52" s="17">
        <v>0</v>
      </c>
      <c r="G52" s="17">
        <v>6</v>
      </c>
      <c r="H52" s="17">
        <v>0</v>
      </c>
      <c r="I52" s="17">
        <v>0</v>
      </c>
    </row>
    <row r="53" spans="1:9" ht="12.75">
      <c r="A53" s="16">
        <v>36</v>
      </c>
      <c r="B53" s="16" t="s">
        <v>45</v>
      </c>
      <c r="C53" s="16" t="s">
        <v>105</v>
      </c>
      <c r="D53" s="17">
        <v>53</v>
      </c>
      <c r="E53" s="17">
        <v>44</v>
      </c>
      <c r="F53" s="17">
        <v>0</v>
      </c>
      <c r="G53" s="17">
        <v>5</v>
      </c>
      <c r="H53" s="17">
        <v>4</v>
      </c>
      <c r="I53" s="17">
        <v>0</v>
      </c>
    </row>
    <row r="54" spans="1:9" ht="12.75">
      <c r="A54" s="16">
        <v>37</v>
      </c>
      <c r="B54" s="16" t="s">
        <v>45</v>
      </c>
      <c r="C54" s="16" t="s">
        <v>106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</row>
    <row r="55" spans="1:9" ht="12.75">
      <c r="A55" s="16">
        <v>38</v>
      </c>
      <c r="B55" s="16" t="s">
        <v>107</v>
      </c>
      <c r="C55" s="16" t="s">
        <v>108</v>
      </c>
      <c r="D55" s="17">
        <v>24</v>
      </c>
      <c r="E55" s="17">
        <v>0</v>
      </c>
      <c r="F55" s="17">
        <v>1</v>
      </c>
      <c r="G55" s="17">
        <v>3</v>
      </c>
      <c r="H55" s="17">
        <v>4</v>
      </c>
      <c r="I55" s="17">
        <v>16</v>
      </c>
    </row>
    <row r="56" spans="1:9" ht="12.75">
      <c r="A56" s="16">
        <v>39</v>
      </c>
      <c r="B56" s="16" t="s">
        <v>47</v>
      </c>
      <c r="C56" s="16" t="s">
        <v>109</v>
      </c>
      <c r="D56" s="17">
        <v>18</v>
      </c>
      <c r="E56" s="17">
        <v>0</v>
      </c>
      <c r="F56" s="17">
        <v>0</v>
      </c>
      <c r="G56" s="17">
        <v>12</v>
      </c>
      <c r="H56" s="17">
        <v>6</v>
      </c>
      <c r="I56" s="17">
        <v>0</v>
      </c>
    </row>
    <row r="57" spans="1:9" ht="12.75">
      <c r="A57" s="16">
        <v>40</v>
      </c>
      <c r="B57" s="16" t="s">
        <v>110</v>
      </c>
      <c r="C57" s="16" t="s">
        <v>111</v>
      </c>
      <c r="D57" s="17">
        <v>35</v>
      </c>
      <c r="E57" s="17">
        <v>7</v>
      </c>
      <c r="F57" s="17">
        <v>0</v>
      </c>
      <c r="G57" s="17">
        <v>23</v>
      </c>
      <c r="H57" s="17">
        <v>4</v>
      </c>
      <c r="I57" s="17">
        <v>1</v>
      </c>
    </row>
    <row r="58" spans="1:9" ht="12.75">
      <c r="A58" s="16">
        <v>41</v>
      </c>
      <c r="B58" s="16" t="s">
        <v>112</v>
      </c>
      <c r="C58" s="16" t="s">
        <v>113</v>
      </c>
      <c r="D58" s="17">
        <v>25</v>
      </c>
      <c r="E58" s="17">
        <v>0</v>
      </c>
      <c r="F58" s="17">
        <v>0</v>
      </c>
      <c r="G58" s="17">
        <v>25</v>
      </c>
      <c r="H58" s="17">
        <v>0</v>
      </c>
      <c r="I58" s="17">
        <v>0</v>
      </c>
    </row>
    <row r="59" spans="1:9" ht="12.75">
      <c r="A59" s="16">
        <v>42</v>
      </c>
      <c r="B59" s="16" t="s">
        <v>114</v>
      </c>
      <c r="C59" s="16" t="s">
        <v>115</v>
      </c>
      <c r="D59" s="17">
        <v>27</v>
      </c>
      <c r="E59" s="17">
        <v>1</v>
      </c>
      <c r="F59" s="17">
        <v>1</v>
      </c>
      <c r="G59" s="17">
        <v>25</v>
      </c>
      <c r="H59" s="17">
        <v>0</v>
      </c>
      <c r="I59" s="17">
        <v>0</v>
      </c>
    </row>
    <row r="60" spans="1:9" ht="12.75">
      <c r="A60" s="16">
        <v>43</v>
      </c>
      <c r="B60" s="16" t="s">
        <v>114</v>
      </c>
      <c r="C60" s="16" t="s">
        <v>116</v>
      </c>
      <c r="D60" s="17">
        <v>28</v>
      </c>
      <c r="E60" s="17">
        <v>17</v>
      </c>
      <c r="F60" s="17">
        <v>0</v>
      </c>
      <c r="G60" s="17">
        <v>10</v>
      </c>
      <c r="H60" s="17">
        <v>1</v>
      </c>
      <c r="I60" s="17">
        <v>0</v>
      </c>
    </row>
    <row r="61" spans="1:9" ht="12.75">
      <c r="A61" s="16">
        <v>44</v>
      </c>
      <c r="B61" s="16" t="s">
        <v>117</v>
      </c>
      <c r="C61" s="16" t="s">
        <v>118</v>
      </c>
      <c r="D61" s="17">
        <v>25</v>
      </c>
      <c r="E61" s="17">
        <v>1</v>
      </c>
      <c r="F61" s="17">
        <v>0</v>
      </c>
      <c r="G61" s="17">
        <v>15</v>
      </c>
      <c r="H61" s="17">
        <v>8</v>
      </c>
      <c r="I61" s="17">
        <v>1</v>
      </c>
    </row>
    <row r="62" spans="1:9" s="26" customFormat="1" ht="15">
      <c r="A62" s="28">
        <v>44</v>
      </c>
      <c r="B62" s="24"/>
      <c r="C62" s="28" t="s">
        <v>119</v>
      </c>
      <c r="D62" s="28">
        <f>SUM((D18):(D61))</f>
        <v>1614</v>
      </c>
      <c r="E62" s="28">
        <f>SUM((E18):(E61))</f>
        <v>386</v>
      </c>
      <c r="F62" s="28">
        <f>SUM((F18):(F61))</f>
        <v>10</v>
      </c>
      <c r="G62" s="28">
        <f>SUM((G18):(G61))</f>
        <v>1019</v>
      </c>
      <c r="H62" s="28">
        <f>SUM((H18):(H61))</f>
        <v>155</v>
      </c>
      <c r="I62" s="28">
        <f>SUM((I18):(I61))</f>
        <v>44</v>
      </c>
    </row>
    <row r="63" spans="1:9" ht="12.75">
      <c r="A63" s="126"/>
      <c r="B63" s="126"/>
      <c r="C63" s="126"/>
      <c r="D63" s="126"/>
      <c r="E63" s="126"/>
      <c r="F63" s="126"/>
      <c r="G63" s="126"/>
      <c r="H63" s="126"/>
      <c r="I63" s="126"/>
    </row>
    <row r="64" spans="1:9" ht="12.75">
      <c r="A64" s="16">
        <v>1</v>
      </c>
      <c r="B64" s="16" t="s">
        <v>50</v>
      </c>
      <c r="C64" s="16" t="s">
        <v>120</v>
      </c>
      <c r="D64" s="17">
        <v>6</v>
      </c>
      <c r="E64" s="17">
        <v>4</v>
      </c>
      <c r="F64" s="17">
        <v>0</v>
      </c>
      <c r="G64" s="17">
        <v>2</v>
      </c>
      <c r="H64" s="17">
        <v>0</v>
      </c>
      <c r="I64" s="17">
        <v>0</v>
      </c>
    </row>
    <row r="65" spans="1:9" ht="12.75">
      <c r="A65" s="16">
        <v>2</v>
      </c>
      <c r="B65" s="16" t="s">
        <v>55</v>
      </c>
      <c r="C65" s="16" t="s">
        <v>121</v>
      </c>
      <c r="D65" s="17">
        <v>13</v>
      </c>
      <c r="E65" s="17">
        <v>13</v>
      </c>
      <c r="F65" s="17">
        <v>0</v>
      </c>
      <c r="G65" s="17">
        <v>0</v>
      </c>
      <c r="H65" s="17">
        <v>0</v>
      </c>
      <c r="I65" s="17">
        <v>0</v>
      </c>
    </row>
    <row r="66" spans="1:9" ht="12.75">
      <c r="A66" s="16">
        <v>3</v>
      </c>
      <c r="B66" s="16" t="s">
        <v>78</v>
      </c>
      <c r="C66" s="16" t="s">
        <v>161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</row>
    <row r="67" spans="1:9" ht="12.75">
      <c r="A67" s="16">
        <v>4</v>
      </c>
      <c r="B67" s="16" t="s">
        <v>123</v>
      </c>
      <c r="C67" s="16" t="s">
        <v>124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</row>
    <row r="68" spans="1:9" ht="12.75">
      <c r="A68" s="16">
        <v>5</v>
      </c>
      <c r="B68" s="16" t="s">
        <v>93</v>
      </c>
      <c r="C68" s="16" t="s">
        <v>125</v>
      </c>
      <c r="D68" s="17">
        <v>5</v>
      </c>
      <c r="E68" s="17">
        <v>5</v>
      </c>
      <c r="F68" s="17">
        <v>0</v>
      </c>
      <c r="G68" s="17">
        <v>0</v>
      </c>
      <c r="H68" s="17">
        <v>0</v>
      </c>
      <c r="I68" s="17">
        <v>0</v>
      </c>
    </row>
    <row r="69" spans="1:9" ht="12.75">
      <c r="A69" s="16">
        <v>6</v>
      </c>
      <c r="B69" s="16" t="s">
        <v>98</v>
      </c>
      <c r="C69" s="16" t="s">
        <v>126</v>
      </c>
      <c r="D69" s="17">
        <v>9</v>
      </c>
      <c r="E69" s="17">
        <v>7</v>
      </c>
      <c r="F69" s="17">
        <v>1</v>
      </c>
      <c r="G69" s="17">
        <v>1</v>
      </c>
      <c r="H69" s="17">
        <v>0</v>
      </c>
      <c r="I69" s="17">
        <v>0</v>
      </c>
    </row>
    <row r="70" spans="1:9" ht="12.75">
      <c r="A70" s="16">
        <v>7</v>
      </c>
      <c r="B70" s="16" t="s">
        <v>45</v>
      </c>
      <c r="C70" s="16" t="s">
        <v>127</v>
      </c>
      <c r="D70" s="17">
        <v>7</v>
      </c>
      <c r="E70" s="17">
        <v>6</v>
      </c>
      <c r="F70" s="17">
        <v>0</v>
      </c>
      <c r="G70" s="17">
        <v>1</v>
      </c>
      <c r="H70" s="17">
        <v>0</v>
      </c>
      <c r="I70" s="17">
        <v>0</v>
      </c>
    </row>
    <row r="71" spans="1:9" s="26" customFormat="1" ht="15">
      <c r="A71" s="28">
        <v>7</v>
      </c>
      <c r="B71" s="24"/>
      <c r="C71" s="28" t="s">
        <v>128</v>
      </c>
      <c r="D71" s="28">
        <f aca="true" t="shared" si="2" ref="D71:I71">(D64+D65+D66+D67+D68+D69+D70)</f>
        <v>40</v>
      </c>
      <c r="E71" s="28">
        <f t="shared" si="2"/>
        <v>35</v>
      </c>
      <c r="F71" s="28">
        <f t="shared" si="2"/>
        <v>1</v>
      </c>
      <c r="G71" s="28">
        <f t="shared" si="2"/>
        <v>4</v>
      </c>
      <c r="H71" s="28">
        <f t="shared" si="2"/>
        <v>0</v>
      </c>
      <c r="I71" s="28">
        <f t="shared" si="2"/>
        <v>0</v>
      </c>
    </row>
    <row r="72" spans="1:9" ht="12.75">
      <c r="A72" s="126"/>
      <c r="B72" s="126"/>
      <c r="C72" s="126"/>
      <c r="D72" s="126"/>
      <c r="E72" s="126"/>
      <c r="F72" s="126"/>
      <c r="G72" s="126"/>
      <c r="H72" s="126"/>
      <c r="I72" s="126"/>
    </row>
    <row r="73" spans="1:9" ht="12.75">
      <c r="A73" s="16">
        <v>1</v>
      </c>
      <c r="B73" s="16" t="s">
        <v>53</v>
      </c>
      <c r="C73" s="16" t="s">
        <v>129</v>
      </c>
      <c r="D73" s="17">
        <v>7</v>
      </c>
      <c r="E73" s="17">
        <v>2</v>
      </c>
      <c r="F73" s="17">
        <v>0</v>
      </c>
      <c r="G73" s="17">
        <v>2</v>
      </c>
      <c r="H73" s="17">
        <v>0</v>
      </c>
      <c r="I73" s="17">
        <v>3</v>
      </c>
    </row>
    <row r="74" spans="1:9" ht="12.75">
      <c r="A74" s="16">
        <v>2</v>
      </c>
      <c r="B74" s="16" t="s">
        <v>37</v>
      </c>
      <c r="C74" s="16" t="s">
        <v>130</v>
      </c>
      <c r="D74" s="17">
        <v>24</v>
      </c>
      <c r="E74" s="17">
        <v>23</v>
      </c>
      <c r="F74" s="17">
        <v>0</v>
      </c>
      <c r="G74" s="17">
        <v>1</v>
      </c>
      <c r="H74" s="17">
        <v>0</v>
      </c>
      <c r="I74" s="17">
        <v>0</v>
      </c>
    </row>
    <row r="75" spans="1:9" ht="12.75">
      <c r="A75" s="16">
        <v>3</v>
      </c>
      <c r="B75" s="16" t="s">
        <v>37</v>
      </c>
      <c r="C75" s="16" t="s">
        <v>131</v>
      </c>
      <c r="D75" s="17">
        <v>22</v>
      </c>
      <c r="E75" s="17">
        <v>15</v>
      </c>
      <c r="F75" s="17">
        <v>2</v>
      </c>
      <c r="G75" s="17">
        <v>4</v>
      </c>
      <c r="H75" s="17">
        <v>1</v>
      </c>
      <c r="I75" s="17">
        <v>0</v>
      </c>
    </row>
    <row r="76" spans="1:9" ht="12.75">
      <c r="A76" s="16">
        <v>4</v>
      </c>
      <c r="B76" s="16" t="s">
        <v>76</v>
      </c>
      <c r="C76" s="16" t="s">
        <v>132</v>
      </c>
      <c r="D76" s="17">
        <v>69</v>
      </c>
      <c r="E76" s="17">
        <v>20</v>
      </c>
      <c r="F76" s="17">
        <v>0</v>
      </c>
      <c r="G76" s="17">
        <v>39</v>
      </c>
      <c r="H76" s="17">
        <v>10</v>
      </c>
      <c r="I76" s="17">
        <v>0</v>
      </c>
    </row>
    <row r="77" spans="1:9" ht="12.75">
      <c r="A77" s="16">
        <v>5</v>
      </c>
      <c r="B77" s="16" t="s">
        <v>78</v>
      </c>
      <c r="C77" s="16" t="s">
        <v>133</v>
      </c>
      <c r="D77" s="17">
        <v>15</v>
      </c>
      <c r="E77" s="17">
        <v>14</v>
      </c>
      <c r="F77" s="17">
        <v>0</v>
      </c>
      <c r="G77" s="17">
        <v>0</v>
      </c>
      <c r="H77" s="17">
        <v>1</v>
      </c>
      <c r="I77" s="17">
        <v>0</v>
      </c>
    </row>
    <row r="78" spans="1:9" ht="12.75">
      <c r="A78" s="16">
        <v>6</v>
      </c>
      <c r="B78" s="16" t="s">
        <v>96</v>
      </c>
      <c r="C78" s="16" t="s">
        <v>134</v>
      </c>
      <c r="D78" s="17">
        <v>56</v>
      </c>
      <c r="E78" s="17">
        <v>35</v>
      </c>
      <c r="F78" s="17">
        <v>0</v>
      </c>
      <c r="G78" s="17">
        <v>15</v>
      </c>
      <c r="H78" s="17">
        <v>2</v>
      </c>
      <c r="I78" s="17">
        <v>4</v>
      </c>
    </row>
    <row r="79" spans="1:9" ht="12.75">
      <c r="A79" s="16">
        <v>7</v>
      </c>
      <c r="B79" s="16" t="s">
        <v>98</v>
      </c>
      <c r="C79" s="16" t="s">
        <v>135</v>
      </c>
      <c r="D79" s="17">
        <v>31</v>
      </c>
      <c r="E79" s="17">
        <v>28</v>
      </c>
      <c r="F79" s="17">
        <v>0</v>
      </c>
      <c r="G79" s="17">
        <v>2</v>
      </c>
      <c r="H79" s="17">
        <v>1</v>
      </c>
      <c r="I79" s="17">
        <v>0</v>
      </c>
    </row>
    <row r="80" spans="1:9" s="26" customFormat="1" ht="15">
      <c r="A80" s="28">
        <v>7</v>
      </c>
      <c r="B80" s="24"/>
      <c r="C80" s="28" t="s">
        <v>136</v>
      </c>
      <c r="D80" s="28">
        <f aca="true" t="shared" si="3" ref="D80:I80">(D73+D74+D75+D76+D77+D78+D79)</f>
        <v>224</v>
      </c>
      <c r="E80" s="28">
        <f t="shared" si="3"/>
        <v>137</v>
      </c>
      <c r="F80" s="28">
        <f t="shared" si="3"/>
        <v>2</v>
      </c>
      <c r="G80" s="28">
        <f t="shared" si="3"/>
        <v>63</v>
      </c>
      <c r="H80" s="28">
        <f t="shared" si="3"/>
        <v>15</v>
      </c>
      <c r="I80" s="28">
        <f t="shared" si="3"/>
        <v>7</v>
      </c>
    </row>
    <row r="81" spans="1:9" ht="12.75">
      <c r="A81" s="126"/>
      <c r="B81" s="126"/>
      <c r="C81" s="126"/>
      <c r="D81" s="126"/>
      <c r="E81" s="126"/>
      <c r="F81" s="126"/>
      <c r="G81" s="126"/>
      <c r="H81" s="126"/>
      <c r="I81" s="126"/>
    </row>
    <row r="82" spans="1:9" s="31" customFormat="1" ht="15.75">
      <c r="A82" s="29">
        <v>66</v>
      </c>
      <c r="B82" s="30"/>
      <c r="C82" s="29" t="s">
        <v>137</v>
      </c>
      <c r="D82" s="29">
        <f aca="true" t="shared" si="4" ref="D82:I82">(D11+D16+D62+D71+D80)</f>
        <v>2621</v>
      </c>
      <c r="E82" s="29">
        <f t="shared" si="4"/>
        <v>756</v>
      </c>
      <c r="F82" s="29">
        <f t="shared" si="4"/>
        <v>200</v>
      </c>
      <c r="G82" s="29">
        <f t="shared" si="4"/>
        <v>1395</v>
      </c>
      <c r="H82" s="29">
        <f t="shared" si="4"/>
        <v>174</v>
      </c>
      <c r="I82" s="29">
        <f t="shared" si="4"/>
        <v>96</v>
      </c>
    </row>
  </sheetData>
  <sheetProtection password="CE88" sheet="1" objects="1" scenarios="1"/>
  <mergeCells count="11">
    <mergeCell ref="A81:I81"/>
    <mergeCell ref="D3:D4"/>
    <mergeCell ref="E3:I3"/>
    <mergeCell ref="A12:I12"/>
    <mergeCell ref="A17:I17"/>
    <mergeCell ref="A63:I63"/>
    <mergeCell ref="A72:I72"/>
    <mergeCell ref="A1:IV1"/>
    <mergeCell ref="A2:A5"/>
    <mergeCell ref="B2:B5"/>
    <mergeCell ref="C2:C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&amp;R&amp;P+18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26</dc:creator>
  <cp:keywords/>
  <dc:description/>
  <cp:lastModifiedBy>zanis.buhanovskis</cp:lastModifiedBy>
  <cp:lastPrinted>2007-04-20T07:39:20Z</cp:lastPrinted>
  <dcterms:created xsi:type="dcterms:W3CDTF">2001-03-05T14:05:36Z</dcterms:created>
  <dcterms:modified xsi:type="dcterms:W3CDTF">2013-09-30T13:15:21Z</dcterms:modified>
  <cp:category/>
  <cp:version/>
  <cp:contentType/>
  <cp:contentStatus/>
</cp:coreProperties>
</file>