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85" yWindow="930" windowWidth="14235" windowHeight="9030" tabRatio="762" activeTab="0"/>
  </bookViews>
  <sheets>
    <sheet name="titullapa" sheetId="1" r:id="rId1"/>
    <sheet name="saturs" sheetId="2" r:id="rId2"/>
    <sheet name="Tab_1.1" sheetId="3" r:id="rId3"/>
    <sheet name="Tab_1.2" sheetId="4" r:id="rId4"/>
    <sheet name="Tab_1.3" sheetId="5" r:id="rId5"/>
    <sheet name="Tab_2.1" sheetId="6" r:id="rId6"/>
    <sheet name="Tab_2.2" sheetId="7" r:id="rId7"/>
    <sheet name="Tab_3" sheetId="8" r:id="rId8"/>
    <sheet name="Tab_4.1" sheetId="9" r:id="rId9"/>
    <sheet name="Tab_4.1b" sheetId="10" r:id="rId10"/>
    <sheet name="Tab_4.2" sheetId="11" r:id="rId11"/>
    <sheet name="Tab_5" sheetId="12" r:id="rId12"/>
    <sheet name="Tab_6" sheetId="13" r:id="rId13"/>
    <sheet name="Tab_7" sheetId="14" r:id="rId14"/>
    <sheet name="Tab_8.1" sheetId="15" r:id="rId15"/>
    <sheet name="Tab_8.1b" sheetId="16" r:id="rId16"/>
    <sheet name="Tab_8.2" sheetId="17" r:id="rId17"/>
    <sheet name="Tab_9" sheetId="18" r:id="rId18"/>
    <sheet name="Tab_10.1" sheetId="19" r:id="rId19"/>
    <sheet name="Tab_10.1b" sheetId="20" r:id="rId20"/>
    <sheet name="Tab_10.1c" sheetId="21" r:id="rId21"/>
    <sheet name="Tab_11" sheetId="22" r:id="rId22"/>
    <sheet name="Tab_11.1" sheetId="23" r:id="rId23"/>
    <sheet name="Tab_11.2" sheetId="24" r:id="rId24"/>
    <sheet name="Tab_12" sheetId="25" r:id="rId25"/>
    <sheet name="Tab_12b" sheetId="26" r:id="rId26"/>
    <sheet name="Tab_13" sheetId="27" r:id="rId27"/>
    <sheet name="Tab_14" sheetId="28" r:id="rId28"/>
  </sheets>
  <definedNames>
    <definedName name="_xlnm.Print_Area" localSheetId="2">'Tab_1.1'!$A$1:$I$131</definedName>
    <definedName name="_xlnm.Print_Area" localSheetId="3">'Tab_1.2'!$A$1:$I$131</definedName>
    <definedName name="_xlnm.Print_Area" localSheetId="4">'Tab_1.3'!$A$1:$F$130</definedName>
    <definedName name="_xlnm.Print_Area" localSheetId="18">'Tab_10.1'!$A$1:$O$133</definedName>
    <definedName name="_xlnm.Print_Area" localSheetId="19">'Tab_10.1b'!$A$1:$U$131</definedName>
    <definedName name="_xlnm.Print_Area" localSheetId="20">'Tab_10.1c'!$A$1:$R$131</definedName>
    <definedName name="_xlnm.Print_Area" localSheetId="21">'Tab_11'!$A$1:$J$131</definedName>
    <definedName name="_xlnm.Print_Area" localSheetId="22">'Tab_11.1'!$A$1:$M$131</definedName>
    <definedName name="_xlnm.Print_Area" localSheetId="23">'Tab_11.2'!$A$1:$W$131</definedName>
    <definedName name="_xlnm.Print_Area" localSheetId="24">'Tab_12'!$A$1:$L$131</definedName>
    <definedName name="_xlnm.Print_Area" localSheetId="25">'Tab_12b'!$A$1:$E$130</definedName>
    <definedName name="_xlnm.Print_Area" localSheetId="26">'Tab_13'!$A$1:$K$131</definedName>
    <definedName name="_xlnm.Print_Area" localSheetId="27">'Tab_14'!$A$1:$M$130</definedName>
    <definedName name="_xlnm.Print_Area" localSheetId="5">'Tab_2.1'!$A$1:$AT$132</definedName>
    <definedName name="_xlnm.Print_Area" localSheetId="6">'Tab_2.2'!$A$1:$I$131</definedName>
    <definedName name="_xlnm.Print_Area" localSheetId="7">'Tab_3'!$A$1:$K$131</definedName>
    <definedName name="_xlnm.Print_Area" localSheetId="8">'Tab_4.1'!$A$1:$M$131</definedName>
    <definedName name="_xlnm.Print_Area" localSheetId="9">'Tab_4.1b'!$A$1:$Q$132</definedName>
    <definedName name="_xlnm.Print_Area" localSheetId="10">'Tab_4.2'!$A$1:$H$131</definedName>
    <definedName name="_xlnm.Print_Area" localSheetId="11">'Tab_5'!$A$1:$H$130</definedName>
    <definedName name="_xlnm.Print_Area" localSheetId="12">'Tab_6'!$A$1:$K$130</definedName>
    <definedName name="_xlnm.Print_Area" localSheetId="13">'Tab_7'!$A$1:$K$131</definedName>
    <definedName name="_xlnm.Print_Area" localSheetId="14">'Tab_8.1'!$A$1:$R$133</definedName>
    <definedName name="_xlnm.Print_Area" localSheetId="15">'Tab_8.1b'!$A$1:$Z$133</definedName>
    <definedName name="_xlnm.Print_Area" localSheetId="16">'Tab_8.2'!$A$1:$L$133</definedName>
    <definedName name="_xlnm.Print_Area" localSheetId="17">'Tab_9'!$A$1:$E$130</definedName>
    <definedName name="_xlnm.Print_Titles" localSheetId="2">'Tab_1.1'!$1:$4</definedName>
    <definedName name="_xlnm.Print_Titles" localSheetId="3">'Tab_1.2'!$1:$4</definedName>
    <definedName name="_xlnm.Print_Titles" localSheetId="4">'Tab_1.3'!$1:$3</definedName>
    <definedName name="_xlnm.Print_Titles" localSheetId="18">'Tab_10.1'!$1:$6</definedName>
    <definedName name="_xlnm.Print_Titles" localSheetId="19">'Tab_10.1b'!$1:$4</definedName>
    <definedName name="_xlnm.Print_Titles" localSheetId="20">'Tab_10.1c'!$1:$4</definedName>
    <definedName name="_xlnm.Print_Titles" localSheetId="21">'Tab_11'!$1:$4</definedName>
    <definedName name="_xlnm.Print_Titles" localSheetId="22">'Tab_11.1'!$A:$C,'Tab_11.1'!$1:$4</definedName>
    <definedName name="_xlnm.Print_Titles" localSheetId="23">'Tab_11.2'!$A:$C,'Tab_11.2'!$1:$4</definedName>
    <definedName name="_xlnm.Print_Titles" localSheetId="24">'Tab_12'!$1:$4</definedName>
    <definedName name="_xlnm.Print_Titles" localSheetId="25">'Tab_12b'!$1:$3</definedName>
    <definedName name="_xlnm.Print_Titles" localSheetId="26">'Tab_13'!$1:$4</definedName>
    <definedName name="_xlnm.Print_Titles" localSheetId="27">'Tab_14'!$1:$3</definedName>
    <definedName name="_xlnm.Print_Titles" localSheetId="5">'Tab_2.1'!$A:$C,'Tab_2.1'!$1:$5</definedName>
    <definedName name="_xlnm.Print_Titles" localSheetId="6">'Tab_2.2'!$1:$4</definedName>
    <definedName name="_xlnm.Print_Titles" localSheetId="7">'Tab_3'!$1:$4</definedName>
    <definedName name="_xlnm.Print_Titles" localSheetId="8">'Tab_4.1'!$1:$4</definedName>
    <definedName name="_xlnm.Print_Titles" localSheetId="9">'Tab_4.1b'!$1:$5</definedName>
    <definedName name="_xlnm.Print_Titles" localSheetId="10">'Tab_4.2'!$1:$3</definedName>
    <definedName name="_xlnm.Print_Titles" localSheetId="11">'Tab_5'!$1:$3</definedName>
    <definedName name="_xlnm.Print_Titles" localSheetId="12">'Tab_6'!$1:$3</definedName>
    <definedName name="_xlnm.Print_Titles" localSheetId="13">'Tab_7'!$1:$4</definedName>
    <definedName name="_xlnm.Print_Titles" localSheetId="14">'Tab_8.1'!$1:$6</definedName>
    <definedName name="_xlnm.Print_Titles" localSheetId="15">'Tab_8.1b'!$1:$6</definedName>
    <definedName name="_xlnm.Print_Titles" localSheetId="16">'Tab_8.2'!$1:$6</definedName>
    <definedName name="_xlnm.Print_Titles" localSheetId="17">'Tab_9'!$1:$3</definedName>
  </definedNames>
  <calcPr fullCalcOnLoad="1"/>
</workbook>
</file>

<file path=xl/sharedStrings.xml><?xml version="1.0" encoding="utf-8"?>
<sst xmlns="http://schemas.openxmlformats.org/spreadsheetml/2006/main" count="7240" uniqueCount="627">
  <si>
    <t>Nr.p.k.</t>
  </si>
  <si>
    <t>Teritorija</t>
  </si>
  <si>
    <t>Institūcijas nosaukums</t>
  </si>
  <si>
    <t>Kods: 14011</t>
  </si>
  <si>
    <t>Kods: 14012</t>
  </si>
  <si>
    <t>Kods: 14013</t>
  </si>
  <si>
    <t>Kods: 14014</t>
  </si>
  <si>
    <t>Kods: 14022</t>
  </si>
  <si>
    <t>Kods: 140221</t>
  </si>
  <si>
    <t>Kods: 140222</t>
  </si>
  <si>
    <t>Kods: 140223</t>
  </si>
  <si>
    <t>Kods: 140224</t>
  </si>
  <si>
    <t>Kods: 140225</t>
  </si>
  <si>
    <t>iegūst otrā līmeņa augstāko sociālā darba izglītību</t>
  </si>
  <si>
    <t>iegūst augstāko izglītību citā specialitātē</t>
  </si>
  <si>
    <t>personāla vadībā</t>
  </si>
  <si>
    <t>saskarsmes psiholoģijā</t>
  </si>
  <si>
    <t>sociālajā darbā</t>
  </si>
  <si>
    <t>ekonomikā, grāmatvedībā vai finansu vadībā</t>
  </si>
  <si>
    <t>citi</t>
  </si>
  <si>
    <t>A</t>
  </si>
  <si>
    <t>B</t>
  </si>
  <si>
    <t>C</t>
  </si>
  <si>
    <r>
      <t xml:space="preserve">Izglītība - </t>
    </r>
    <r>
      <rPr>
        <b/>
        <sz val="8"/>
        <color indexed="16"/>
        <rFont val="Arial"/>
        <family val="2"/>
      </rPr>
      <t>otrā līmeņa</t>
    </r>
    <r>
      <rPr>
        <sz val="8"/>
        <color indexed="16"/>
        <rFont val="Arial"/>
        <family val="2"/>
      </rPr>
      <t xml:space="preserve"> profesionālā augstākā sociālā darba izglītība     (4 gadi)</t>
    </r>
  </si>
  <si>
    <r>
      <t>augstākā</t>
    </r>
    <r>
      <rPr>
        <sz val="8"/>
        <color indexed="16"/>
        <rFont val="Arial"/>
        <family val="2"/>
      </rPr>
      <t xml:space="preserve"> izglītība citā specialitātē</t>
    </r>
  </si>
  <si>
    <t>Kopējais skaits</t>
  </si>
  <si>
    <t>Citas</t>
  </si>
  <si>
    <t>Iemītnieku uzskaites programma</t>
  </si>
  <si>
    <t xml:space="preserve"> no tiem ar interneta pieslēgumu</t>
  </si>
  <si>
    <t>Datori</t>
  </si>
  <si>
    <t>Kods: 13017</t>
  </si>
  <si>
    <t>Kods: 13016</t>
  </si>
  <si>
    <t>Kods: 130111</t>
  </si>
  <si>
    <t>Kods: 13011</t>
  </si>
  <si>
    <t>Kopējā ēku platība  - m2</t>
  </si>
  <si>
    <t>Kopējā teritorijas   platība – m2</t>
  </si>
  <si>
    <t>Kods: 12032</t>
  </si>
  <si>
    <t>Kods: 12031</t>
  </si>
  <si>
    <t>Nr.p.k</t>
  </si>
  <si>
    <r>
      <t xml:space="preserve">   </t>
    </r>
    <r>
      <rPr>
        <b/>
        <sz val="8"/>
        <color indexed="16"/>
        <rFont val="Arial"/>
        <family val="2"/>
      </rPr>
      <t>5</t>
    </r>
    <r>
      <rPr>
        <sz val="8"/>
        <color indexed="16"/>
        <rFont val="Arial"/>
        <family val="2"/>
      </rPr>
      <t xml:space="preserve"> -   un vairāk vietīgās istabas  </t>
    </r>
  </si>
  <si>
    <r>
      <t>4</t>
    </r>
    <r>
      <rPr>
        <sz val="8"/>
        <color indexed="16"/>
        <rFont val="Arial"/>
        <family val="2"/>
      </rPr>
      <t xml:space="preserve"> - vietīgās istabas (4 pers. istabā)</t>
    </r>
  </si>
  <si>
    <r>
      <t>3</t>
    </r>
    <r>
      <rPr>
        <sz val="8"/>
        <color indexed="16"/>
        <rFont val="Arial"/>
        <family val="2"/>
      </rPr>
      <t xml:space="preserve"> - vietīgās istabas (3 pers. istabā)</t>
    </r>
  </si>
  <si>
    <r>
      <t>2</t>
    </r>
    <r>
      <rPr>
        <sz val="8"/>
        <color indexed="16"/>
        <rFont val="Arial"/>
        <family val="2"/>
      </rPr>
      <t xml:space="preserve"> - vietīgās istabas (2 pers. istabā)</t>
    </r>
  </si>
  <si>
    <r>
      <t>1</t>
    </r>
    <r>
      <rPr>
        <sz val="8"/>
        <color indexed="16"/>
        <rFont val="Arial"/>
        <family val="2"/>
      </rPr>
      <t xml:space="preserve"> - vietīgās istabas 1pers. istabā)</t>
    </r>
  </si>
  <si>
    <t>no tām</t>
  </si>
  <si>
    <t>Dzīvojamās istabas - kopā:</t>
  </si>
  <si>
    <t>uz vienu pansionātā dzīvojošo personu - m2</t>
  </si>
  <si>
    <t>Kopējā  guļamtelpu  platība - m2</t>
  </si>
  <si>
    <t>Kopējā dzīvojamo istabu - guļamtelpu  platība - m2</t>
  </si>
  <si>
    <t>Kods: 120125</t>
  </si>
  <si>
    <t>Kods: 120124</t>
  </si>
  <si>
    <t>Kods: 120123</t>
  </si>
  <si>
    <t>Kods: 120122</t>
  </si>
  <si>
    <t>Kods: 120121</t>
  </si>
  <si>
    <t>Kods: 12012</t>
  </si>
  <si>
    <t>Kods: 120112</t>
  </si>
  <si>
    <t>Kods: 12013</t>
  </si>
  <si>
    <t>Kods: 12011</t>
  </si>
  <si>
    <t xml:space="preserve"> citi                                                 </t>
  </si>
  <si>
    <t xml:space="preserve"> medicīnā</t>
  </si>
  <si>
    <t xml:space="preserve"> psiholoģijā, saskarsmes psiholoģijā</t>
  </si>
  <si>
    <r>
      <t xml:space="preserve">Apguvuši kvalifikācijas pilnveides kursus citā jomā   </t>
    </r>
    <r>
      <rPr>
        <sz val="8"/>
        <color indexed="16"/>
        <rFont val="Arial"/>
        <family val="2"/>
      </rPr>
      <t>(stundu skaits)</t>
    </r>
  </si>
  <si>
    <t>Aprūpētāji (auklītes)</t>
  </si>
  <si>
    <t>Sociālie rehabilitētāji</t>
  </si>
  <si>
    <t>Sociālie aprūpētāji</t>
  </si>
  <si>
    <t>Sociālie darbinieki</t>
  </si>
  <si>
    <t>stundu skaits</t>
  </si>
  <si>
    <t>Kvalifikācijas pilnveides kursi sociālajā darbā un citā jomā - kopā</t>
  </si>
  <si>
    <t>Kods: 1103123</t>
  </si>
  <si>
    <t>Kods: 1103122</t>
  </si>
  <si>
    <t>Kods: 1103121</t>
  </si>
  <si>
    <t>Kods: 110312</t>
  </si>
  <si>
    <t>Kods: 1103114</t>
  </si>
  <si>
    <t>Kods: 1103113</t>
  </si>
  <si>
    <t>Kods: 1103112</t>
  </si>
  <si>
    <t>Kods: 1103111</t>
  </si>
  <si>
    <t>Kods: 110311</t>
  </si>
  <si>
    <t>Kods: 11031</t>
  </si>
  <si>
    <t>iegūst pirmā vai otrā līmeņa profesionālo augstāko sociālā darba izglītību</t>
  </si>
  <si>
    <t>vidējā profesionālā izglītība citā specialitātē vai vidējā vispārējā izglītība</t>
  </si>
  <si>
    <t>augstākā izglītība citā specialitātē</t>
  </si>
  <si>
    <t>pirmā vai otrā līmeņa profesionālā vai akadēmiskā augstākā sociālā darba izglītība</t>
  </si>
  <si>
    <t>no tiem</t>
  </si>
  <si>
    <t xml:space="preserve">Sociālie rehabilitētāji - kopā </t>
  </si>
  <si>
    <t xml:space="preserve">no tiem </t>
  </si>
  <si>
    <t>Sociālie aprūpētāji - kopā</t>
  </si>
  <si>
    <t>Kods: 1101174</t>
  </si>
  <si>
    <t>Kods: 1101173</t>
  </si>
  <si>
    <t>Kods: 1101172</t>
  </si>
  <si>
    <t>Kods: 1101171</t>
  </si>
  <si>
    <t>Kods: 110117</t>
  </si>
  <si>
    <t>Kods: 1101154</t>
  </si>
  <si>
    <t>Kods: 1101153</t>
  </si>
  <si>
    <t>Kods: 1101152</t>
  </si>
  <si>
    <t>Kods: 1101151</t>
  </si>
  <si>
    <t>Kods: 110115</t>
  </si>
  <si>
    <t>iegūst otrā līmeņa profesionālo augstāko sociālā darba izglītību      (4 gadi)</t>
  </si>
  <si>
    <t xml:space="preserve"> iegūst pirmā līmeņa profesionālo augstāko sociālā darba izglītību        (2 gadi)</t>
  </si>
  <si>
    <r>
      <t>vidējā profesionālā izglītība citā specialitātē vai vidējā vispārējā izglītība (</t>
    </r>
    <r>
      <rPr>
        <i/>
        <sz val="8"/>
        <color indexed="16"/>
        <rFont val="Arial"/>
        <family val="2"/>
      </rPr>
      <t>kods 2460*</t>
    </r>
    <r>
      <rPr>
        <sz val="8"/>
        <color indexed="16"/>
        <rFont val="Arial"/>
        <family val="2"/>
      </rPr>
      <t>)</t>
    </r>
  </si>
  <si>
    <r>
      <t>akadēmiskā vai otrā līmeņa  profesionālā augstākā sociālā darba izglītība      (4 gadi) (</t>
    </r>
    <r>
      <rPr>
        <i/>
        <sz val="8"/>
        <color indexed="16"/>
        <rFont val="Arial"/>
        <family val="2"/>
      </rPr>
      <t>kods 244608*</t>
    </r>
    <r>
      <rPr>
        <sz val="8"/>
        <color indexed="16"/>
        <rFont val="Arial"/>
        <family val="2"/>
      </rPr>
      <t>)</t>
    </r>
  </si>
  <si>
    <r>
      <t>pirmā līmeņa profesionālā augstākā sociālā darba izglītība       (2 gadi) (</t>
    </r>
    <r>
      <rPr>
        <i/>
        <sz val="8"/>
        <color indexed="16"/>
        <rFont val="Arial"/>
        <family val="2"/>
      </rPr>
      <t>kods 244608*</t>
    </r>
    <r>
      <rPr>
        <sz val="8"/>
        <color indexed="16"/>
        <rFont val="Arial"/>
        <family val="2"/>
      </rPr>
      <t>)</t>
    </r>
  </si>
  <si>
    <r>
      <t xml:space="preserve">Sociālie darbinieki - kopā </t>
    </r>
  </si>
  <si>
    <t>Kods: 110146</t>
  </si>
  <si>
    <t>Kods: 110145</t>
  </si>
  <si>
    <t>Kods: 110144</t>
  </si>
  <si>
    <t>Kods: 110143</t>
  </si>
  <si>
    <t>Kods: 110142</t>
  </si>
  <si>
    <t>Kods: 110141</t>
  </si>
  <si>
    <t>Kods: 11014</t>
  </si>
  <si>
    <t>Amata vietas</t>
  </si>
  <si>
    <t>pārējie darbinieki</t>
  </si>
  <si>
    <t>aprūpētāji</t>
  </si>
  <si>
    <t>sociālie rehabilitētēji</t>
  </si>
  <si>
    <t>sociālie aprūpētāji</t>
  </si>
  <si>
    <t>sociālie darbinieki</t>
  </si>
  <si>
    <t>Kods: 100116</t>
  </si>
  <si>
    <t>Kods: 100118</t>
  </si>
  <si>
    <t>Kods: 100117</t>
  </si>
  <si>
    <t>Kods: 100115</t>
  </si>
  <si>
    <t>Kods: 100114</t>
  </si>
  <si>
    <r>
      <t>citi</t>
    </r>
    <r>
      <rPr>
        <sz val="8"/>
        <color indexed="16"/>
        <rFont val="Arial"/>
        <family val="2"/>
      </rPr>
      <t xml:space="preserve"> veselības darbinieki (k</t>
    </r>
    <r>
      <rPr>
        <i/>
        <sz val="8"/>
        <color indexed="16"/>
        <rFont val="Arial"/>
        <family val="2"/>
      </rPr>
      <t>odi 2222 - 3229*</t>
    </r>
    <r>
      <rPr>
        <sz val="8"/>
        <color indexed="16"/>
        <rFont val="Arial"/>
        <family val="2"/>
      </rPr>
      <t>)</t>
    </r>
  </si>
  <si>
    <r>
      <t xml:space="preserve"> </t>
    </r>
    <r>
      <rPr>
        <b/>
        <sz val="8"/>
        <color indexed="16"/>
        <rFont val="Arial"/>
        <family val="2"/>
      </rPr>
      <t>medicīnas māsas</t>
    </r>
    <r>
      <rPr>
        <sz val="8"/>
        <color indexed="16"/>
        <rFont val="Arial"/>
        <family val="2"/>
      </rPr>
      <t xml:space="preserve"> (k</t>
    </r>
    <r>
      <rPr>
        <i/>
        <sz val="8"/>
        <color indexed="16"/>
        <rFont val="Arial"/>
        <family val="2"/>
      </rPr>
      <t>ods 3231*</t>
    </r>
    <r>
      <rPr>
        <sz val="8"/>
        <color indexed="16"/>
        <rFont val="Arial"/>
        <family val="2"/>
      </rPr>
      <t>)</t>
    </r>
  </si>
  <si>
    <r>
      <t>f</t>
    </r>
    <r>
      <rPr>
        <b/>
        <sz val="8"/>
        <color indexed="16"/>
        <rFont val="Arial"/>
        <family val="2"/>
      </rPr>
      <t>izioterapeita asistents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322611*</t>
    </r>
    <r>
      <rPr>
        <sz val="8"/>
        <color indexed="16"/>
        <rFont val="Arial"/>
        <family val="2"/>
      </rPr>
      <t>)</t>
    </r>
  </si>
  <si>
    <r>
      <t>fizioterapeiti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322602*</t>
    </r>
    <r>
      <rPr>
        <sz val="8"/>
        <color indexed="16"/>
        <rFont val="Arial"/>
        <family val="2"/>
      </rPr>
      <t>)</t>
    </r>
  </si>
  <si>
    <r>
      <t>ergotetapeit</t>
    </r>
    <r>
      <rPr>
        <sz val="8"/>
        <color indexed="16"/>
        <rFont val="Arial"/>
        <family val="2"/>
      </rPr>
      <t>i (</t>
    </r>
    <r>
      <rPr>
        <i/>
        <sz val="8"/>
        <color indexed="16"/>
        <rFont val="Arial"/>
        <family val="2"/>
      </rPr>
      <t>kods 322609*</t>
    </r>
    <r>
      <rPr>
        <sz val="8"/>
        <color indexed="16"/>
        <rFont val="Arial"/>
        <family val="2"/>
      </rPr>
      <t>)</t>
    </r>
  </si>
  <si>
    <r>
      <t>ārstu palīgi</t>
    </r>
    <r>
      <rPr>
        <sz val="8"/>
        <color indexed="16"/>
        <rFont val="Arial"/>
        <family val="2"/>
      </rPr>
      <t xml:space="preserve"> (</t>
    </r>
    <r>
      <rPr>
        <i/>
        <sz val="8"/>
        <color indexed="16"/>
        <rFont val="Arial"/>
        <family val="2"/>
      </rPr>
      <t>kods 222102*</t>
    </r>
    <r>
      <rPr>
        <sz val="8"/>
        <color indexed="16"/>
        <rFont val="Arial"/>
        <family val="2"/>
      </rPr>
      <t>)</t>
    </r>
  </si>
  <si>
    <t>Kods: 1001124</t>
  </si>
  <si>
    <t>Kods: 1001123</t>
  </si>
  <si>
    <t>Kods: 1001127</t>
  </si>
  <si>
    <t>Kods: 1001126</t>
  </si>
  <si>
    <t>Kods: 1001125</t>
  </si>
  <si>
    <t>Kods: 1001122</t>
  </si>
  <si>
    <t xml:space="preserve"> ārsti (kods 2221*)</t>
  </si>
  <si>
    <t>- veselības aprūpes darbinieki – kopā:</t>
  </si>
  <si>
    <r>
      <t xml:space="preserve"> administratīvais personāls </t>
    </r>
    <r>
      <rPr>
        <vertAlign val="superscript"/>
        <sz val="8"/>
        <color indexed="16"/>
        <rFont val="Arial"/>
        <family val="2"/>
      </rPr>
      <t>2</t>
    </r>
    <r>
      <rPr>
        <sz val="8"/>
        <color indexed="16"/>
        <rFont val="Arial"/>
        <family val="2"/>
      </rPr>
      <t xml:space="preserve"> – kopā:</t>
    </r>
  </si>
  <si>
    <t>tajā skaitā</t>
  </si>
  <si>
    <t>Institūcijas darbinieku skaits – kopā:</t>
  </si>
  <si>
    <t>Kods: 1001121</t>
  </si>
  <si>
    <t>Kods: 100112</t>
  </si>
  <si>
    <t>Kods: 100111</t>
  </si>
  <si>
    <t>Kods: 10011</t>
  </si>
  <si>
    <t xml:space="preserve">Higiēnas precēm un dezinfekcijas līdzekļiem </t>
  </si>
  <si>
    <t xml:space="preserve">Mīkstā inventāra iegādei izlietotie līdzekļi </t>
  </si>
  <si>
    <t xml:space="preserve">Medikamentu iegādei izlietotie līdzekļi </t>
  </si>
  <si>
    <t xml:space="preserve">Ēdināšanai izlietotie līdzekļi </t>
  </si>
  <si>
    <t>mēnesī</t>
  </si>
  <si>
    <t>dienā</t>
  </si>
  <si>
    <t>Kopējie izlietotie līdzekļi - mēnesī</t>
  </si>
  <si>
    <t>Kods: 08025</t>
  </si>
  <si>
    <t>Kods: 08024</t>
  </si>
  <si>
    <t>Kods: 08023</t>
  </si>
  <si>
    <t>Kods: 08022</t>
  </si>
  <si>
    <t>Kods: 08021</t>
  </si>
  <si>
    <r>
      <t>pārējie izdevumi  (1459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</si>
  <si>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atalgojums (1100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</si>
  <si>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>-pārējām vajadzībām izlietotie līdzekļi:</t>
  </si>
  <si>
    <t>Kods: 080122</t>
  </si>
  <si>
    <t>Kods: 080121</t>
  </si>
  <si>
    <t>Kods: 08012</t>
  </si>
  <si>
    <t>Kods: 0801164</t>
  </si>
  <si>
    <t>Kods: 0801163</t>
  </si>
  <si>
    <t>Kods: 0801162</t>
  </si>
  <si>
    <t>Kods: 0801161</t>
  </si>
  <si>
    <t>Kods: 080116</t>
  </si>
  <si>
    <t>higiēnas precēm un dezinfekcijas līdzekļiem</t>
  </si>
  <si>
    <t xml:space="preserve">no tiem: </t>
  </si>
  <si>
    <t>Institūcijas vajadzībām izlietoto līdzekļu kopapjoms</t>
  </si>
  <si>
    <t>Kods: 080117</t>
  </si>
  <si>
    <t>Kods: 080114</t>
  </si>
  <si>
    <t>Kods: 080113</t>
  </si>
  <si>
    <t>Kods: 080118</t>
  </si>
  <si>
    <t>Kods: 080112</t>
  </si>
  <si>
    <t>Kods: 080111</t>
  </si>
  <si>
    <t>Kods: 08011</t>
  </si>
  <si>
    <r>
      <t xml:space="preserve">dziļa </t>
    </r>
    <r>
      <rPr>
        <sz val="8"/>
        <color indexed="16"/>
        <rFont val="Arial"/>
        <family val="2"/>
      </rPr>
      <t xml:space="preserve">garīga atpalicība </t>
    </r>
    <r>
      <rPr>
        <b/>
        <sz val="8"/>
        <color indexed="16"/>
        <rFont val="Arial"/>
        <family val="2"/>
      </rPr>
      <t>(F73</t>
    </r>
    <r>
      <rPr>
        <sz val="8"/>
        <color indexed="16"/>
        <rFont val="Arial"/>
        <family val="2"/>
      </rPr>
      <t>)</t>
    </r>
  </si>
  <si>
    <r>
      <t>smaga</t>
    </r>
    <r>
      <rPr>
        <sz val="8"/>
        <color indexed="16"/>
        <rFont val="Arial"/>
        <family val="2"/>
      </rPr>
      <t xml:space="preserve"> garīga atpalicība </t>
    </r>
    <r>
      <rPr>
        <b/>
        <sz val="8"/>
        <color indexed="16"/>
        <rFont val="Arial"/>
        <family val="2"/>
      </rPr>
      <t>(F72)</t>
    </r>
  </si>
  <si>
    <r>
      <t>vidēji smaga</t>
    </r>
    <r>
      <rPr>
        <sz val="8"/>
        <color indexed="16"/>
        <rFont val="Arial"/>
        <family val="2"/>
      </rPr>
      <t xml:space="preserve"> garīga atpalīcība </t>
    </r>
    <r>
      <rPr>
        <b/>
        <sz val="8"/>
        <color indexed="16"/>
        <rFont val="Arial"/>
        <family val="2"/>
      </rPr>
      <t>(F71</t>
    </r>
    <r>
      <rPr>
        <sz val="8"/>
        <color indexed="16"/>
        <rFont val="Arial"/>
        <family val="2"/>
      </rPr>
      <t>)</t>
    </r>
  </si>
  <si>
    <r>
      <t xml:space="preserve"> viegla</t>
    </r>
    <r>
      <rPr>
        <sz val="8"/>
        <color indexed="16"/>
        <rFont val="Arial"/>
        <family val="2"/>
      </rPr>
      <t xml:space="preserve"> garīga atpalicība</t>
    </r>
    <r>
      <rPr>
        <b/>
        <sz val="8"/>
        <color indexed="16"/>
        <rFont val="Arial"/>
        <family val="2"/>
      </rPr>
      <t xml:space="preserve"> (F70)</t>
    </r>
  </si>
  <si>
    <t>Citas diagnozes</t>
  </si>
  <si>
    <r>
      <t>Demence (</t>
    </r>
    <r>
      <rPr>
        <b/>
        <sz val="8"/>
        <color indexed="16"/>
        <rFont val="Arial"/>
        <family val="2"/>
      </rPr>
      <t>F00-F09</t>
    </r>
    <r>
      <rPr>
        <sz val="8"/>
        <color indexed="16"/>
        <rFont val="Arial"/>
        <family val="2"/>
      </rPr>
      <t>)</t>
    </r>
  </si>
  <si>
    <r>
      <t>Šizofrēnija (</t>
    </r>
    <r>
      <rPr>
        <b/>
        <sz val="8"/>
        <color indexed="16"/>
        <rFont val="Arial"/>
        <family val="2"/>
      </rPr>
      <t>F20-F29</t>
    </r>
    <r>
      <rPr>
        <sz val="8"/>
        <color indexed="16"/>
        <rFont val="Arial"/>
        <family val="2"/>
      </rPr>
      <t>)</t>
    </r>
  </si>
  <si>
    <r>
      <t xml:space="preserve">Personu skaits ar garīgo atpalicību - </t>
    </r>
    <r>
      <rPr>
        <b/>
        <sz val="8"/>
        <color indexed="16"/>
        <rFont val="Arial"/>
        <family val="2"/>
      </rPr>
      <t>kopā</t>
    </r>
  </si>
  <si>
    <t>Kods: 07015</t>
  </si>
  <si>
    <t>Kods: 07014</t>
  </si>
  <si>
    <t>Kods: 07012</t>
  </si>
  <si>
    <t>Kods: 070114</t>
  </si>
  <si>
    <t>Kods: 070113</t>
  </si>
  <si>
    <t>Kods: 070112</t>
  </si>
  <si>
    <t>Kods: 070111</t>
  </si>
  <si>
    <t>Kods: 07011</t>
  </si>
  <si>
    <t>Onkoloģiskās saslimstības</t>
  </si>
  <si>
    <t>Seksuāli transmisīvās slimības</t>
  </si>
  <si>
    <t>HIV/AIDS</t>
  </si>
  <si>
    <t>- citas</t>
  </si>
  <si>
    <t>- difterija</t>
  </si>
  <si>
    <t>no tām: - akūtās zarnu trakta infekciju slimības</t>
  </si>
  <si>
    <t>Infekcijas slimības:</t>
  </si>
  <si>
    <t>TBC</t>
  </si>
  <si>
    <t>Kods: 06021</t>
  </si>
  <si>
    <t>Kods: 06020</t>
  </si>
  <si>
    <t>Kods: 06022</t>
  </si>
  <si>
    <t>Kods: 060183</t>
  </si>
  <si>
    <t>Kods: 060182</t>
  </si>
  <si>
    <t>Kods: 060181</t>
  </si>
  <si>
    <t>Kods: 06018</t>
  </si>
  <si>
    <t>Kods: 06015</t>
  </si>
  <si>
    <t>personas, kas iestājušās  līdz 01.01.1998. (1997.gadā un agrāk)</t>
  </si>
  <si>
    <t>Kods: 040211</t>
  </si>
  <si>
    <t>Kods: 04021</t>
  </si>
  <si>
    <t>Kods: 04012</t>
  </si>
  <si>
    <t>Kods: 04011</t>
  </si>
  <si>
    <t>Kods: 04013</t>
  </si>
  <si>
    <t xml:space="preserve"> vīrieši</t>
  </si>
  <si>
    <t xml:space="preserve"> sievietes</t>
  </si>
  <si>
    <t>citi iemesli</t>
  </si>
  <si>
    <t xml:space="preserve"> mirušas</t>
  </si>
  <si>
    <t xml:space="preserve"> izrakstītas par sistemātisku iekšējās kārtības noteikumu neievērošanu</t>
  </si>
  <si>
    <t>atgriezušās ģimenēs</t>
  </si>
  <si>
    <t>pārvietotas uz citām ārstniecības iestādēm</t>
  </si>
  <si>
    <t>pārvietotas uz citām sociālās aprūpes institūcijām</t>
  </si>
  <si>
    <t>vīrieši</t>
  </si>
  <si>
    <t>sievietes</t>
  </si>
  <si>
    <t>tai skaitā</t>
  </si>
  <si>
    <t>Kods: 040126</t>
  </si>
  <si>
    <t>Kods: 0401232</t>
  </si>
  <si>
    <t>Kods: 0401231</t>
  </si>
  <si>
    <t>Kods: 040123</t>
  </si>
  <si>
    <t>Kods: 040125</t>
  </si>
  <si>
    <t>Kods: 040124</t>
  </si>
  <si>
    <t>Kods: 040127</t>
  </si>
  <si>
    <t>Kods: 040122</t>
  </si>
  <si>
    <t>Kods: 0401212</t>
  </si>
  <si>
    <t>Kods: 04012111</t>
  </si>
  <si>
    <t xml:space="preserve"> no citām institūcijām</t>
  </si>
  <si>
    <t xml:space="preserve"> no citām ārstniecības iestādēm</t>
  </si>
  <si>
    <t xml:space="preserve"> no psihiatriskās ārstniecības iestādes</t>
  </si>
  <si>
    <t xml:space="preserve"> no citām sociālās aprūpes iestādēm</t>
  </si>
  <si>
    <t xml:space="preserve"> no mājām</t>
  </si>
  <si>
    <t>Kods: 040115</t>
  </si>
  <si>
    <t>Kods: 040114</t>
  </si>
  <si>
    <t>Kods: 040113</t>
  </si>
  <si>
    <t>Kods: 040112</t>
  </si>
  <si>
    <t>Kods: 040111</t>
  </si>
  <si>
    <t>Kods: 0401112</t>
  </si>
  <si>
    <t>Kods: 0401111</t>
  </si>
  <si>
    <t xml:space="preserve">citas pensijas/pabalsti                           </t>
  </si>
  <si>
    <r>
      <t xml:space="preserve">valsts sociālā nodrošinājuma pabalsts </t>
    </r>
    <r>
      <rPr>
        <b/>
        <sz val="8"/>
        <color indexed="16"/>
        <rFont val="Arial"/>
        <family val="2"/>
      </rPr>
      <t>(VSNP)</t>
    </r>
  </si>
  <si>
    <t>vecuma pensija</t>
  </si>
  <si>
    <r>
      <t xml:space="preserve"> II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</si>
  <si>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 I</t>
    </r>
    <r>
      <rPr>
        <sz val="8"/>
        <color indexed="16"/>
        <rFont val="Arial"/>
        <family val="2"/>
      </rPr>
      <t xml:space="preserve"> grupas invaliditātes pensija</t>
    </r>
  </si>
  <si>
    <r>
      <t xml:space="preserve">Personu skaits, kurām nav piešķirta pensija vai </t>
    </r>
    <r>
      <rPr>
        <b/>
        <sz val="8"/>
        <color indexed="16"/>
        <rFont val="Arial"/>
        <family val="2"/>
      </rPr>
      <t>VSNP</t>
    </r>
    <r>
      <rPr>
        <sz val="8"/>
        <color indexed="16"/>
        <rFont val="Arial"/>
        <family val="2"/>
      </rPr>
      <t xml:space="preserve"> – kopā</t>
    </r>
  </si>
  <si>
    <r>
      <t>Personas, kurām piešķirta pensija vai pabalsts –</t>
    </r>
    <r>
      <rPr>
        <b/>
        <sz val="8"/>
        <color indexed="16"/>
        <rFont val="Arial"/>
        <family val="2"/>
      </rPr>
      <t xml:space="preserve"> kopā</t>
    </r>
  </si>
  <si>
    <t>Kods: 030112</t>
  </si>
  <si>
    <t>Kods: 0301118</t>
  </si>
  <si>
    <t>Kods: 0301117</t>
  </si>
  <si>
    <t>Kods: 0301113</t>
  </si>
  <si>
    <t>Kods: 0301112</t>
  </si>
  <si>
    <t>Kods: 0301111</t>
  </si>
  <si>
    <t>Kods: 030111</t>
  </si>
  <si>
    <t>Kods: 03011</t>
  </si>
  <si>
    <t>Faktiski dzīvojošās personas, kurām ar bāriņtiesas (pagasttiesas) lēmumu iecelts aizgādnis</t>
  </si>
  <si>
    <t>Faktiski dzīvojošās personas, kuras ar tiesas lēmumu atzītas par rīcībnespējīgām – kopā</t>
  </si>
  <si>
    <t>Kods: 09012</t>
  </si>
  <si>
    <t>Kods: 09011</t>
  </si>
  <si>
    <t>- personas ar termiņuzturēšanās atļaujām un bēgļi</t>
  </si>
  <si>
    <t>- Latvijas nepilsoņi</t>
  </si>
  <si>
    <t>- bezvalstnieki (ar pastāvīgās uzturēšanās atļaujām)</t>
  </si>
  <si>
    <t>no tiem: - Latvijas Republikas pilsoņi</t>
  </si>
  <si>
    <t>Kods: 050114</t>
  </si>
  <si>
    <t>Kods: 050113</t>
  </si>
  <si>
    <t>Kods: 050112</t>
  </si>
  <si>
    <t>Kods: 050111</t>
  </si>
  <si>
    <t>Kods: 05011</t>
  </si>
  <si>
    <t>Nr.</t>
  </si>
  <si>
    <t>sieviešu vidējais mūža ilgums</t>
  </si>
  <si>
    <t xml:space="preserve"> vīriešu vidējais mūža ilgums</t>
  </si>
  <si>
    <t>sieviešu vidējais vecums</t>
  </si>
  <si>
    <t xml:space="preserve"> vīriešu vidējais vecums</t>
  </si>
  <si>
    <t>Kods: 020222</t>
  </si>
  <si>
    <t>Kods: 020221</t>
  </si>
  <si>
    <t>Kods: 02022</t>
  </si>
  <si>
    <t>Kods: 020212</t>
  </si>
  <si>
    <t>Kods: 020211</t>
  </si>
  <si>
    <t>Kods: 02021</t>
  </si>
  <si>
    <t>nepilsoņi</t>
  </si>
  <si>
    <t>pilsoņi</t>
  </si>
  <si>
    <t>personas kopā</t>
  </si>
  <si>
    <t>no 90 g.v. un vairāk</t>
  </si>
  <si>
    <t>no 80 - 89 g.v.</t>
  </si>
  <si>
    <t>no 70 - 79 g.v.</t>
  </si>
  <si>
    <t>no 62 - 69 g.v.</t>
  </si>
  <si>
    <t>no 51 – 61 g. v.</t>
  </si>
  <si>
    <t>no 31 - 50 g.v.</t>
  </si>
  <si>
    <t>Nepilsoņi - kopā</t>
  </si>
  <si>
    <t>Pilsoņi - kopā</t>
  </si>
  <si>
    <t>Personas kopā</t>
  </si>
  <si>
    <t>Kods: 0201172</t>
  </si>
  <si>
    <t>Kods: 0201171</t>
  </si>
  <si>
    <t>Kods: 020137</t>
  </si>
  <si>
    <t>Kods: 020127</t>
  </si>
  <si>
    <t>Kods: 020117</t>
  </si>
  <si>
    <t>Kods: 0201162</t>
  </si>
  <si>
    <t>Kods: 0201161</t>
  </si>
  <si>
    <t>Kods: 020136</t>
  </si>
  <si>
    <t>Kods: 020126</t>
  </si>
  <si>
    <t>Kods: 020116</t>
  </si>
  <si>
    <t>Kods: 0201152</t>
  </si>
  <si>
    <t>Kods: 0201151</t>
  </si>
  <si>
    <t>Kods: 020135</t>
  </si>
  <si>
    <t>Kods: 020125</t>
  </si>
  <si>
    <t>Kods: 020115</t>
  </si>
  <si>
    <t>Kods: 0201142</t>
  </si>
  <si>
    <t>Kods: 0201141</t>
  </si>
  <si>
    <t>Kods: 020134</t>
  </si>
  <si>
    <t>Kods: 020124</t>
  </si>
  <si>
    <t>Kods: 020114</t>
  </si>
  <si>
    <t>Kods: 0201132</t>
  </si>
  <si>
    <t>Kods: 0201131</t>
  </si>
  <si>
    <t>Kods: 020133</t>
  </si>
  <si>
    <t>Kods: 020123</t>
  </si>
  <si>
    <t>Kods: 020113</t>
  </si>
  <si>
    <t>Kods: 0201122</t>
  </si>
  <si>
    <t>Kods: 0201121</t>
  </si>
  <si>
    <t>Kods: 020132</t>
  </si>
  <si>
    <t>Kods: 020122</t>
  </si>
  <si>
    <t>Kods: 020112</t>
  </si>
  <si>
    <t>Kods: 0201112</t>
  </si>
  <si>
    <t>Kods: 0201111</t>
  </si>
  <si>
    <t>Kods: 020131</t>
  </si>
  <si>
    <t>Kods: 020121</t>
  </si>
  <si>
    <t>Kods: 020111</t>
  </si>
  <si>
    <t>Kods: 02013</t>
  </si>
  <si>
    <t>Kods: 02012</t>
  </si>
  <si>
    <t>Kods: 02011</t>
  </si>
  <si>
    <t>Kods: 01033</t>
  </si>
  <si>
    <t>Kods: 01032</t>
  </si>
  <si>
    <t>Kods: 01031</t>
  </si>
  <si>
    <t>III grupas invalīdi</t>
  </si>
  <si>
    <t>II grupas invalīdi</t>
  </si>
  <si>
    <t xml:space="preserve"> I grupas invalīdi</t>
  </si>
  <si>
    <t>Invalīdi pensijas vecumā</t>
  </si>
  <si>
    <t>Invalīdi darbspējīgā vecumā</t>
  </si>
  <si>
    <t>Kods: 01023</t>
  </si>
  <si>
    <t>Kods: 01022</t>
  </si>
  <si>
    <t>Kods: 010213</t>
  </si>
  <si>
    <t>Kods: 010212</t>
  </si>
  <si>
    <t>Kods: 010211</t>
  </si>
  <si>
    <t>Kods: 01021</t>
  </si>
  <si>
    <t>Nr.p. k.</t>
  </si>
  <si>
    <t>gulošas personas - sievietes</t>
  </si>
  <si>
    <t>gulošas personas - vīrieši</t>
  </si>
  <si>
    <r>
      <t>gulošas</t>
    </r>
    <r>
      <rPr>
        <sz val="8"/>
        <color indexed="16"/>
        <rFont val="Arial"/>
        <family val="2"/>
      </rPr>
      <t xml:space="preserve"> personas kopā</t>
    </r>
  </si>
  <si>
    <t>Kods: 010112</t>
  </si>
  <si>
    <t>Kods: 010111</t>
  </si>
  <si>
    <t>Kods: 01011</t>
  </si>
  <si>
    <r>
      <t>Apmācība/ kursi 2007.gada laikā</t>
    </r>
    <r>
      <rPr>
        <sz val="8"/>
        <color indexed="16"/>
        <rFont val="Arial"/>
        <family val="2"/>
      </rPr>
      <t xml:space="preserve"> (stundas)</t>
    </r>
  </si>
  <si>
    <r>
      <t>ēdināšanai</t>
    </r>
    <r>
      <rPr>
        <b/>
        <sz val="8"/>
        <color indexed="16"/>
        <rFont val="Arial"/>
        <family val="2"/>
      </rPr>
      <t xml:space="preserve"> </t>
    </r>
    <r>
      <rPr>
        <sz val="8"/>
        <color indexed="16"/>
        <rFont val="Arial"/>
        <family val="2"/>
      </rPr>
      <t>(2363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</si>
  <si>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>medikamentu iegādei  (2341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</si>
  <si>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r>
      <t xml:space="preserve"> mīkstā inventāra iegādei  (2361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</si>
  <si>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 xml:space="preserve"> -kārtējo remonta darbu un iestāžu uzturēšanas materiāli (2350 kods, izņemot higiēnas un dezinfekcijas līdzekļus)</t>
  </si>
  <si>
    <r>
      <t>kancelejas precēm un materiāliem (2310 kods</t>
    </r>
    <r>
      <rPr>
        <vertAlign val="superscript"/>
        <sz val="8"/>
        <color indexed="16"/>
        <rFont val="Arial"/>
        <family val="2"/>
      </rPr>
      <t>4</t>
    </r>
    <r>
      <rPr>
        <sz val="8"/>
        <color indexed="16"/>
        <rFont val="Arial"/>
        <family val="2"/>
      </rPr>
      <t>)</t>
    </r>
  </si>
  <si>
    <t>pamatlīdzekļu iegādei kopā (5000 kods)</t>
  </si>
  <si>
    <t>kopitālo izdevumu transferi, mērķdotācijas (9000 kods)</t>
  </si>
  <si>
    <t>Iegādāti 2007.g.</t>
  </si>
  <si>
    <t>Pieslēgums 2007.g.</t>
  </si>
  <si>
    <r>
      <t>Uz 2009. gada 1. janvāri institūcijā faktiski dzīvoja –</t>
    </r>
    <r>
      <rPr>
        <b/>
        <sz val="8"/>
        <color indexed="16"/>
        <rFont val="Arial"/>
        <family val="2"/>
      </rPr>
      <t xml:space="preserve"> personas kopā</t>
    </r>
  </si>
  <si>
    <r>
      <t>Uz 2009. gada 1. janvāri institūcijā faktiski dzīvoja –</t>
    </r>
    <r>
      <rPr>
        <b/>
        <sz val="8"/>
        <color indexed="16"/>
        <rFont val="Arial"/>
        <family val="2"/>
      </rPr>
      <t xml:space="preserve"> invalīdi kopā</t>
    </r>
  </si>
  <si>
    <t>Plānotais vietu skaits 2009. gadā</t>
  </si>
  <si>
    <r>
      <t>Plānotais vietu skaits 2008. gadā</t>
    </r>
    <r>
      <rPr>
        <vertAlign val="superscript"/>
        <sz val="8"/>
        <color indexed="16"/>
        <rFont val="Arial"/>
        <family val="2"/>
      </rPr>
      <t xml:space="preserve"> 1</t>
    </r>
  </si>
  <si>
    <t>Faktiskais  vietu aizpildījums (gultdienu skaits) 2008. gadā</t>
  </si>
  <si>
    <r>
      <t xml:space="preserve">Uz  01.01.2009. pansionātā faktiski </t>
    </r>
    <r>
      <rPr>
        <b/>
        <sz val="8"/>
        <color indexed="16"/>
        <rFont val="Arial"/>
        <family val="2"/>
      </rPr>
      <t>dzīvojošo</t>
    </r>
    <r>
      <rPr>
        <sz val="8"/>
        <color indexed="16"/>
        <rFont val="Arial"/>
        <family val="2"/>
      </rPr>
      <t xml:space="preserve"> personu vidējais vecums</t>
    </r>
    <r>
      <rPr>
        <vertAlign val="superscript"/>
        <sz val="10"/>
        <color indexed="16"/>
        <rFont val="Arial"/>
        <family val="2"/>
      </rPr>
      <t>2</t>
    </r>
  </si>
  <si>
    <r>
      <t xml:space="preserve">2008. gadā </t>
    </r>
    <r>
      <rPr>
        <b/>
        <sz val="8"/>
        <color indexed="16"/>
        <rFont val="Arial"/>
        <family val="2"/>
      </rPr>
      <t>mirušo</t>
    </r>
    <r>
      <rPr>
        <sz val="8"/>
        <color indexed="16"/>
        <rFont val="Arial"/>
        <family val="2"/>
      </rPr>
      <t xml:space="preserve"> personu vidējais mūža ilgums</t>
    </r>
    <r>
      <rPr>
        <vertAlign val="superscript"/>
        <sz val="10"/>
        <color indexed="16"/>
        <rFont val="Arial"/>
        <family val="2"/>
      </rPr>
      <t>3</t>
    </r>
  </si>
  <si>
    <r>
      <t xml:space="preserve">Uz 2009. gada 01.01. institūcijā faktiski dzīvoja –  </t>
    </r>
    <r>
      <rPr>
        <b/>
        <sz val="8"/>
        <color indexed="16"/>
        <rFont val="Arial"/>
        <family val="2"/>
      </rPr>
      <t>personas kopā</t>
    </r>
  </si>
  <si>
    <r>
      <t xml:space="preserve">2008. gadā iestājušās </t>
    </r>
    <r>
      <rPr>
        <b/>
        <sz val="8"/>
        <color indexed="16"/>
        <rFont val="Arial"/>
        <family val="2"/>
      </rPr>
      <t>personas -  kopā</t>
    </r>
  </si>
  <si>
    <r>
      <t>2008</t>
    </r>
    <r>
      <rPr>
        <sz val="8"/>
        <color indexed="16"/>
        <rFont val="Arial"/>
        <family val="2"/>
      </rPr>
      <t>. gadā  izstājušās personas - kopā</t>
    </r>
  </si>
  <si>
    <t>Uz 2008. gada 1. janvāri  institūcijā  faktiski dzīvoja – personas kopā</t>
  </si>
  <si>
    <t>2008. gadā iestājušās personas -  kopā</t>
  </si>
  <si>
    <t>2008. gadā  izstājušās personas - kopā</t>
  </si>
  <si>
    <t>Uz 2009. gada 1. janvāri pansionātā faktiski dzīvoja – personas</t>
  </si>
  <si>
    <t>Uz 2009. gada 1. janvāri pansionātā faktiski dzīvoja – personas:</t>
  </si>
  <si>
    <t>apguvuši kvalifikācijas pilnveides apmācību kursu sociālajā darbā          (t.sk. sociālajā aprūpē)  2008.gadā</t>
  </si>
  <si>
    <r>
      <t>no kopskaita 18g. līdz 25.g.</t>
    </r>
    <r>
      <rPr>
        <sz val="8"/>
        <color indexed="16"/>
        <rFont val="Arial"/>
        <family val="2"/>
      </rPr>
      <t>(ieskaitot)</t>
    </r>
  </si>
  <si>
    <t>Kods: 020118</t>
  </si>
  <si>
    <t>Kods: 020128</t>
  </si>
  <si>
    <t>Kods: 020138</t>
  </si>
  <si>
    <t>Kods: 0201181</t>
  </si>
  <si>
    <t>Kods: 0201182</t>
  </si>
  <si>
    <t>no 26 - 30 g.v.</t>
  </si>
  <si>
    <t xml:space="preserve"> no pusceļa mājām</t>
  </si>
  <si>
    <t>Kods: 040116</t>
  </si>
  <si>
    <t>Kods: 040117</t>
  </si>
  <si>
    <t>no grupu dzīvokļiem (mājām)</t>
  </si>
  <si>
    <t>Kods: 0401241</t>
  </si>
  <si>
    <t>Kods: 040128</t>
  </si>
  <si>
    <t>Kods: 040129</t>
  </si>
  <si>
    <t>tai skaitā nodrošināts pakalpojums dzīves vietā</t>
  </si>
  <si>
    <t xml:space="preserve">  - pārvietotas uz pusceļa mājām</t>
  </si>
  <si>
    <t xml:space="preserve"> - pārvoetotas uz grupu dzīvokļiem (mājām)</t>
  </si>
  <si>
    <t>Kapitālie izdevumi kopā</t>
  </si>
  <si>
    <t xml:space="preserve">  - darba devēja valsts sociālās apdrošināšanas obligātās iemaksas (1200 kods)</t>
  </si>
  <si>
    <t xml:space="preserve">  - izdevumi komunālajiem pakalpojumiem (2220 kods) </t>
  </si>
  <si>
    <t xml:space="preserve">  - izdevumi par kurināmā un enerģētisko materiālu iegādi (2320 kods)</t>
  </si>
  <si>
    <t>Kods: 801165</t>
  </si>
  <si>
    <t xml:space="preserve"> - pārējie remontdarbu un iestādes uzturēšanas pakalpojumi (2249)</t>
  </si>
  <si>
    <t>Kods: 8011641</t>
  </si>
  <si>
    <t>Kods: 8011642</t>
  </si>
  <si>
    <t>Kods: 8011643</t>
  </si>
  <si>
    <t xml:space="preserve">  - pārējie iestādes administratīvie izdevumi un ar iestādes darbības</t>
  </si>
  <si>
    <t xml:space="preserve"> - pārējie specifiskas lietošanas materiāli un inventārs (2389 kods)</t>
  </si>
  <si>
    <t>Reālais slodzes aizpildījums</t>
  </si>
  <si>
    <t>Personu skaits</t>
  </si>
  <si>
    <t>Kods: 13018</t>
  </si>
  <si>
    <t>Kods: 13019</t>
  </si>
  <si>
    <t>Daugavpils</t>
  </si>
  <si>
    <t>Daugavpils pensionāru SATC</t>
  </si>
  <si>
    <t>Jūrmala</t>
  </si>
  <si>
    <t>Jūrmalas p/v SIA "Slokas  slimnīca" SAN</t>
  </si>
  <si>
    <t>PA "Jūrmalas sociālās aprūpes centrs"</t>
  </si>
  <si>
    <t>SIA "Pansionāts Dzimtene"</t>
  </si>
  <si>
    <t>Rēzekne</t>
  </si>
  <si>
    <t>Rēzeknes pils. pensionāru SAC</t>
  </si>
  <si>
    <t>Rīga</t>
  </si>
  <si>
    <t>Biedrība "Rīgas Samariešu apvienība"</t>
  </si>
  <si>
    <t>Biedrība „Dzintarkrasta serviss” SAC „Liepa”</t>
  </si>
  <si>
    <t>RSAC "Gaiļezers" visp.nod.</t>
  </si>
  <si>
    <t>Rīgas SAC "Mežciems"</t>
  </si>
  <si>
    <t>Rīgas SAC "Stella Maris"</t>
  </si>
  <si>
    <t>SAC  "Ezerkrasti"</t>
  </si>
  <si>
    <t>SIA Pansionāts "Saulriets"</t>
  </si>
  <si>
    <t>Ventspils</t>
  </si>
  <si>
    <t>Ventspils pansionāts "Selga"</t>
  </si>
  <si>
    <t>Aizkraukles rajons</t>
  </si>
  <si>
    <t>PA Skrīveru SAC  *)</t>
  </si>
  <si>
    <t>Pansionāts"Pļaviņas"</t>
  </si>
  <si>
    <t>SIA Neretas pansionāts  *)</t>
  </si>
  <si>
    <t>Alūksnes rajons</t>
  </si>
  <si>
    <t>Alūksnes rajona SAC "Trapene"</t>
  </si>
  <si>
    <t>Pansionāts "Alūksne"  *)</t>
  </si>
  <si>
    <t>Balvu rajons</t>
  </si>
  <si>
    <t>Pansionāts "Balvi"  *)</t>
  </si>
  <si>
    <t>Bauskas rajons</t>
  </si>
  <si>
    <t>Pansionāts "Atvasara"</t>
  </si>
  <si>
    <t>Pansionāts "Derpele"</t>
  </si>
  <si>
    <t>Īslīces SAC</t>
  </si>
  <si>
    <t>Cēsu rajons</t>
  </si>
  <si>
    <t>Cēsu RP Gatartas pansionāts  *)</t>
  </si>
  <si>
    <t>Cēsu pils.pansionāts  *)</t>
  </si>
  <si>
    <t>PA "Līgatnes pils.SAC"</t>
  </si>
  <si>
    <t>Daugavpils rajons</t>
  </si>
  <si>
    <t>Subates Romas Katoļu draudzes SAI „Miera nams”</t>
  </si>
  <si>
    <t>Višķu SAC  *)</t>
  </si>
  <si>
    <t>Dobeles rajons</t>
  </si>
  <si>
    <t>SAC "Tērvete"  *)</t>
  </si>
  <si>
    <t>Gulbenes rajons</t>
  </si>
  <si>
    <t>Jaungulbenes SAC</t>
  </si>
  <si>
    <t>SVAN  "Doktorāts"</t>
  </si>
  <si>
    <t>Jelgavas rajons</t>
  </si>
  <si>
    <t>Aprūpes nams "Birztaliņas"</t>
  </si>
  <si>
    <t>Elejas pag. VSAC</t>
  </si>
  <si>
    <t>Jelgavas raj. SAC "Zemgale" *)</t>
  </si>
  <si>
    <t>Kalnciema VSAC</t>
  </si>
  <si>
    <t>Zaļenieku aprūpes centrs</t>
  </si>
  <si>
    <t>Jēkabpils rajons</t>
  </si>
  <si>
    <t>P/a "Jēkabpils raj.pansionāts"  *)</t>
  </si>
  <si>
    <t>SIA "Aknīstes VSAC"  *)</t>
  </si>
  <si>
    <t>SIA Viesītes VSAC *)</t>
  </si>
  <si>
    <t>Krāslavas rajons</t>
  </si>
  <si>
    <t>Pansionāts "Priedes"</t>
  </si>
  <si>
    <t>Pansionāts "Ābeļdārzs"</t>
  </si>
  <si>
    <t>Skuķu veco ļaužu Ģimenes māja</t>
  </si>
  <si>
    <t>Kuldīgas rajons</t>
  </si>
  <si>
    <t>Aprūpes nams "Valtaiķi"  *)</t>
  </si>
  <si>
    <t>Biedrība "Ventas krasti"</t>
  </si>
  <si>
    <t>Kuldīgas RP "Venta"  *)</t>
  </si>
  <si>
    <t>Liepājas rajons</t>
  </si>
  <si>
    <t>Grobiņas "Veco ļaužu AN"</t>
  </si>
  <si>
    <t>Pāvilosta. Nodibinājums „Fonds „Cilvēks cilvēkam””</t>
  </si>
  <si>
    <t>SIA "Pansionāts Rokaiži"  *)</t>
  </si>
  <si>
    <t>Limbažu rajons</t>
  </si>
  <si>
    <t>Pansionāts "Urga"  *)</t>
  </si>
  <si>
    <t>Pansionāts "Urga"  filiāle "Vīķi"  *)</t>
  </si>
  <si>
    <t>Pociema SAC/P  "Pērle"</t>
  </si>
  <si>
    <t>SIA "Alojas VAC"</t>
  </si>
  <si>
    <t>Umurgas pag.veco ļaužu mītne "Cerība"</t>
  </si>
  <si>
    <t>Veco ļaužu mītne "Pēterupe"</t>
  </si>
  <si>
    <t>Veco ļaužu mītne "Sprīdīši"</t>
  </si>
  <si>
    <t>Ludzas rajons</t>
  </si>
  <si>
    <t>Pansionāts "Ludza"  *)</t>
  </si>
  <si>
    <t>Madonas rajons</t>
  </si>
  <si>
    <t>Barkavas pag. pansionāts</t>
  </si>
  <si>
    <t>Cesvaines VSAC</t>
  </si>
  <si>
    <t>Dzelzavas pagasta padomes pansionāts "Grāveri - 1"</t>
  </si>
  <si>
    <t>Lubānas VSAC</t>
  </si>
  <si>
    <t>Madonas pansionāts  *)</t>
  </si>
  <si>
    <t>Pansionāts "Varavīksne"</t>
  </si>
  <si>
    <t>Pansionāts "Ērgļi"  *)</t>
  </si>
  <si>
    <t>Sociālās aprūpes centrs „Kastaņas”</t>
  </si>
  <si>
    <t>Ļaudonas pag.SAC</t>
  </si>
  <si>
    <t>Ogres rajons</t>
  </si>
  <si>
    <t>Pansionāts "Madliena"  *)</t>
  </si>
  <si>
    <t>Preiļu rajons</t>
  </si>
  <si>
    <t>Pansionāts "Salenieki"</t>
  </si>
  <si>
    <t>Rušonas pagasta sieviešu klubs „Anemone”, SAC „Rušona”</t>
  </si>
  <si>
    <t>VSAC "Aglona"</t>
  </si>
  <si>
    <t>Rēzeknes rajons</t>
  </si>
  <si>
    <t>Rēzeknes raj. veco ļaužu pansionāts</t>
  </si>
  <si>
    <t>Rīgas rajons</t>
  </si>
  <si>
    <t>Allažu pagasta padomes sociālās aprūpes māja – dienas centrs „Gaismiņas”</t>
  </si>
  <si>
    <t>Mālpils SAC</t>
  </si>
  <si>
    <t>Olaines SAC</t>
  </si>
  <si>
    <t>P/a sociālā aprūpes māja "Gauja"  *)</t>
  </si>
  <si>
    <t>Pašvaldības aģentūra "Ķekavas sociālās aprūpes centrs"</t>
  </si>
  <si>
    <t>Saulkrastu p/v  "Sociālās aprūpes māja"</t>
  </si>
  <si>
    <t>Saldus rajons</t>
  </si>
  <si>
    <t>Pansionāts "Ābeles"  *)</t>
  </si>
  <si>
    <t>Saldus rajona veco ļaužu pansionāts „Atpūtas”</t>
  </si>
  <si>
    <t>Talsu rajons</t>
  </si>
  <si>
    <t>Dundagas pašvaldības VSPC</t>
  </si>
  <si>
    <t>Pansionāts "Lauciene"</t>
  </si>
  <si>
    <t>SAP "Ārlavas"</t>
  </si>
  <si>
    <t>Tukuma rajons</t>
  </si>
  <si>
    <t>Pansionāts "Rauda"</t>
  </si>
  <si>
    <t>Valkas rajons</t>
  </si>
  <si>
    <t>Sedas v/ ļaužu un invalīdu SA/RC  *)</t>
  </si>
  <si>
    <t>Valmieras rajons</t>
  </si>
  <si>
    <t>Pansionāts "Valmiera"</t>
  </si>
  <si>
    <t>Pašvaldību SAC</t>
  </si>
  <si>
    <t>Valsts SIA "Daugavpils psihoneiroloģiskā slimnīca"</t>
  </si>
  <si>
    <t>Jelgava</t>
  </si>
  <si>
    <t>SAC "Jelgava"</t>
  </si>
  <si>
    <t>SIA "Slokas slimnīca" nod.pers. ar GRT**)</t>
  </si>
  <si>
    <t>Rēzeknes pils. pens.SAC pers. ar GRT **)</t>
  </si>
  <si>
    <t>RSAC "Gaiļezers"- pers. ar GRT**)</t>
  </si>
  <si>
    <t>Redzes invalīdu SAC "Jugla"</t>
  </si>
  <si>
    <t>SAC "Kalnciems"</t>
  </si>
  <si>
    <t>SIA "Atsaucība" **)</t>
  </si>
  <si>
    <t>SAC "Mēmele"</t>
  </si>
  <si>
    <t>SAC "Iecava"</t>
  </si>
  <si>
    <t>SAC "Nītaure"</t>
  </si>
  <si>
    <t>SAC "Rauna"</t>
  </si>
  <si>
    <t>Valsts SIA "Vecpiebalgas psihoneiroloģiskā slimnīca"</t>
  </si>
  <si>
    <t>SAC "Kalupe"</t>
  </si>
  <si>
    <t>SIA VSAC "Subate"  **)  *)</t>
  </si>
  <si>
    <t>SIA „Veselības centrs Ilūkste”</t>
  </si>
  <si>
    <t>SPC "Pīlādzis"  **)  *)</t>
  </si>
  <si>
    <t>SAC "Īle"</t>
  </si>
  <si>
    <t>SAC "Litene"</t>
  </si>
  <si>
    <t>SAC "Ziedkalne"</t>
  </si>
  <si>
    <t>Robežnieku pagasta padomes sociālās aprūpes centrs "Skuķi" personām ar GRT</t>
  </si>
  <si>
    <t>SAC "Krastiņi"</t>
  </si>
  <si>
    <t>SAC "Reģi"</t>
  </si>
  <si>
    <t>SAC "Aizvīķi"</t>
  </si>
  <si>
    <t>SAC "Iļģi"</t>
  </si>
  <si>
    <t>SAC "Istra"</t>
  </si>
  <si>
    <t>SAC "Lubāna"</t>
  </si>
  <si>
    <t>SAC "Saulstari"</t>
  </si>
  <si>
    <t>BSAC "Baldone"</t>
  </si>
  <si>
    <t>SAC "Allaži"</t>
  </si>
  <si>
    <t>SAC "Ropaži"</t>
  </si>
  <si>
    <t>Latvijas Sarkanā Krusta SAC „Stende”</t>
  </si>
  <si>
    <t>SAC "Dundaga"</t>
  </si>
  <si>
    <t>SAC "Veģi"</t>
  </si>
  <si>
    <t>SAC "Ķīši"</t>
  </si>
  <si>
    <t>SAC "Valka"</t>
  </si>
  <si>
    <t>SAC "Rūja"</t>
  </si>
  <si>
    <t>SAC „Lode”</t>
  </si>
  <si>
    <t>Ventspils rajons</t>
  </si>
  <si>
    <t>SAC "Piltene"</t>
  </si>
  <si>
    <t>Valsts SAC un institūcijas, kur pakalpojumus finansē valsts</t>
  </si>
  <si>
    <t>Valstī kopā:</t>
  </si>
  <si>
    <t>Ls</t>
  </si>
  <si>
    <t>LS</t>
  </si>
  <si>
    <t>Euro</t>
  </si>
  <si>
    <t>LR Labklājības ministrija</t>
  </si>
  <si>
    <t>Sociālo pakalpojumu pārvalde</t>
  </si>
  <si>
    <t>Kurbada iela 2, Rīga, LV - 1009</t>
  </si>
  <si>
    <t>tālrunis: 7114600, Fakss: 7114611</t>
  </si>
  <si>
    <t>VALSTS STATISTIKAS PĀRSKATU KOPSAVILKUMS</t>
  </si>
  <si>
    <t>UPDK 0630276</t>
  </si>
  <si>
    <t xml:space="preserve">Ilgstošas sociālās aprūpes </t>
  </si>
  <si>
    <t>un sociālās rehabilitācijas</t>
  </si>
  <si>
    <t>institūcijas pieaugušām personām</t>
  </si>
  <si>
    <t>LM SOCIĀLO PAKALPOJUMU PĀRVALDE</t>
  </si>
  <si>
    <t>SATURA RĀDĪTĀJS</t>
  </si>
  <si>
    <t>lpp.</t>
  </si>
  <si>
    <t>1.1.</t>
  </si>
  <si>
    <t xml:space="preserve">Personu skaits institūcijā </t>
  </si>
  <si>
    <t>1.2.</t>
  </si>
  <si>
    <t xml:space="preserve">Invalīdu skaits insitūcijā </t>
  </si>
  <si>
    <t>Plānotais vietu skaits un faktiskais vietu aizpildījums</t>
  </si>
  <si>
    <t>3.1.</t>
  </si>
  <si>
    <t>Institūcijā dzīvojošo personu sastāvs pēc vecuma un piešķirtās pilsonības</t>
  </si>
  <si>
    <t>3.2.</t>
  </si>
  <si>
    <t xml:space="preserve">Personu vidējais vecums un mūža ilgums </t>
  </si>
  <si>
    <t>3.3.</t>
  </si>
  <si>
    <t>Personu sadalījums pēc piešķirtās pilsonības statusa</t>
  </si>
  <si>
    <t>3.4.</t>
  </si>
  <si>
    <t>Personu skaits, kuras ar tiesas lēmumu atzītas par rīcībnespējīgām</t>
  </si>
  <si>
    <t>Institūcijā dzīvojošo personu kustība</t>
  </si>
  <si>
    <t>5.1.</t>
  </si>
  <si>
    <t>6.1.</t>
  </si>
  <si>
    <t>Slimības</t>
  </si>
  <si>
    <t>6.2.</t>
  </si>
  <si>
    <t xml:space="preserve">Personu sadalījums pēc saslimšanas pamatdiagnozēm </t>
  </si>
  <si>
    <t>Izdevumi</t>
  </si>
  <si>
    <t>7.1.</t>
  </si>
  <si>
    <t>Institūcijas pārējām vajadzībām izlietotie līdzekļi un kapitālieguldījumi</t>
  </si>
  <si>
    <t>Finanšu līdzekļu izlietojuma kopapjoms uz vienu personu</t>
  </si>
  <si>
    <t>8.1.</t>
  </si>
  <si>
    <t>Institūcijas darbinieku skaits un apstiprinātās amata vienības</t>
  </si>
  <si>
    <t>8.2.</t>
  </si>
  <si>
    <t>Sociālo darbinieku, sociālo rehabilitētāju, sociālo aprūpētāju izglītība</t>
  </si>
  <si>
    <t>Sociālo  darbinieku, sociālo aprūpētāju un sociālo rehabilitētāju kvalifikācijas</t>
  </si>
  <si>
    <t>Institūcijas telpas, platība un dzīvojamās istabas</t>
  </si>
  <si>
    <t>Kopējā institūcijas teritorija</t>
  </si>
  <si>
    <t>Datortehnika un sakaru tehnika institūcijā</t>
  </si>
  <si>
    <t xml:space="preserve">Dati par institūcijas vadītāju  </t>
  </si>
  <si>
    <t>PĀRSKATS PAR DARBU 2008. GADĀ</t>
  </si>
  <si>
    <t>Personu skaits institūcijā uz 2009. gada 1. janvāri</t>
  </si>
  <si>
    <t>Institūcijā dzīvojošo personu raksturojums uz 2009. gada 1. janvāri</t>
  </si>
  <si>
    <t>Pensiju vai pabalstu saņēmēju skaits uz 2009. gada 1. janvāri</t>
  </si>
  <si>
    <t>2008.gadā institūcijā iestājušās personas</t>
  </si>
  <si>
    <t>2008. gadā no institūcijas izstājušās personas</t>
  </si>
  <si>
    <r>
      <t xml:space="preserve">Personu saslimstība 2008. gadā </t>
    </r>
    <r>
      <rPr>
        <sz val="10"/>
        <rFont val="Arial"/>
        <family val="2"/>
      </rPr>
      <t>(gadījumu skaits)</t>
    </r>
    <r>
      <rPr>
        <b/>
        <sz val="10"/>
        <rFont val="Arial"/>
        <family val="0"/>
      </rPr>
      <t xml:space="preserve">   </t>
    </r>
  </si>
  <si>
    <t>Institūcijas vajadzībām izlietoto līdzekļu kopapjoms 2008. gadā</t>
  </si>
  <si>
    <t>Institūcijas darbinieki uz 2009. gada 1. janvāri</t>
  </si>
  <si>
    <t>pilnveide atbilstoši profesijai 2008. gadā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</si>
</sst>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6"/>
      <name val="Arial"/>
      <family val="2"/>
    </font>
    <font>
      <b/>
      <sz val="8"/>
      <color indexed="16"/>
      <name val="Arial"/>
      <family val="2"/>
    </font>
    <font>
      <b/>
      <i/>
      <sz val="8"/>
      <color indexed="16"/>
      <name val="Arial"/>
      <family val="2"/>
    </font>
    <font>
      <i/>
      <sz val="8"/>
      <color indexed="16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vertAlign val="superscript"/>
      <sz val="8"/>
      <color indexed="16"/>
      <name val="Arial"/>
      <family val="2"/>
    </font>
    <font>
      <vertAlign val="superscript"/>
      <sz val="10"/>
      <name val="Arial"/>
      <family val="2"/>
    </font>
    <font>
      <b/>
      <i/>
      <sz val="9"/>
      <color indexed="16"/>
      <name val="Arial"/>
      <family val="2"/>
    </font>
    <font>
      <vertAlign val="superscript"/>
      <sz val="10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b/>
      <i/>
      <sz val="20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 wrapText="1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2" fontId="5" fillId="0" borderId="10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0" fontId="8" fillId="0" borderId="12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textRotation="90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textRotation="90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0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vertical="center" wrapText="1"/>
    </xf>
    <xf numFmtId="1" fontId="0" fillId="0" borderId="16" xfId="0" applyNumberFormat="1" applyFont="1" applyBorder="1" applyAlignment="1">
      <alignment vertical="center" wrapText="1"/>
    </xf>
    <xf numFmtId="1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vertical="center" wrapText="1"/>
    </xf>
    <xf numFmtId="1" fontId="3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textRotation="90" wrapText="1"/>
    </xf>
    <xf numFmtId="1" fontId="6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/>
    </xf>
    <xf numFmtId="1" fontId="0" fillId="0" borderId="13" xfId="0" applyNumberFormat="1" applyBorder="1" applyAlignment="1">
      <alignment horizontal="center" vertical="center" wrapText="1"/>
    </xf>
    <xf numFmtId="1" fontId="0" fillId="0" borderId="13" xfId="0" applyNumberFormat="1" applyBorder="1" applyAlignment="1">
      <alignment vertical="center" wrapText="1"/>
    </xf>
    <xf numFmtId="1" fontId="13" fillId="0" borderId="13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vertical="center" wrapText="1"/>
    </xf>
    <xf numFmtId="1" fontId="0" fillId="0" borderId="0" xfId="0" applyNumberFormat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textRotation="90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2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44" fontId="5" fillId="0" borderId="10" xfId="52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1" wrapText="1"/>
    </xf>
    <xf numFmtId="0" fontId="0" fillId="0" borderId="18" xfId="0" applyFon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textRotation="90" wrapText="1"/>
    </xf>
    <xf numFmtId="1" fontId="4" fillId="0" borderId="14" xfId="0" applyNumberFormat="1" applyFont="1" applyBorder="1" applyAlignment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 textRotation="90" wrapText="1"/>
    </xf>
    <xf numFmtId="1" fontId="6" fillId="0" borderId="17" xfId="0" applyNumberFormat="1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textRotation="90" wrapText="1"/>
    </xf>
    <xf numFmtId="1" fontId="6" fillId="0" borderId="10" xfId="0" applyNumberFormat="1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66" applyFont="1" applyBorder="1" applyAlignment="1">
      <alignment horizontal="center" vertical="center" wrapText="1"/>
      <protection/>
    </xf>
    <xf numFmtId="0" fontId="5" fillId="0" borderId="10" xfId="66" applyFont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33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3" fillId="0" borderId="2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right"/>
    </xf>
    <xf numFmtId="0" fontId="33" fillId="0" borderId="29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2 5" xfId="50"/>
    <cellStyle name="Currency 2 6" xfId="51"/>
    <cellStyle name="Currency_2.1_personu_sastavs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 4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A15" sqref="A15:M15"/>
    </sheetView>
  </sheetViews>
  <sheetFormatPr defaultColWidth="9.140625" defaultRowHeight="12.75"/>
  <cols>
    <col min="1" max="1" width="10.140625" style="252" bestFit="1" customWidth="1"/>
    <col min="2" max="10" width="9.140625" style="252" customWidth="1"/>
    <col min="11" max="11" width="30.00390625" style="252" customWidth="1"/>
    <col min="12" max="13" width="9.140625" style="252" customWidth="1"/>
    <col min="14" max="28" width="9.140625" style="256" customWidth="1"/>
    <col min="29" max="16384" width="9.140625" style="252" customWidth="1"/>
  </cols>
  <sheetData>
    <row r="2" spans="11:13" ht="12.75">
      <c r="K2" s="253" t="s">
        <v>573</v>
      </c>
      <c r="L2" s="254"/>
      <c r="M2" s="255"/>
    </row>
    <row r="3" spans="11:13" ht="12.75">
      <c r="K3" s="257" t="s">
        <v>574</v>
      </c>
      <c r="L3" s="255"/>
      <c r="M3" s="255"/>
    </row>
    <row r="4" spans="11:13" ht="12.75">
      <c r="K4" s="253" t="s">
        <v>575</v>
      </c>
      <c r="L4" s="254"/>
      <c r="M4" s="255"/>
    </row>
    <row r="5" spans="11:13" ht="12.75">
      <c r="K5" s="253" t="s">
        <v>576</v>
      </c>
      <c r="L5" s="254"/>
      <c r="M5" s="255"/>
    </row>
    <row r="8" ht="51.75" customHeight="1"/>
    <row r="9" spans="1:13" ht="27">
      <c r="A9" s="258" t="s">
        <v>577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2.2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</row>
    <row r="11" spans="1:13" ht="0.75" customHeight="1" hidden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27">
      <c r="A12" s="258" t="s">
        <v>578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</row>
    <row r="15" spans="1:13" ht="27" customHeight="1">
      <c r="A15" s="260" t="s">
        <v>579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</row>
    <row r="16" spans="1:13" ht="21.75" customHeight="1">
      <c r="A16" s="260" t="s">
        <v>580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1:13" ht="19.5" customHeight="1">
      <c r="A17" s="260" t="s">
        <v>581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</row>
    <row r="18" spans="1:13" ht="28.5" customHeight="1">
      <c r="A18" s="261" t="s">
        <v>617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</row>
    <row r="21" ht="33" customHeight="1"/>
    <row r="22" spans="1:13" ht="15.75">
      <c r="A22" s="262" t="s">
        <v>582</v>
      </c>
      <c r="B22" s="262"/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</row>
    <row r="23" spans="1:13" ht="11.25" customHeight="1">
      <c r="A23" s="263"/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</row>
    <row r="24" spans="1:13" ht="15.75">
      <c r="A24" s="262">
        <v>2009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</row>
    <row r="28" spans="1:13" ht="12.75">
      <c r="A28" s="256"/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</row>
    <row r="29" spans="1:13" ht="12.75">
      <c r="A29" s="256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</row>
    <row r="30" spans="1:13" ht="12.75">
      <c r="A30" s="256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</row>
    <row r="31" spans="1:13" ht="12.75">
      <c r="A31" s="256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32" spans="1:13" ht="12.75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</row>
    <row r="33" s="256" customFormat="1" ht="12.75"/>
    <row r="34" s="256" customFormat="1" ht="12.75"/>
    <row r="35" s="256" customFormat="1" ht="12.75"/>
    <row r="36" s="256" customFormat="1" ht="12.75"/>
    <row r="37" s="256" customFormat="1" ht="12.75"/>
    <row r="38" s="256" customFormat="1" ht="12.75"/>
    <row r="39" s="256" customFormat="1" ht="12.75"/>
    <row r="40" s="256" customFormat="1" ht="12.75"/>
    <row r="41" s="256" customFormat="1" ht="12.75"/>
    <row r="42" s="256" customFormat="1" ht="12.75"/>
    <row r="43" s="256" customFormat="1" ht="12.75"/>
    <row r="44" s="256" customFormat="1" ht="12.75"/>
    <row r="45" s="256" customFormat="1" ht="12.75"/>
    <row r="46" s="256" customFormat="1" ht="12.75"/>
    <row r="47" s="256" customFormat="1" ht="12.75"/>
    <row r="48" s="256" customFormat="1" ht="12.75"/>
    <row r="49" s="256" customFormat="1" ht="12.75"/>
    <row r="50" s="256" customFormat="1" ht="12.75"/>
    <row r="51" s="256" customFormat="1" ht="12.75"/>
    <row r="52" s="256" customFormat="1" ht="12.75"/>
    <row r="53" s="256" customFormat="1" ht="12.75"/>
    <row r="54" s="256" customFormat="1" ht="12.75"/>
    <row r="55" s="256" customFormat="1" ht="12.75"/>
    <row r="56" s="256" customFormat="1" ht="12.75"/>
    <row r="57" s="256" customFormat="1" ht="12.75"/>
    <row r="58" s="256" customFormat="1" ht="12.75"/>
    <row r="59" s="256" customFormat="1" ht="12.75"/>
    <row r="60" s="256" customFormat="1" ht="12.75"/>
    <row r="61" s="256" customFormat="1" ht="12.75"/>
    <row r="62" s="256" customFormat="1" ht="12.75"/>
    <row r="63" s="256" customFormat="1" ht="12.75"/>
    <row r="64" s="256" customFormat="1" ht="12.75"/>
    <row r="65" s="256" customFormat="1" ht="12.75"/>
    <row r="66" s="256" customFormat="1" ht="12.75"/>
    <row r="67" s="256" customFormat="1" ht="12.75"/>
    <row r="68" s="256" customFormat="1" ht="12.75"/>
  </sheetData>
  <sheetProtection password="CE88" sheet="1" objects="1" scenarios="1"/>
  <mergeCells count="8">
    <mergeCell ref="A22:M22"/>
    <mergeCell ref="A24:M24"/>
    <mergeCell ref="A9:M9"/>
    <mergeCell ref="A12:M12"/>
    <mergeCell ref="A15:M15"/>
    <mergeCell ref="A16:M16"/>
    <mergeCell ref="A18:M18"/>
    <mergeCell ref="A17:M17"/>
  </mergeCells>
  <printOptions horizontalCentered="1"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Q132"/>
  <sheetViews>
    <sheetView showGridLines="0" workbookViewId="0" topLeftCell="A1">
      <selection activeCell="D6" sqref="D6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17" width="8.421875" style="0" customWidth="1"/>
  </cols>
  <sheetData>
    <row r="1" spans="1:17" s="3" customFormat="1" ht="23.25" customHeight="1">
      <c r="A1" s="159" t="s">
        <v>0</v>
      </c>
      <c r="B1" s="147" t="s">
        <v>1</v>
      </c>
      <c r="C1" s="147" t="s">
        <v>2</v>
      </c>
      <c r="D1" s="2" t="s">
        <v>209</v>
      </c>
      <c r="E1" s="2" t="s">
        <v>232</v>
      </c>
      <c r="F1" s="2" t="s">
        <v>231</v>
      </c>
      <c r="G1" s="2" t="s">
        <v>230</v>
      </c>
      <c r="H1" s="2" t="s">
        <v>229</v>
      </c>
      <c r="I1" s="2" t="s">
        <v>228</v>
      </c>
      <c r="J1" s="2" t="s">
        <v>392</v>
      </c>
      <c r="K1" s="2" t="s">
        <v>393</v>
      </c>
      <c r="L1" s="2" t="s">
        <v>394</v>
      </c>
      <c r="M1" s="2" t="s">
        <v>227</v>
      </c>
      <c r="N1" s="2" t="s">
        <v>226</v>
      </c>
      <c r="O1" s="2" t="s">
        <v>225</v>
      </c>
      <c r="P1" s="2" t="s">
        <v>224</v>
      </c>
      <c r="Q1" s="2" t="s">
        <v>223</v>
      </c>
    </row>
    <row r="2" spans="1:17" s="3" customFormat="1" ht="11.25" customHeight="1">
      <c r="A2" s="159"/>
      <c r="B2" s="147"/>
      <c r="C2" s="147"/>
      <c r="D2" s="143" t="s">
        <v>374</v>
      </c>
      <c r="E2" s="142" t="s">
        <v>44</v>
      </c>
      <c r="F2" s="142"/>
      <c r="G2" s="142" t="s">
        <v>222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s="3" customFormat="1" ht="11.25" customHeight="1">
      <c r="A3" s="159"/>
      <c r="B3" s="147"/>
      <c r="C3" s="147"/>
      <c r="D3" s="142"/>
      <c r="E3" s="142" t="s">
        <v>221</v>
      </c>
      <c r="F3" s="142" t="s">
        <v>220</v>
      </c>
      <c r="G3" s="162" t="s">
        <v>219</v>
      </c>
      <c r="H3" s="162" t="s">
        <v>218</v>
      </c>
      <c r="I3" s="162" t="s">
        <v>217</v>
      </c>
      <c r="J3" s="162" t="s">
        <v>395</v>
      </c>
      <c r="K3" s="162" t="s">
        <v>396</v>
      </c>
      <c r="L3" s="162" t="s">
        <v>397</v>
      </c>
      <c r="M3" s="162" t="s">
        <v>216</v>
      </c>
      <c r="N3" s="134" t="s">
        <v>215</v>
      </c>
      <c r="O3" s="142" t="s">
        <v>44</v>
      </c>
      <c r="P3" s="142"/>
      <c r="Q3" s="134" t="s">
        <v>214</v>
      </c>
    </row>
    <row r="4" spans="1:17" s="3" customFormat="1" ht="71.25" customHeight="1">
      <c r="A4" s="160"/>
      <c r="B4" s="148"/>
      <c r="C4" s="148"/>
      <c r="D4" s="142"/>
      <c r="E4" s="142"/>
      <c r="F4" s="142"/>
      <c r="G4" s="162"/>
      <c r="H4" s="162"/>
      <c r="I4" s="162"/>
      <c r="J4" s="162"/>
      <c r="K4" s="162"/>
      <c r="L4" s="162"/>
      <c r="M4" s="162"/>
      <c r="N4" s="136"/>
      <c r="O4" s="4" t="s">
        <v>213</v>
      </c>
      <c r="P4" s="4" t="s">
        <v>212</v>
      </c>
      <c r="Q4" s="135"/>
    </row>
    <row r="5" spans="1:17" s="10" customFormat="1" ht="12.75" customHeight="1" thickBot="1">
      <c r="A5" s="6" t="s">
        <v>20</v>
      </c>
      <c r="B5" s="6" t="s">
        <v>21</v>
      </c>
      <c r="C5" s="6" t="s">
        <v>22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</row>
    <row r="6" spans="1:17" ht="12.75">
      <c r="A6" s="55">
        <v>1</v>
      </c>
      <c r="B6" s="56" t="s">
        <v>413</v>
      </c>
      <c r="C6" s="56" t="s">
        <v>414</v>
      </c>
      <c r="D6" s="56">
        <v>139</v>
      </c>
      <c r="E6" s="56">
        <v>85</v>
      </c>
      <c r="F6" s="56">
        <v>54</v>
      </c>
      <c r="G6" s="56">
        <v>9</v>
      </c>
      <c r="H6" s="56">
        <v>1</v>
      </c>
      <c r="I6" s="56">
        <v>44</v>
      </c>
      <c r="J6" s="56">
        <v>0</v>
      </c>
      <c r="K6" s="56">
        <v>0</v>
      </c>
      <c r="L6" s="56">
        <v>0</v>
      </c>
      <c r="M6" s="56">
        <v>0</v>
      </c>
      <c r="N6" s="56">
        <v>85</v>
      </c>
      <c r="O6" s="56">
        <v>51</v>
      </c>
      <c r="P6" s="56">
        <v>34</v>
      </c>
      <c r="Q6" s="56">
        <v>0</v>
      </c>
    </row>
    <row r="7" spans="1:17" ht="12.75">
      <c r="A7" s="57">
        <v>2</v>
      </c>
      <c r="B7" s="58" t="s">
        <v>415</v>
      </c>
      <c r="C7" s="58" t="s">
        <v>416</v>
      </c>
      <c r="D7" s="58">
        <v>10</v>
      </c>
      <c r="E7" s="47">
        <v>4</v>
      </c>
      <c r="F7" s="58">
        <v>6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10</v>
      </c>
      <c r="O7" s="58">
        <v>4</v>
      </c>
      <c r="P7" s="58">
        <v>6</v>
      </c>
      <c r="Q7" s="58">
        <v>0</v>
      </c>
    </row>
    <row r="8" spans="1:17" ht="12.75">
      <c r="A8" s="57">
        <v>3</v>
      </c>
      <c r="B8" s="58" t="s">
        <v>415</v>
      </c>
      <c r="C8" s="58" t="s">
        <v>417</v>
      </c>
      <c r="D8" s="58">
        <v>47</v>
      </c>
      <c r="E8" s="47">
        <v>34</v>
      </c>
      <c r="F8" s="58">
        <v>13</v>
      </c>
      <c r="G8" s="58">
        <v>2</v>
      </c>
      <c r="H8" s="58">
        <v>2</v>
      </c>
      <c r="I8" s="58">
        <v>16</v>
      </c>
      <c r="J8" s="58">
        <v>0</v>
      </c>
      <c r="K8" s="58">
        <v>0</v>
      </c>
      <c r="L8" s="58">
        <v>0</v>
      </c>
      <c r="M8" s="58">
        <v>1</v>
      </c>
      <c r="N8" s="58">
        <v>26</v>
      </c>
      <c r="O8" s="58">
        <v>18</v>
      </c>
      <c r="P8" s="58">
        <v>8</v>
      </c>
      <c r="Q8" s="58">
        <v>0</v>
      </c>
    </row>
    <row r="9" spans="1:17" ht="12.75">
      <c r="A9" s="57">
        <v>4</v>
      </c>
      <c r="B9" s="58" t="s">
        <v>415</v>
      </c>
      <c r="C9" s="58" t="s">
        <v>418</v>
      </c>
      <c r="D9" s="58">
        <v>29</v>
      </c>
      <c r="E9" s="58">
        <v>2</v>
      </c>
      <c r="F9" s="58">
        <v>27</v>
      </c>
      <c r="G9" s="58">
        <v>4</v>
      </c>
      <c r="H9" s="58">
        <v>1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23</v>
      </c>
      <c r="O9" s="58">
        <v>2</v>
      </c>
      <c r="P9" s="58">
        <v>21</v>
      </c>
      <c r="Q9" s="58">
        <v>1</v>
      </c>
    </row>
    <row r="10" spans="1:17" ht="12.75">
      <c r="A10" s="57">
        <v>5</v>
      </c>
      <c r="B10" s="58" t="s">
        <v>419</v>
      </c>
      <c r="C10" s="58" t="s">
        <v>420</v>
      </c>
      <c r="D10" s="58">
        <v>48</v>
      </c>
      <c r="E10" s="58">
        <v>34</v>
      </c>
      <c r="F10" s="58">
        <v>14</v>
      </c>
      <c r="G10" s="58">
        <v>0</v>
      </c>
      <c r="H10" s="58">
        <v>0</v>
      </c>
      <c r="I10" s="58">
        <v>8</v>
      </c>
      <c r="J10" s="58">
        <v>0</v>
      </c>
      <c r="K10" s="58">
        <v>0</v>
      </c>
      <c r="L10" s="58">
        <v>0</v>
      </c>
      <c r="M10" s="58">
        <v>0</v>
      </c>
      <c r="N10" s="58">
        <v>40</v>
      </c>
      <c r="O10" s="58">
        <v>29</v>
      </c>
      <c r="P10" s="58">
        <v>11</v>
      </c>
      <c r="Q10" s="58">
        <v>0</v>
      </c>
    </row>
    <row r="11" spans="1:17" ht="12.75">
      <c r="A11" s="57">
        <v>6</v>
      </c>
      <c r="B11" s="58" t="s">
        <v>421</v>
      </c>
      <c r="C11" s="58" t="s">
        <v>422</v>
      </c>
      <c r="D11" s="58">
        <v>18</v>
      </c>
      <c r="E11" s="58">
        <v>14</v>
      </c>
      <c r="F11" s="58">
        <v>4</v>
      </c>
      <c r="G11" s="58">
        <v>1</v>
      </c>
      <c r="H11" s="58">
        <v>0</v>
      </c>
      <c r="I11" s="58">
        <v>1</v>
      </c>
      <c r="J11" s="58">
        <v>0</v>
      </c>
      <c r="K11" s="58">
        <v>0</v>
      </c>
      <c r="L11" s="58">
        <v>0</v>
      </c>
      <c r="M11" s="58">
        <v>1</v>
      </c>
      <c r="N11" s="58">
        <v>15</v>
      </c>
      <c r="O11" s="58">
        <v>12</v>
      </c>
      <c r="P11" s="58">
        <v>3</v>
      </c>
      <c r="Q11" s="58">
        <v>0</v>
      </c>
    </row>
    <row r="12" spans="1:17" ht="12.75">
      <c r="A12" s="57">
        <v>7</v>
      </c>
      <c r="B12" s="58" t="s">
        <v>421</v>
      </c>
      <c r="C12" s="58" t="s">
        <v>423</v>
      </c>
      <c r="D12" s="58">
        <v>1</v>
      </c>
      <c r="E12" s="58">
        <v>0</v>
      </c>
      <c r="F12" s="58">
        <v>1</v>
      </c>
      <c r="G12" s="58">
        <v>0</v>
      </c>
      <c r="H12" s="58">
        <v>0</v>
      </c>
      <c r="I12" s="58">
        <v>1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ht="12.75">
      <c r="A13" s="57">
        <v>8</v>
      </c>
      <c r="B13" s="58" t="s">
        <v>421</v>
      </c>
      <c r="C13" s="58" t="s">
        <v>424</v>
      </c>
      <c r="D13" s="58">
        <v>75</v>
      </c>
      <c r="E13" s="58">
        <v>57</v>
      </c>
      <c r="F13" s="58">
        <v>18</v>
      </c>
      <c r="G13" s="58">
        <v>1</v>
      </c>
      <c r="H13" s="58">
        <v>0</v>
      </c>
      <c r="I13" s="58">
        <v>4</v>
      </c>
      <c r="J13" s="58">
        <v>0</v>
      </c>
      <c r="K13" s="58">
        <v>0</v>
      </c>
      <c r="L13" s="58">
        <v>0</v>
      </c>
      <c r="M13" s="58">
        <v>0</v>
      </c>
      <c r="N13" s="58">
        <v>70</v>
      </c>
      <c r="O13" s="58">
        <v>54</v>
      </c>
      <c r="P13" s="58">
        <v>16</v>
      </c>
      <c r="Q13" s="58">
        <v>0</v>
      </c>
    </row>
    <row r="14" spans="1:17" ht="12.75">
      <c r="A14" s="57">
        <v>9</v>
      </c>
      <c r="B14" s="58" t="s">
        <v>421</v>
      </c>
      <c r="C14" s="58" t="s">
        <v>425</v>
      </c>
      <c r="D14" s="58">
        <v>126</v>
      </c>
      <c r="E14" s="58">
        <v>108</v>
      </c>
      <c r="F14" s="58">
        <v>18</v>
      </c>
      <c r="G14" s="58">
        <v>2</v>
      </c>
      <c r="H14" s="58">
        <v>0</v>
      </c>
      <c r="I14" s="58">
        <v>4</v>
      </c>
      <c r="J14" s="58">
        <v>0</v>
      </c>
      <c r="K14" s="58">
        <v>0</v>
      </c>
      <c r="L14" s="58">
        <v>0</v>
      </c>
      <c r="M14" s="58">
        <v>0</v>
      </c>
      <c r="N14" s="58">
        <v>120</v>
      </c>
      <c r="O14" s="58">
        <v>105</v>
      </c>
      <c r="P14" s="58">
        <v>15</v>
      </c>
      <c r="Q14" s="58">
        <v>0</v>
      </c>
    </row>
    <row r="15" spans="1:17" ht="12.75">
      <c r="A15" s="57">
        <v>10</v>
      </c>
      <c r="B15" s="58" t="s">
        <v>421</v>
      </c>
      <c r="C15" s="58" t="s">
        <v>426</v>
      </c>
      <c r="D15" s="58">
        <v>35</v>
      </c>
      <c r="E15" s="58">
        <v>31</v>
      </c>
      <c r="F15" s="58">
        <v>4</v>
      </c>
      <c r="G15" s="58">
        <v>1</v>
      </c>
      <c r="H15" s="58">
        <v>0</v>
      </c>
      <c r="I15" s="58">
        <v>1</v>
      </c>
      <c r="J15" s="58">
        <v>0</v>
      </c>
      <c r="K15" s="58">
        <v>0</v>
      </c>
      <c r="L15" s="58">
        <v>0</v>
      </c>
      <c r="M15" s="58">
        <v>1</v>
      </c>
      <c r="N15" s="58">
        <v>32</v>
      </c>
      <c r="O15" s="58">
        <v>29</v>
      </c>
      <c r="P15" s="58">
        <v>3</v>
      </c>
      <c r="Q15" s="58">
        <v>0</v>
      </c>
    </row>
    <row r="16" spans="1:17" ht="12.75">
      <c r="A16" s="57">
        <v>11</v>
      </c>
      <c r="B16" s="58" t="s">
        <v>421</v>
      </c>
      <c r="C16" s="58" t="s">
        <v>427</v>
      </c>
      <c r="D16" s="58">
        <v>106</v>
      </c>
      <c r="E16" s="58">
        <v>78</v>
      </c>
      <c r="F16" s="58">
        <v>28</v>
      </c>
      <c r="G16" s="58">
        <v>1</v>
      </c>
      <c r="H16" s="58">
        <v>0</v>
      </c>
      <c r="I16" s="58">
        <v>6</v>
      </c>
      <c r="J16" s="58">
        <v>0</v>
      </c>
      <c r="K16" s="58">
        <v>0</v>
      </c>
      <c r="L16" s="58">
        <v>0</v>
      </c>
      <c r="M16" s="58">
        <v>3</v>
      </c>
      <c r="N16" s="58">
        <v>96</v>
      </c>
      <c r="O16" s="58">
        <v>72</v>
      </c>
      <c r="P16" s="58">
        <v>24</v>
      </c>
      <c r="Q16" s="58">
        <v>0</v>
      </c>
    </row>
    <row r="17" spans="1:17" ht="12.75">
      <c r="A17" s="57">
        <v>12</v>
      </c>
      <c r="B17" s="58" t="s">
        <v>421</v>
      </c>
      <c r="C17" s="58" t="s">
        <v>428</v>
      </c>
      <c r="D17" s="58">
        <v>3</v>
      </c>
      <c r="E17" s="58">
        <v>3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3</v>
      </c>
      <c r="O17" s="58">
        <v>3</v>
      </c>
      <c r="P17" s="58">
        <v>0</v>
      </c>
      <c r="Q17" s="58">
        <v>0</v>
      </c>
    </row>
    <row r="18" spans="1:17" ht="12.75">
      <c r="A18" s="57">
        <v>13</v>
      </c>
      <c r="B18" s="58" t="s">
        <v>429</v>
      </c>
      <c r="C18" s="58" t="s">
        <v>430</v>
      </c>
      <c r="D18" s="58">
        <v>35</v>
      </c>
      <c r="E18" s="58">
        <v>18</v>
      </c>
      <c r="F18" s="58">
        <v>17</v>
      </c>
      <c r="G18" s="58">
        <v>2</v>
      </c>
      <c r="H18" s="58">
        <v>1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32</v>
      </c>
      <c r="O18" s="58">
        <v>18</v>
      </c>
      <c r="P18" s="58">
        <v>14</v>
      </c>
      <c r="Q18" s="58">
        <v>0</v>
      </c>
    </row>
    <row r="19" spans="1:17" ht="12.75">
      <c r="A19" s="57">
        <v>14</v>
      </c>
      <c r="B19" s="58" t="s">
        <v>431</v>
      </c>
      <c r="C19" s="58" t="s">
        <v>432</v>
      </c>
      <c r="D19" s="58">
        <v>58</v>
      </c>
      <c r="E19" s="58">
        <v>47</v>
      </c>
      <c r="F19" s="58">
        <v>11</v>
      </c>
      <c r="G19" s="58">
        <v>3</v>
      </c>
      <c r="H19" s="58">
        <v>0</v>
      </c>
      <c r="I19" s="58">
        <v>8</v>
      </c>
      <c r="J19" s="58">
        <v>0</v>
      </c>
      <c r="K19" s="58">
        <v>0</v>
      </c>
      <c r="L19" s="58">
        <v>0</v>
      </c>
      <c r="M19" s="58">
        <v>0</v>
      </c>
      <c r="N19" s="58">
        <v>47</v>
      </c>
      <c r="O19" s="58">
        <v>39</v>
      </c>
      <c r="P19" s="58">
        <v>8</v>
      </c>
      <c r="Q19" s="58">
        <v>0</v>
      </c>
    </row>
    <row r="20" spans="1:17" ht="12.75">
      <c r="A20" s="57">
        <v>15</v>
      </c>
      <c r="B20" s="58" t="s">
        <v>431</v>
      </c>
      <c r="C20" s="58" t="s">
        <v>433</v>
      </c>
      <c r="D20" s="58">
        <v>30</v>
      </c>
      <c r="E20" s="58">
        <v>22</v>
      </c>
      <c r="F20" s="58">
        <v>8</v>
      </c>
      <c r="G20" s="58">
        <v>0</v>
      </c>
      <c r="H20" s="58">
        <v>0</v>
      </c>
      <c r="I20" s="58">
        <v>8</v>
      </c>
      <c r="J20" s="58">
        <v>0</v>
      </c>
      <c r="K20" s="58">
        <v>0</v>
      </c>
      <c r="L20" s="58">
        <v>0</v>
      </c>
      <c r="M20" s="58">
        <v>0</v>
      </c>
      <c r="N20" s="58">
        <v>22</v>
      </c>
      <c r="O20" s="58">
        <v>17</v>
      </c>
      <c r="P20" s="58">
        <v>5</v>
      </c>
      <c r="Q20" s="58">
        <v>0</v>
      </c>
    </row>
    <row r="21" spans="1:17" ht="12.75">
      <c r="A21" s="57">
        <v>16</v>
      </c>
      <c r="B21" s="58" t="s">
        <v>431</v>
      </c>
      <c r="C21" s="58" t="s">
        <v>434</v>
      </c>
      <c r="D21" s="58">
        <v>2</v>
      </c>
      <c r="E21" s="58">
        <v>2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2</v>
      </c>
      <c r="O21" s="58">
        <v>2</v>
      </c>
      <c r="P21" s="58">
        <v>0</v>
      </c>
      <c r="Q21" s="58">
        <v>0</v>
      </c>
    </row>
    <row r="22" spans="1:17" ht="12.75">
      <c r="A22" s="57">
        <v>17</v>
      </c>
      <c r="B22" s="58" t="s">
        <v>435</v>
      </c>
      <c r="C22" s="58" t="s">
        <v>436</v>
      </c>
      <c r="D22" s="58">
        <v>20</v>
      </c>
      <c r="E22" s="58">
        <v>12</v>
      </c>
      <c r="F22" s="58">
        <v>8</v>
      </c>
      <c r="G22" s="58">
        <v>0</v>
      </c>
      <c r="H22" s="58">
        <v>0</v>
      </c>
      <c r="I22" s="58">
        <v>4</v>
      </c>
      <c r="J22" s="58">
        <v>0</v>
      </c>
      <c r="K22" s="58">
        <v>0</v>
      </c>
      <c r="L22" s="58">
        <v>0</v>
      </c>
      <c r="M22" s="58">
        <v>0</v>
      </c>
      <c r="N22" s="58">
        <v>16</v>
      </c>
      <c r="O22" s="58">
        <v>11</v>
      </c>
      <c r="P22" s="58">
        <v>5</v>
      </c>
      <c r="Q22" s="58">
        <v>0</v>
      </c>
    </row>
    <row r="23" spans="1:17" ht="12.75">
      <c r="A23" s="57">
        <v>18</v>
      </c>
      <c r="B23" s="58" t="s">
        <v>435</v>
      </c>
      <c r="C23" s="58" t="s">
        <v>437</v>
      </c>
      <c r="D23" s="58">
        <v>33</v>
      </c>
      <c r="E23" s="58">
        <v>23</v>
      </c>
      <c r="F23" s="58">
        <v>10</v>
      </c>
      <c r="G23" s="58">
        <v>0</v>
      </c>
      <c r="H23" s="58">
        <v>0</v>
      </c>
      <c r="I23" s="58">
        <v>2</v>
      </c>
      <c r="J23" s="58">
        <v>0</v>
      </c>
      <c r="K23" s="58">
        <v>0</v>
      </c>
      <c r="L23" s="58">
        <v>0</v>
      </c>
      <c r="M23" s="58">
        <v>0</v>
      </c>
      <c r="N23" s="58">
        <v>31</v>
      </c>
      <c r="O23" s="58">
        <v>22</v>
      </c>
      <c r="P23" s="58">
        <v>9</v>
      </c>
      <c r="Q23" s="58">
        <v>0</v>
      </c>
    </row>
    <row r="24" spans="1:17" ht="12.75">
      <c r="A24" s="57">
        <v>19</v>
      </c>
      <c r="B24" s="58" t="s">
        <v>438</v>
      </c>
      <c r="C24" s="58" t="s">
        <v>439</v>
      </c>
      <c r="D24" s="58">
        <v>56</v>
      </c>
      <c r="E24" s="58">
        <v>29</v>
      </c>
      <c r="F24" s="58">
        <v>27</v>
      </c>
      <c r="G24" s="58">
        <v>0</v>
      </c>
      <c r="H24" s="58">
        <v>0</v>
      </c>
      <c r="I24" s="58">
        <v>4</v>
      </c>
      <c r="J24" s="58">
        <v>0</v>
      </c>
      <c r="K24" s="58">
        <v>0</v>
      </c>
      <c r="L24" s="58">
        <v>0</v>
      </c>
      <c r="M24" s="58">
        <v>0</v>
      </c>
      <c r="N24" s="58">
        <v>52</v>
      </c>
      <c r="O24" s="58">
        <v>27</v>
      </c>
      <c r="P24" s="58">
        <v>25</v>
      </c>
      <c r="Q24" s="58">
        <v>0</v>
      </c>
    </row>
    <row r="25" spans="1:17" ht="12.75">
      <c r="A25" s="57">
        <v>20</v>
      </c>
      <c r="B25" s="58" t="s">
        <v>440</v>
      </c>
      <c r="C25" s="58" t="s">
        <v>441</v>
      </c>
      <c r="D25" s="58">
        <v>4</v>
      </c>
      <c r="E25" s="58">
        <v>2</v>
      </c>
      <c r="F25" s="58">
        <v>2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4</v>
      </c>
      <c r="O25" s="58">
        <v>2</v>
      </c>
      <c r="P25" s="58">
        <v>2</v>
      </c>
      <c r="Q25" s="58">
        <v>0</v>
      </c>
    </row>
    <row r="26" spans="1:17" ht="12.75">
      <c r="A26" s="57">
        <v>21</v>
      </c>
      <c r="B26" s="58" t="s">
        <v>440</v>
      </c>
      <c r="C26" s="58" t="s">
        <v>442</v>
      </c>
      <c r="D26" s="58">
        <v>17</v>
      </c>
      <c r="E26" s="58">
        <v>12</v>
      </c>
      <c r="F26" s="58">
        <v>5</v>
      </c>
      <c r="G26" s="58">
        <v>1</v>
      </c>
      <c r="H26" s="58">
        <v>0</v>
      </c>
      <c r="I26" s="58">
        <v>4</v>
      </c>
      <c r="J26" s="58">
        <v>0</v>
      </c>
      <c r="K26" s="58">
        <v>0</v>
      </c>
      <c r="L26" s="58">
        <v>0</v>
      </c>
      <c r="M26" s="58">
        <v>0</v>
      </c>
      <c r="N26" s="58">
        <v>12</v>
      </c>
      <c r="O26" s="58">
        <v>10</v>
      </c>
      <c r="P26" s="58">
        <v>2</v>
      </c>
      <c r="Q26" s="58">
        <v>0</v>
      </c>
    </row>
    <row r="27" spans="1:17" ht="12.75">
      <c r="A27" s="57">
        <v>22</v>
      </c>
      <c r="B27" s="58" t="s">
        <v>440</v>
      </c>
      <c r="C27" s="58" t="s">
        <v>443</v>
      </c>
      <c r="D27" s="58">
        <v>5</v>
      </c>
      <c r="E27" s="58">
        <v>2</v>
      </c>
      <c r="F27" s="58">
        <v>3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5</v>
      </c>
      <c r="O27" s="58">
        <v>2</v>
      </c>
      <c r="P27" s="58">
        <v>3</v>
      </c>
      <c r="Q27" s="58">
        <v>0</v>
      </c>
    </row>
    <row r="28" spans="1:17" ht="12.75">
      <c r="A28" s="57">
        <v>23</v>
      </c>
      <c r="B28" s="58" t="s">
        <v>444</v>
      </c>
      <c r="C28" s="58" t="s">
        <v>445</v>
      </c>
      <c r="D28" s="58">
        <v>26</v>
      </c>
      <c r="E28" s="58">
        <v>14</v>
      </c>
      <c r="F28" s="58">
        <v>12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26</v>
      </c>
      <c r="O28" s="58">
        <v>14</v>
      </c>
      <c r="P28" s="58">
        <v>12</v>
      </c>
      <c r="Q28" s="58">
        <v>0</v>
      </c>
    </row>
    <row r="29" spans="1:17" ht="12.75">
      <c r="A29" s="57">
        <v>24</v>
      </c>
      <c r="B29" s="58" t="s">
        <v>444</v>
      </c>
      <c r="C29" s="58" t="s">
        <v>446</v>
      </c>
      <c r="D29" s="58">
        <v>29</v>
      </c>
      <c r="E29" s="58">
        <v>23</v>
      </c>
      <c r="F29" s="58">
        <v>6</v>
      </c>
      <c r="G29" s="58">
        <v>0</v>
      </c>
      <c r="H29" s="58">
        <v>1</v>
      </c>
      <c r="I29" s="58">
        <v>3</v>
      </c>
      <c r="J29" s="58">
        <v>3</v>
      </c>
      <c r="K29" s="58">
        <v>0</v>
      </c>
      <c r="L29" s="58">
        <v>0</v>
      </c>
      <c r="M29" s="58">
        <v>0</v>
      </c>
      <c r="N29" s="58">
        <v>25</v>
      </c>
      <c r="O29" s="58">
        <v>21</v>
      </c>
      <c r="P29" s="58">
        <v>4</v>
      </c>
      <c r="Q29" s="58">
        <v>0</v>
      </c>
    </row>
    <row r="30" spans="1:17" ht="12.75">
      <c r="A30" s="57">
        <v>25</v>
      </c>
      <c r="B30" s="58" t="s">
        <v>444</v>
      </c>
      <c r="C30" s="58" t="s">
        <v>447</v>
      </c>
      <c r="D30" s="58">
        <v>15</v>
      </c>
      <c r="E30" s="58">
        <v>14</v>
      </c>
      <c r="F30" s="58">
        <v>1</v>
      </c>
      <c r="G30" s="58">
        <v>0</v>
      </c>
      <c r="H30" s="58">
        <v>1</v>
      </c>
      <c r="I30" s="58">
        <v>1</v>
      </c>
      <c r="J30" s="58">
        <v>0</v>
      </c>
      <c r="K30" s="58">
        <v>0</v>
      </c>
      <c r="L30" s="58">
        <v>0</v>
      </c>
      <c r="M30" s="58">
        <v>0</v>
      </c>
      <c r="N30" s="58">
        <v>13</v>
      </c>
      <c r="O30" s="58">
        <v>12</v>
      </c>
      <c r="P30" s="58">
        <v>1</v>
      </c>
      <c r="Q30" s="58">
        <v>0</v>
      </c>
    </row>
    <row r="31" spans="1:17" ht="12.75">
      <c r="A31" s="57">
        <v>26</v>
      </c>
      <c r="B31" s="58" t="s">
        <v>448</v>
      </c>
      <c r="C31" s="58" t="s">
        <v>449</v>
      </c>
      <c r="D31" s="58">
        <v>6</v>
      </c>
      <c r="E31" s="58">
        <v>3</v>
      </c>
      <c r="F31" s="58">
        <v>3</v>
      </c>
      <c r="G31" s="58">
        <v>0</v>
      </c>
      <c r="H31" s="58">
        <v>0</v>
      </c>
      <c r="I31" s="58">
        <v>1</v>
      </c>
      <c r="J31" s="58">
        <v>0</v>
      </c>
      <c r="K31" s="58">
        <v>0</v>
      </c>
      <c r="L31" s="58">
        <v>0</v>
      </c>
      <c r="M31" s="58">
        <v>0</v>
      </c>
      <c r="N31" s="58">
        <v>5</v>
      </c>
      <c r="O31" s="58">
        <v>3</v>
      </c>
      <c r="P31" s="58">
        <v>2</v>
      </c>
      <c r="Q31" s="58">
        <v>0</v>
      </c>
    </row>
    <row r="32" spans="1:17" ht="12.75">
      <c r="A32" s="57">
        <v>27</v>
      </c>
      <c r="B32" s="58" t="s">
        <v>448</v>
      </c>
      <c r="C32" s="58" t="s">
        <v>450</v>
      </c>
      <c r="D32" s="58">
        <v>19</v>
      </c>
      <c r="E32" s="58">
        <v>10</v>
      </c>
      <c r="F32" s="58">
        <v>9</v>
      </c>
      <c r="G32" s="58">
        <v>0</v>
      </c>
      <c r="H32" s="58">
        <v>0</v>
      </c>
      <c r="I32" s="58">
        <v>7</v>
      </c>
      <c r="J32" s="58">
        <v>0</v>
      </c>
      <c r="K32" s="58">
        <v>0</v>
      </c>
      <c r="L32" s="58">
        <v>0</v>
      </c>
      <c r="M32" s="58">
        <v>0</v>
      </c>
      <c r="N32" s="58">
        <v>12</v>
      </c>
      <c r="O32" s="58">
        <v>8</v>
      </c>
      <c r="P32" s="58">
        <v>4</v>
      </c>
      <c r="Q32" s="58">
        <v>0</v>
      </c>
    </row>
    <row r="33" spans="1:17" ht="12.75">
      <c r="A33" s="57">
        <v>28</v>
      </c>
      <c r="B33" s="58" t="s">
        <v>451</v>
      </c>
      <c r="C33" s="58" t="s">
        <v>452</v>
      </c>
      <c r="D33" s="58">
        <v>39</v>
      </c>
      <c r="E33" s="58">
        <v>25</v>
      </c>
      <c r="F33" s="58">
        <v>14</v>
      </c>
      <c r="G33" s="58">
        <v>1</v>
      </c>
      <c r="H33" s="58">
        <v>0</v>
      </c>
      <c r="I33" s="58">
        <v>1</v>
      </c>
      <c r="J33" s="58">
        <v>0</v>
      </c>
      <c r="K33" s="58">
        <v>0</v>
      </c>
      <c r="L33" s="58">
        <v>0</v>
      </c>
      <c r="M33" s="58">
        <v>0</v>
      </c>
      <c r="N33" s="58">
        <v>37</v>
      </c>
      <c r="O33" s="58">
        <v>23</v>
      </c>
      <c r="P33" s="58">
        <v>14</v>
      </c>
      <c r="Q33" s="58">
        <v>0</v>
      </c>
    </row>
    <row r="34" spans="1:17" ht="12.75">
      <c r="A34" s="57">
        <v>29</v>
      </c>
      <c r="B34" s="58" t="s">
        <v>453</v>
      </c>
      <c r="C34" s="58" t="s">
        <v>454</v>
      </c>
      <c r="D34" s="58">
        <v>27</v>
      </c>
      <c r="E34" s="58">
        <v>7</v>
      </c>
      <c r="F34" s="58">
        <v>20</v>
      </c>
      <c r="G34" s="58">
        <v>0</v>
      </c>
      <c r="H34" s="58">
        <v>4</v>
      </c>
      <c r="I34" s="58">
        <v>12</v>
      </c>
      <c r="J34" s="58">
        <v>0</v>
      </c>
      <c r="K34" s="58">
        <v>0</v>
      </c>
      <c r="L34" s="58">
        <v>0</v>
      </c>
      <c r="M34" s="58">
        <v>0</v>
      </c>
      <c r="N34" s="58">
        <v>11</v>
      </c>
      <c r="O34" s="58">
        <v>9</v>
      </c>
      <c r="P34" s="58">
        <v>2</v>
      </c>
      <c r="Q34" s="58">
        <v>0</v>
      </c>
    </row>
    <row r="35" spans="1:17" ht="12.75">
      <c r="A35" s="57">
        <v>30</v>
      </c>
      <c r="B35" s="58" t="s">
        <v>453</v>
      </c>
      <c r="C35" s="58" t="s">
        <v>455</v>
      </c>
      <c r="D35" s="58">
        <v>53</v>
      </c>
      <c r="E35" s="58">
        <v>35</v>
      </c>
      <c r="F35" s="58">
        <v>18</v>
      </c>
      <c r="G35" s="58">
        <v>0</v>
      </c>
      <c r="H35" s="58">
        <v>18</v>
      </c>
      <c r="I35" s="58">
        <v>8</v>
      </c>
      <c r="J35" s="58">
        <v>0</v>
      </c>
      <c r="K35" s="58">
        <v>0</v>
      </c>
      <c r="L35" s="58">
        <v>0</v>
      </c>
      <c r="M35" s="58">
        <v>2</v>
      </c>
      <c r="N35" s="58">
        <v>25</v>
      </c>
      <c r="O35" s="58">
        <v>21</v>
      </c>
      <c r="P35" s="58">
        <v>4</v>
      </c>
      <c r="Q35" s="58">
        <v>0</v>
      </c>
    </row>
    <row r="36" spans="1:17" ht="12.75">
      <c r="A36" s="57">
        <v>31</v>
      </c>
      <c r="B36" s="58" t="s">
        <v>456</v>
      </c>
      <c r="C36" s="58" t="s">
        <v>457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1:17" ht="12.75">
      <c r="A37" s="57">
        <v>32</v>
      </c>
      <c r="B37" s="58" t="s">
        <v>456</v>
      </c>
      <c r="C37" s="58" t="s">
        <v>458</v>
      </c>
      <c r="D37" s="58">
        <v>5</v>
      </c>
      <c r="E37" s="58">
        <v>2</v>
      </c>
      <c r="F37" s="58">
        <v>3</v>
      </c>
      <c r="G37" s="58">
        <v>1</v>
      </c>
      <c r="H37" s="58">
        <v>0</v>
      </c>
      <c r="I37" s="58">
        <v>1</v>
      </c>
      <c r="J37" s="58">
        <v>0</v>
      </c>
      <c r="K37" s="58">
        <v>0</v>
      </c>
      <c r="L37" s="58">
        <v>0</v>
      </c>
      <c r="M37" s="58">
        <v>0</v>
      </c>
      <c r="N37" s="58">
        <v>3</v>
      </c>
      <c r="O37" s="58">
        <v>1</v>
      </c>
      <c r="P37" s="58">
        <v>2</v>
      </c>
      <c r="Q37" s="58">
        <v>0</v>
      </c>
    </row>
    <row r="38" spans="1:17" ht="12.75">
      <c r="A38" s="57">
        <v>33</v>
      </c>
      <c r="B38" s="58" t="s">
        <v>456</v>
      </c>
      <c r="C38" s="58" t="s">
        <v>459</v>
      </c>
      <c r="D38" s="58">
        <v>107</v>
      </c>
      <c r="E38" s="58">
        <v>71</v>
      </c>
      <c r="F38" s="58">
        <v>36</v>
      </c>
      <c r="G38" s="58">
        <v>1</v>
      </c>
      <c r="H38" s="58">
        <v>0</v>
      </c>
      <c r="I38" s="58">
        <v>4</v>
      </c>
      <c r="J38" s="58">
        <v>0</v>
      </c>
      <c r="K38" s="58">
        <v>0</v>
      </c>
      <c r="L38" s="58">
        <v>0</v>
      </c>
      <c r="M38" s="58">
        <v>3</v>
      </c>
      <c r="N38" s="58">
        <v>74</v>
      </c>
      <c r="O38" s="58">
        <v>49</v>
      </c>
      <c r="P38" s="58">
        <v>25</v>
      </c>
      <c r="Q38" s="58">
        <v>25</v>
      </c>
    </row>
    <row r="39" spans="1:17" ht="12.75">
      <c r="A39" s="57">
        <v>34</v>
      </c>
      <c r="B39" s="58" t="s">
        <v>456</v>
      </c>
      <c r="C39" s="58" t="s">
        <v>460</v>
      </c>
      <c r="D39" s="58">
        <v>21</v>
      </c>
      <c r="E39" s="58">
        <v>15</v>
      </c>
      <c r="F39" s="58">
        <v>6</v>
      </c>
      <c r="G39" s="58">
        <v>3</v>
      </c>
      <c r="H39" s="58">
        <v>0</v>
      </c>
      <c r="I39" s="58">
        <v>9</v>
      </c>
      <c r="J39" s="58">
        <v>9</v>
      </c>
      <c r="K39" s="58">
        <v>0</v>
      </c>
      <c r="L39" s="58">
        <v>0</v>
      </c>
      <c r="M39" s="58">
        <v>0</v>
      </c>
      <c r="N39" s="58">
        <v>9</v>
      </c>
      <c r="O39" s="58">
        <v>6</v>
      </c>
      <c r="P39" s="58">
        <v>3</v>
      </c>
      <c r="Q39" s="58">
        <v>0</v>
      </c>
    </row>
    <row r="40" spans="1:17" ht="12.75">
      <c r="A40" s="57">
        <v>35</v>
      </c>
      <c r="B40" s="58" t="s">
        <v>456</v>
      </c>
      <c r="C40" s="58" t="s">
        <v>461</v>
      </c>
      <c r="D40" s="58">
        <v>2</v>
      </c>
      <c r="E40" s="58">
        <v>1</v>
      </c>
      <c r="F40" s="58">
        <v>1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2</v>
      </c>
      <c r="O40" s="58">
        <v>1</v>
      </c>
      <c r="P40" s="58">
        <v>1</v>
      </c>
      <c r="Q40" s="58">
        <v>0</v>
      </c>
    </row>
    <row r="41" spans="1:17" ht="12.75">
      <c r="A41" s="57">
        <v>36</v>
      </c>
      <c r="B41" s="58" t="s">
        <v>462</v>
      </c>
      <c r="C41" s="58" t="s">
        <v>463</v>
      </c>
      <c r="D41" s="58">
        <v>82</v>
      </c>
      <c r="E41" s="58">
        <v>48</v>
      </c>
      <c r="F41" s="58">
        <v>34</v>
      </c>
      <c r="G41" s="58">
        <v>0</v>
      </c>
      <c r="H41" s="58">
        <v>0</v>
      </c>
      <c r="I41" s="58">
        <v>11</v>
      </c>
      <c r="J41" s="58">
        <v>0</v>
      </c>
      <c r="K41" s="58">
        <v>0</v>
      </c>
      <c r="L41" s="58">
        <v>0</v>
      </c>
      <c r="M41" s="58">
        <v>2</v>
      </c>
      <c r="N41" s="58">
        <v>69</v>
      </c>
      <c r="O41" s="58">
        <v>42</v>
      </c>
      <c r="P41" s="58">
        <v>27</v>
      </c>
      <c r="Q41" s="58">
        <v>0</v>
      </c>
    </row>
    <row r="42" spans="1:17" ht="12.75">
      <c r="A42" s="57">
        <v>37</v>
      </c>
      <c r="B42" s="58" t="s">
        <v>462</v>
      </c>
      <c r="C42" s="58" t="s">
        <v>464</v>
      </c>
      <c r="D42" s="58">
        <v>8</v>
      </c>
      <c r="E42" s="58">
        <v>5</v>
      </c>
      <c r="F42" s="58">
        <v>3</v>
      </c>
      <c r="G42" s="58">
        <v>0</v>
      </c>
      <c r="H42" s="58">
        <v>0</v>
      </c>
      <c r="I42" s="58">
        <v>3</v>
      </c>
      <c r="J42" s="58">
        <v>0</v>
      </c>
      <c r="K42" s="58">
        <v>0</v>
      </c>
      <c r="L42" s="58">
        <v>0</v>
      </c>
      <c r="M42" s="58">
        <v>0</v>
      </c>
      <c r="N42" s="58">
        <v>5</v>
      </c>
      <c r="O42" s="58">
        <v>4</v>
      </c>
      <c r="P42" s="58">
        <v>1</v>
      </c>
      <c r="Q42" s="58">
        <v>0</v>
      </c>
    </row>
    <row r="43" spans="1:17" ht="12.75">
      <c r="A43" s="57">
        <v>38</v>
      </c>
      <c r="B43" s="58" t="s">
        <v>462</v>
      </c>
      <c r="C43" s="58" t="s">
        <v>465</v>
      </c>
      <c r="D43" s="58">
        <v>15</v>
      </c>
      <c r="E43" s="58">
        <v>12</v>
      </c>
      <c r="F43" s="58">
        <v>3</v>
      </c>
      <c r="G43" s="58">
        <v>0</v>
      </c>
      <c r="H43" s="58">
        <v>0</v>
      </c>
      <c r="I43" s="58">
        <v>1</v>
      </c>
      <c r="J43" s="58">
        <v>0</v>
      </c>
      <c r="K43" s="58">
        <v>0</v>
      </c>
      <c r="L43" s="58">
        <v>0</v>
      </c>
      <c r="M43" s="58">
        <v>0</v>
      </c>
      <c r="N43" s="58">
        <v>14</v>
      </c>
      <c r="O43" s="58">
        <v>11</v>
      </c>
      <c r="P43" s="58">
        <v>3</v>
      </c>
      <c r="Q43" s="58">
        <v>0</v>
      </c>
    </row>
    <row r="44" spans="1:17" ht="12.75">
      <c r="A44" s="57">
        <v>39</v>
      </c>
      <c r="B44" s="58" t="s">
        <v>466</v>
      </c>
      <c r="C44" s="58" t="s">
        <v>467</v>
      </c>
      <c r="D44" s="58">
        <v>9</v>
      </c>
      <c r="E44" s="58">
        <v>7</v>
      </c>
      <c r="F44" s="58">
        <v>2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9</v>
      </c>
      <c r="O44" s="58">
        <v>7</v>
      </c>
      <c r="P44" s="58">
        <v>2</v>
      </c>
      <c r="Q44" s="58">
        <v>0</v>
      </c>
    </row>
    <row r="45" spans="1:17" ht="12.75">
      <c r="A45" s="57">
        <v>40</v>
      </c>
      <c r="B45" s="58" t="s">
        <v>466</v>
      </c>
      <c r="C45" s="58" t="s">
        <v>468</v>
      </c>
      <c r="D45" s="58">
        <v>24</v>
      </c>
      <c r="E45" s="58">
        <v>10</v>
      </c>
      <c r="F45" s="58">
        <v>14</v>
      </c>
      <c r="G45" s="58">
        <v>4</v>
      </c>
      <c r="H45" s="58">
        <v>0</v>
      </c>
      <c r="I45" s="58">
        <v>8</v>
      </c>
      <c r="J45" s="58">
        <v>0</v>
      </c>
      <c r="K45" s="58">
        <v>0</v>
      </c>
      <c r="L45" s="58">
        <v>0</v>
      </c>
      <c r="M45" s="58">
        <v>0</v>
      </c>
      <c r="N45" s="58">
        <v>12</v>
      </c>
      <c r="O45" s="58">
        <v>3</v>
      </c>
      <c r="P45" s="58">
        <v>9</v>
      </c>
      <c r="Q45" s="58">
        <v>0</v>
      </c>
    </row>
    <row r="46" spans="1:17" ht="12.75">
      <c r="A46" s="57">
        <v>41</v>
      </c>
      <c r="B46" s="58" t="s">
        <v>466</v>
      </c>
      <c r="C46" s="58" t="s">
        <v>469</v>
      </c>
      <c r="D46" s="58">
        <v>1</v>
      </c>
      <c r="E46" s="58">
        <v>1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1</v>
      </c>
      <c r="O46" s="58">
        <v>1</v>
      </c>
      <c r="P46" s="58">
        <v>0</v>
      </c>
      <c r="Q46" s="58">
        <v>0</v>
      </c>
    </row>
    <row r="47" spans="1:17" ht="12.75">
      <c r="A47" s="57">
        <v>42</v>
      </c>
      <c r="B47" s="58" t="s">
        <v>470</v>
      </c>
      <c r="C47" s="58" t="s">
        <v>471</v>
      </c>
      <c r="D47" s="58">
        <v>6</v>
      </c>
      <c r="E47" s="58">
        <v>5</v>
      </c>
      <c r="F47" s="58">
        <v>1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6</v>
      </c>
      <c r="O47" s="58">
        <v>5</v>
      </c>
      <c r="P47" s="58">
        <v>1</v>
      </c>
      <c r="Q47" s="58">
        <v>0</v>
      </c>
    </row>
    <row r="48" spans="1:17" ht="12.75">
      <c r="A48" s="57">
        <v>43</v>
      </c>
      <c r="B48" s="58" t="s">
        <v>470</v>
      </c>
      <c r="C48" s="58" t="s">
        <v>472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</row>
    <row r="49" spans="1:17" ht="12.75">
      <c r="A49" s="57">
        <v>44</v>
      </c>
      <c r="B49" s="58" t="s">
        <v>470</v>
      </c>
      <c r="C49" s="58" t="s">
        <v>473</v>
      </c>
      <c r="D49" s="58">
        <v>17</v>
      </c>
      <c r="E49" s="58">
        <v>12</v>
      </c>
      <c r="F49" s="58">
        <v>5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17</v>
      </c>
      <c r="O49" s="58">
        <v>12</v>
      </c>
      <c r="P49" s="58">
        <v>5</v>
      </c>
      <c r="Q49" s="58">
        <v>0</v>
      </c>
    </row>
    <row r="50" spans="1:17" ht="12.75">
      <c r="A50" s="57">
        <v>45</v>
      </c>
      <c r="B50" s="58" t="s">
        <v>474</v>
      </c>
      <c r="C50" s="58" t="s">
        <v>475</v>
      </c>
      <c r="D50" s="58">
        <v>1</v>
      </c>
      <c r="E50" s="58">
        <v>1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1</v>
      </c>
      <c r="O50" s="58">
        <v>1</v>
      </c>
      <c r="P50" s="58">
        <v>0</v>
      </c>
      <c r="Q50" s="58">
        <v>0</v>
      </c>
    </row>
    <row r="51" spans="1:17" ht="12.75">
      <c r="A51" s="57">
        <v>46</v>
      </c>
      <c r="B51" s="58" t="s">
        <v>474</v>
      </c>
      <c r="C51" s="58" t="s">
        <v>476</v>
      </c>
      <c r="D51" s="58">
        <v>20</v>
      </c>
      <c r="E51" s="58">
        <v>13</v>
      </c>
      <c r="F51" s="58">
        <v>7</v>
      </c>
      <c r="G51" s="58">
        <v>0</v>
      </c>
      <c r="H51" s="58">
        <v>0</v>
      </c>
      <c r="I51" s="58">
        <v>3</v>
      </c>
      <c r="J51" s="58">
        <v>3</v>
      </c>
      <c r="K51" s="58">
        <v>0</v>
      </c>
      <c r="L51" s="58">
        <v>0</v>
      </c>
      <c r="M51" s="58">
        <v>0</v>
      </c>
      <c r="N51" s="58">
        <v>17</v>
      </c>
      <c r="O51" s="58">
        <v>11</v>
      </c>
      <c r="P51" s="58">
        <v>6</v>
      </c>
      <c r="Q51" s="58">
        <v>0</v>
      </c>
    </row>
    <row r="52" spans="1:17" ht="12.75">
      <c r="A52" s="57">
        <v>47</v>
      </c>
      <c r="B52" s="58" t="s">
        <v>474</v>
      </c>
      <c r="C52" s="58" t="s">
        <v>477</v>
      </c>
      <c r="D52" s="58">
        <v>50</v>
      </c>
      <c r="E52" s="58">
        <v>30</v>
      </c>
      <c r="F52" s="58">
        <v>20</v>
      </c>
      <c r="G52" s="58">
        <v>0</v>
      </c>
      <c r="H52" s="58">
        <v>0</v>
      </c>
      <c r="I52" s="58">
        <v>5</v>
      </c>
      <c r="J52" s="58">
        <v>0</v>
      </c>
      <c r="K52" s="58">
        <v>0</v>
      </c>
      <c r="L52" s="58">
        <v>0</v>
      </c>
      <c r="M52" s="58">
        <v>0</v>
      </c>
      <c r="N52" s="58">
        <v>45</v>
      </c>
      <c r="O52" s="58">
        <v>27</v>
      </c>
      <c r="P52" s="58">
        <v>18</v>
      </c>
      <c r="Q52" s="58">
        <v>0</v>
      </c>
    </row>
    <row r="53" spans="1:17" ht="12.75">
      <c r="A53" s="57">
        <v>48</v>
      </c>
      <c r="B53" s="58" t="s">
        <v>478</v>
      </c>
      <c r="C53" s="58" t="s">
        <v>479</v>
      </c>
      <c r="D53" s="58">
        <v>31</v>
      </c>
      <c r="E53" s="58">
        <v>24</v>
      </c>
      <c r="F53" s="58">
        <v>7</v>
      </c>
      <c r="G53" s="58">
        <v>1</v>
      </c>
      <c r="H53" s="58">
        <v>0</v>
      </c>
      <c r="I53" s="58">
        <v>2</v>
      </c>
      <c r="J53" s="58">
        <v>0</v>
      </c>
      <c r="K53" s="58">
        <v>0</v>
      </c>
      <c r="L53" s="58">
        <v>0</v>
      </c>
      <c r="M53" s="58">
        <v>0</v>
      </c>
      <c r="N53" s="58">
        <v>28</v>
      </c>
      <c r="O53" s="58">
        <v>22</v>
      </c>
      <c r="P53" s="58">
        <v>6</v>
      </c>
      <c r="Q53" s="58">
        <v>0</v>
      </c>
    </row>
    <row r="54" spans="1:17" ht="12.75">
      <c r="A54" s="57">
        <v>49</v>
      </c>
      <c r="B54" s="58" t="s">
        <v>478</v>
      </c>
      <c r="C54" s="58" t="s">
        <v>480</v>
      </c>
      <c r="D54" s="58">
        <v>4</v>
      </c>
      <c r="E54" s="58">
        <v>4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4</v>
      </c>
      <c r="O54" s="58">
        <v>4</v>
      </c>
      <c r="P54" s="58">
        <v>0</v>
      </c>
      <c r="Q54" s="58">
        <v>0</v>
      </c>
    </row>
    <row r="55" spans="1:17" ht="12.75">
      <c r="A55" s="57">
        <v>50</v>
      </c>
      <c r="B55" s="58" t="s">
        <v>478</v>
      </c>
      <c r="C55" s="58" t="s">
        <v>481</v>
      </c>
      <c r="D55" s="58">
        <v>10</v>
      </c>
      <c r="E55" s="58">
        <v>7</v>
      </c>
      <c r="F55" s="58">
        <v>3</v>
      </c>
      <c r="G55" s="58">
        <v>0</v>
      </c>
      <c r="H55" s="58">
        <v>0</v>
      </c>
      <c r="I55" s="58">
        <v>1</v>
      </c>
      <c r="J55" s="58">
        <v>0</v>
      </c>
      <c r="K55" s="58">
        <v>0</v>
      </c>
      <c r="L55" s="58">
        <v>0</v>
      </c>
      <c r="M55" s="58">
        <v>0</v>
      </c>
      <c r="N55" s="58">
        <v>9</v>
      </c>
      <c r="O55" s="58">
        <v>7</v>
      </c>
      <c r="P55" s="58">
        <v>2</v>
      </c>
      <c r="Q55" s="58">
        <v>0</v>
      </c>
    </row>
    <row r="56" spans="1:17" ht="12.75">
      <c r="A56" s="57">
        <v>51</v>
      </c>
      <c r="B56" s="58" t="s">
        <v>478</v>
      </c>
      <c r="C56" s="58" t="s">
        <v>482</v>
      </c>
      <c r="D56" s="58">
        <v>18</v>
      </c>
      <c r="E56" s="58">
        <v>9</v>
      </c>
      <c r="F56" s="58">
        <v>9</v>
      </c>
      <c r="G56" s="58">
        <v>1</v>
      </c>
      <c r="H56" s="58">
        <v>0</v>
      </c>
      <c r="I56" s="58">
        <v>7</v>
      </c>
      <c r="J56" s="58">
        <v>0</v>
      </c>
      <c r="K56" s="58">
        <v>0</v>
      </c>
      <c r="L56" s="58">
        <v>0</v>
      </c>
      <c r="M56" s="58">
        <v>1</v>
      </c>
      <c r="N56" s="58">
        <v>9</v>
      </c>
      <c r="O56" s="58">
        <v>6</v>
      </c>
      <c r="P56" s="58">
        <v>3</v>
      </c>
      <c r="Q56" s="58">
        <v>0</v>
      </c>
    </row>
    <row r="57" spans="1:17" ht="12.75">
      <c r="A57" s="57">
        <v>52</v>
      </c>
      <c r="B57" s="58" t="s">
        <v>478</v>
      </c>
      <c r="C57" s="58" t="s">
        <v>483</v>
      </c>
      <c r="D57" s="58">
        <v>6</v>
      </c>
      <c r="E57" s="58">
        <v>5</v>
      </c>
      <c r="F57" s="58">
        <v>1</v>
      </c>
      <c r="G57" s="58">
        <v>0</v>
      </c>
      <c r="H57" s="58">
        <v>0</v>
      </c>
      <c r="I57" s="58">
        <v>2</v>
      </c>
      <c r="J57" s="58">
        <v>0</v>
      </c>
      <c r="K57" s="58">
        <v>0</v>
      </c>
      <c r="L57" s="58">
        <v>0</v>
      </c>
      <c r="M57" s="58">
        <v>1</v>
      </c>
      <c r="N57" s="58">
        <v>3</v>
      </c>
      <c r="O57" s="58">
        <v>3</v>
      </c>
      <c r="P57" s="58">
        <v>0</v>
      </c>
      <c r="Q57" s="58">
        <v>0</v>
      </c>
    </row>
    <row r="58" spans="1:17" ht="12.75">
      <c r="A58" s="57">
        <v>53</v>
      </c>
      <c r="B58" s="58" t="s">
        <v>478</v>
      </c>
      <c r="C58" s="58" t="s">
        <v>484</v>
      </c>
      <c r="D58" s="58">
        <v>11</v>
      </c>
      <c r="E58" s="58">
        <v>7</v>
      </c>
      <c r="F58" s="58">
        <v>4</v>
      </c>
      <c r="G58" s="58">
        <v>2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9</v>
      </c>
      <c r="O58" s="58">
        <v>7</v>
      </c>
      <c r="P58" s="58">
        <v>2</v>
      </c>
      <c r="Q58" s="58">
        <v>0</v>
      </c>
    </row>
    <row r="59" spans="1:17" ht="12.75">
      <c r="A59" s="57">
        <v>54</v>
      </c>
      <c r="B59" s="58" t="s">
        <v>478</v>
      </c>
      <c r="C59" s="58" t="s">
        <v>485</v>
      </c>
      <c r="D59" s="58">
        <v>4</v>
      </c>
      <c r="E59" s="58">
        <v>4</v>
      </c>
      <c r="F59" s="58">
        <v>0</v>
      </c>
      <c r="G59" s="58">
        <v>1</v>
      </c>
      <c r="H59" s="58">
        <v>1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2</v>
      </c>
      <c r="O59" s="58">
        <v>2</v>
      </c>
      <c r="P59" s="58">
        <v>0</v>
      </c>
      <c r="Q59" s="58">
        <v>0</v>
      </c>
    </row>
    <row r="60" spans="1:17" ht="12.75">
      <c r="A60" s="57">
        <v>55</v>
      </c>
      <c r="B60" s="58" t="s">
        <v>486</v>
      </c>
      <c r="C60" s="58" t="s">
        <v>487</v>
      </c>
      <c r="D60" s="58">
        <v>13</v>
      </c>
      <c r="E60" s="58">
        <v>9</v>
      </c>
      <c r="F60" s="58">
        <v>4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13</v>
      </c>
      <c r="O60" s="58">
        <v>9</v>
      </c>
      <c r="P60" s="58">
        <v>4</v>
      </c>
      <c r="Q60" s="58">
        <v>0</v>
      </c>
    </row>
    <row r="61" spans="1:17" ht="12.75">
      <c r="A61" s="57">
        <v>56</v>
      </c>
      <c r="B61" s="58" t="s">
        <v>488</v>
      </c>
      <c r="C61" s="58" t="s">
        <v>489</v>
      </c>
      <c r="D61" s="58">
        <v>8</v>
      </c>
      <c r="E61" s="58">
        <v>7</v>
      </c>
      <c r="F61" s="58">
        <v>1</v>
      </c>
      <c r="G61" s="58">
        <v>1</v>
      </c>
      <c r="H61" s="58">
        <v>0</v>
      </c>
      <c r="I61" s="58">
        <v>1</v>
      </c>
      <c r="J61" s="58">
        <v>0</v>
      </c>
      <c r="K61" s="58">
        <v>0</v>
      </c>
      <c r="L61" s="58">
        <v>0</v>
      </c>
      <c r="M61" s="58">
        <v>0</v>
      </c>
      <c r="N61" s="58">
        <v>6</v>
      </c>
      <c r="O61" s="58">
        <v>5</v>
      </c>
      <c r="P61" s="58">
        <v>1</v>
      </c>
      <c r="Q61" s="58">
        <v>0</v>
      </c>
    </row>
    <row r="62" spans="1:17" ht="12.75">
      <c r="A62" s="57">
        <v>57</v>
      </c>
      <c r="B62" s="58" t="s">
        <v>488</v>
      </c>
      <c r="C62" s="58" t="s">
        <v>490</v>
      </c>
      <c r="D62" s="58">
        <v>6</v>
      </c>
      <c r="E62" s="58">
        <v>4</v>
      </c>
      <c r="F62" s="58">
        <v>2</v>
      </c>
      <c r="G62" s="58">
        <v>0</v>
      </c>
      <c r="H62" s="58">
        <v>0</v>
      </c>
      <c r="I62" s="58">
        <v>1</v>
      </c>
      <c r="J62" s="58">
        <v>0</v>
      </c>
      <c r="K62" s="58">
        <v>0</v>
      </c>
      <c r="L62" s="58">
        <v>0</v>
      </c>
      <c r="M62" s="58">
        <v>0</v>
      </c>
      <c r="N62" s="58">
        <v>5</v>
      </c>
      <c r="O62" s="58">
        <v>3</v>
      </c>
      <c r="P62" s="58">
        <v>2</v>
      </c>
      <c r="Q62" s="58">
        <v>0</v>
      </c>
    </row>
    <row r="63" spans="1:17" ht="12.75">
      <c r="A63" s="57">
        <v>58</v>
      </c>
      <c r="B63" s="58" t="s">
        <v>488</v>
      </c>
      <c r="C63" s="58" t="s">
        <v>491</v>
      </c>
      <c r="D63" s="58">
        <v>5</v>
      </c>
      <c r="E63" s="58">
        <v>3</v>
      </c>
      <c r="F63" s="58">
        <v>2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5</v>
      </c>
      <c r="O63" s="58">
        <v>3</v>
      </c>
      <c r="P63" s="58">
        <v>2</v>
      </c>
      <c r="Q63" s="58">
        <v>0</v>
      </c>
    </row>
    <row r="64" spans="1:17" ht="12.75">
      <c r="A64" s="57">
        <v>59</v>
      </c>
      <c r="B64" s="58" t="s">
        <v>488</v>
      </c>
      <c r="C64" s="58" t="s">
        <v>492</v>
      </c>
      <c r="D64" s="58">
        <v>23</v>
      </c>
      <c r="E64" s="58">
        <v>17</v>
      </c>
      <c r="F64" s="58">
        <v>6</v>
      </c>
      <c r="G64" s="58">
        <v>1</v>
      </c>
      <c r="H64" s="58">
        <v>0</v>
      </c>
      <c r="I64" s="58">
        <v>9</v>
      </c>
      <c r="J64" s="58">
        <v>0</v>
      </c>
      <c r="K64" s="58">
        <v>0</v>
      </c>
      <c r="L64" s="58">
        <v>0</v>
      </c>
      <c r="M64" s="58">
        <v>0</v>
      </c>
      <c r="N64" s="58">
        <v>13</v>
      </c>
      <c r="O64" s="58">
        <v>9</v>
      </c>
      <c r="P64" s="58">
        <v>4</v>
      </c>
      <c r="Q64" s="58">
        <v>0</v>
      </c>
    </row>
    <row r="65" spans="1:17" ht="12.75">
      <c r="A65" s="57">
        <v>60</v>
      </c>
      <c r="B65" s="58" t="s">
        <v>488</v>
      </c>
      <c r="C65" s="58" t="s">
        <v>493</v>
      </c>
      <c r="D65" s="58">
        <v>10</v>
      </c>
      <c r="E65" s="58">
        <v>10</v>
      </c>
      <c r="F65" s="58">
        <v>0</v>
      </c>
      <c r="G65" s="58">
        <v>0</v>
      </c>
      <c r="H65" s="58">
        <v>0</v>
      </c>
      <c r="I65" s="58">
        <v>1</v>
      </c>
      <c r="J65" s="58">
        <v>0</v>
      </c>
      <c r="K65" s="58">
        <v>0</v>
      </c>
      <c r="L65" s="58">
        <v>0</v>
      </c>
      <c r="M65" s="58">
        <v>0</v>
      </c>
      <c r="N65" s="58">
        <v>9</v>
      </c>
      <c r="O65" s="58">
        <v>9</v>
      </c>
      <c r="P65" s="58">
        <v>0</v>
      </c>
      <c r="Q65" s="58">
        <v>0</v>
      </c>
    </row>
    <row r="66" spans="1:17" ht="12.75">
      <c r="A66" s="57">
        <v>61</v>
      </c>
      <c r="B66" s="58" t="s">
        <v>488</v>
      </c>
      <c r="C66" s="58" t="s">
        <v>494</v>
      </c>
      <c r="D66" s="58">
        <v>10</v>
      </c>
      <c r="E66" s="58">
        <v>10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10</v>
      </c>
      <c r="O66" s="58">
        <v>10</v>
      </c>
      <c r="P66" s="58">
        <v>0</v>
      </c>
      <c r="Q66" s="58">
        <v>0</v>
      </c>
    </row>
    <row r="67" spans="1:17" ht="12.75">
      <c r="A67" s="57">
        <v>62</v>
      </c>
      <c r="B67" s="58" t="s">
        <v>488</v>
      </c>
      <c r="C67" s="58" t="s">
        <v>495</v>
      </c>
      <c r="D67" s="58">
        <v>8</v>
      </c>
      <c r="E67" s="58">
        <v>5</v>
      </c>
      <c r="F67" s="58">
        <v>3</v>
      </c>
      <c r="G67" s="58">
        <v>2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6</v>
      </c>
      <c r="O67" s="58">
        <v>3</v>
      </c>
      <c r="P67" s="58">
        <v>3</v>
      </c>
      <c r="Q67" s="58">
        <v>0</v>
      </c>
    </row>
    <row r="68" spans="1:17" ht="12.75">
      <c r="A68" s="57">
        <v>63</v>
      </c>
      <c r="B68" s="58" t="s">
        <v>488</v>
      </c>
      <c r="C68" s="58" t="s">
        <v>496</v>
      </c>
      <c r="D68" s="58">
        <v>8</v>
      </c>
      <c r="E68" s="58">
        <v>4</v>
      </c>
      <c r="F68" s="58">
        <v>4</v>
      </c>
      <c r="G68" s="58">
        <v>1</v>
      </c>
      <c r="H68" s="58">
        <v>0</v>
      </c>
      <c r="I68" s="58">
        <v>1</v>
      </c>
      <c r="J68" s="58">
        <v>0</v>
      </c>
      <c r="K68" s="58">
        <v>0</v>
      </c>
      <c r="L68" s="58">
        <v>0</v>
      </c>
      <c r="M68" s="58">
        <v>0</v>
      </c>
      <c r="N68" s="58">
        <v>5</v>
      </c>
      <c r="O68" s="58">
        <v>3</v>
      </c>
      <c r="P68" s="58">
        <v>2</v>
      </c>
      <c r="Q68" s="58">
        <v>1</v>
      </c>
    </row>
    <row r="69" spans="1:17" ht="12.75">
      <c r="A69" s="57">
        <v>64</v>
      </c>
      <c r="B69" s="58" t="s">
        <v>488</v>
      </c>
      <c r="C69" s="58" t="s">
        <v>497</v>
      </c>
      <c r="D69" s="58">
        <v>17</v>
      </c>
      <c r="E69" s="58">
        <v>14</v>
      </c>
      <c r="F69" s="58">
        <v>3</v>
      </c>
      <c r="G69" s="58">
        <v>0</v>
      </c>
      <c r="H69" s="58">
        <v>0</v>
      </c>
      <c r="I69" s="58">
        <v>2</v>
      </c>
      <c r="J69" s="58">
        <v>0</v>
      </c>
      <c r="K69" s="58">
        <v>0</v>
      </c>
      <c r="L69" s="58">
        <v>1</v>
      </c>
      <c r="M69" s="58">
        <v>0</v>
      </c>
      <c r="N69" s="58">
        <v>14</v>
      </c>
      <c r="O69" s="58">
        <v>12</v>
      </c>
      <c r="P69" s="58">
        <v>2</v>
      </c>
      <c r="Q69" s="58">
        <v>0</v>
      </c>
    </row>
    <row r="70" spans="1:17" ht="12.75">
      <c r="A70" s="57">
        <v>65</v>
      </c>
      <c r="B70" s="58" t="s">
        <v>498</v>
      </c>
      <c r="C70" s="58" t="s">
        <v>499</v>
      </c>
      <c r="D70" s="58">
        <v>25</v>
      </c>
      <c r="E70" s="58">
        <v>13</v>
      </c>
      <c r="F70" s="58">
        <v>12</v>
      </c>
      <c r="G70" s="58">
        <v>0</v>
      </c>
      <c r="H70" s="58">
        <v>0</v>
      </c>
      <c r="I70" s="58">
        <v>2</v>
      </c>
      <c r="J70" s="58">
        <v>0</v>
      </c>
      <c r="K70" s="58">
        <v>0</v>
      </c>
      <c r="L70" s="58">
        <v>0</v>
      </c>
      <c r="M70" s="58">
        <v>1</v>
      </c>
      <c r="N70" s="58">
        <v>22</v>
      </c>
      <c r="O70" s="58">
        <v>11</v>
      </c>
      <c r="P70" s="58">
        <v>11</v>
      </c>
      <c r="Q70" s="58">
        <v>0</v>
      </c>
    </row>
    <row r="71" spans="1:17" ht="12.75">
      <c r="A71" s="57">
        <v>66</v>
      </c>
      <c r="B71" s="58" t="s">
        <v>500</v>
      </c>
      <c r="C71" s="58" t="s">
        <v>501</v>
      </c>
      <c r="D71" s="58">
        <v>25</v>
      </c>
      <c r="E71" s="58">
        <v>14</v>
      </c>
      <c r="F71" s="58">
        <v>11</v>
      </c>
      <c r="G71" s="58">
        <v>5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20</v>
      </c>
      <c r="O71" s="58">
        <v>11</v>
      </c>
      <c r="P71" s="58">
        <v>9</v>
      </c>
      <c r="Q71" s="58">
        <v>0</v>
      </c>
    </row>
    <row r="72" spans="1:17" ht="12.75">
      <c r="A72" s="57">
        <v>67</v>
      </c>
      <c r="B72" s="58" t="s">
        <v>500</v>
      </c>
      <c r="C72" s="58" t="s">
        <v>502</v>
      </c>
      <c r="D72" s="58">
        <v>5</v>
      </c>
      <c r="E72" s="58">
        <v>4</v>
      </c>
      <c r="F72" s="58">
        <v>1</v>
      </c>
      <c r="G72" s="58">
        <v>0</v>
      </c>
      <c r="H72" s="58">
        <v>1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4</v>
      </c>
      <c r="O72" s="58">
        <v>3</v>
      </c>
      <c r="P72" s="58">
        <v>1</v>
      </c>
      <c r="Q72" s="58">
        <v>0</v>
      </c>
    </row>
    <row r="73" spans="1:17" ht="12.75">
      <c r="A73" s="57">
        <v>68</v>
      </c>
      <c r="B73" s="58" t="s">
        <v>500</v>
      </c>
      <c r="C73" s="58" t="s">
        <v>503</v>
      </c>
      <c r="D73" s="58">
        <v>22</v>
      </c>
      <c r="E73" s="58">
        <v>14</v>
      </c>
      <c r="F73" s="58">
        <v>8</v>
      </c>
      <c r="G73" s="58">
        <v>4</v>
      </c>
      <c r="H73" s="58">
        <v>0</v>
      </c>
      <c r="I73" s="58">
        <v>7</v>
      </c>
      <c r="J73" s="58">
        <v>7</v>
      </c>
      <c r="K73" s="58">
        <v>0</v>
      </c>
      <c r="L73" s="58">
        <v>0</v>
      </c>
      <c r="M73" s="58">
        <v>0</v>
      </c>
      <c r="N73" s="58">
        <v>11</v>
      </c>
      <c r="O73" s="58">
        <v>8</v>
      </c>
      <c r="P73" s="58">
        <v>3</v>
      </c>
      <c r="Q73" s="58">
        <v>0</v>
      </c>
    </row>
    <row r="74" spans="1:17" ht="12.75">
      <c r="A74" s="57">
        <v>69</v>
      </c>
      <c r="B74" s="58" t="s">
        <v>504</v>
      </c>
      <c r="C74" s="58" t="s">
        <v>505</v>
      </c>
      <c r="D74" s="58">
        <v>6</v>
      </c>
      <c r="E74" s="58">
        <v>2</v>
      </c>
      <c r="F74" s="58">
        <v>4</v>
      </c>
      <c r="G74" s="58">
        <v>0</v>
      </c>
      <c r="H74" s="58">
        <v>0</v>
      </c>
      <c r="I74" s="58">
        <v>1</v>
      </c>
      <c r="J74" s="58">
        <v>1</v>
      </c>
      <c r="K74" s="58">
        <v>0</v>
      </c>
      <c r="L74" s="58">
        <v>0</v>
      </c>
      <c r="M74" s="58">
        <v>1</v>
      </c>
      <c r="N74" s="58">
        <v>4</v>
      </c>
      <c r="O74" s="58">
        <v>2</v>
      </c>
      <c r="P74" s="58">
        <v>2</v>
      </c>
      <c r="Q74" s="58">
        <v>0</v>
      </c>
    </row>
    <row r="75" spans="1:17" ht="25.5">
      <c r="A75" s="57">
        <v>70</v>
      </c>
      <c r="B75" s="58" t="s">
        <v>506</v>
      </c>
      <c r="C75" s="58" t="s">
        <v>507</v>
      </c>
      <c r="D75" s="58">
        <v>6</v>
      </c>
      <c r="E75" s="58">
        <v>5</v>
      </c>
      <c r="F75" s="58">
        <v>1</v>
      </c>
      <c r="G75" s="58">
        <v>1</v>
      </c>
      <c r="H75" s="58">
        <v>0</v>
      </c>
      <c r="I75" s="58">
        <v>1</v>
      </c>
      <c r="J75" s="58">
        <v>0</v>
      </c>
      <c r="K75" s="58">
        <v>0</v>
      </c>
      <c r="L75" s="58">
        <v>0</v>
      </c>
      <c r="M75" s="58">
        <v>0</v>
      </c>
      <c r="N75" s="58">
        <v>4</v>
      </c>
      <c r="O75" s="58">
        <v>4</v>
      </c>
      <c r="P75" s="58">
        <v>0</v>
      </c>
      <c r="Q75" s="58">
        <v>0</v>
      </c>
    </row>
    <row r="76" spans="1:17" ht="12.75">
      <c r="A76" s="57">
        <v>71</v>
      </c>
      <c r="B76" s="58" t="s">
        <v>506</v>
      </c>
      <c r="C76" s="58" t="s">
        <v>508</v>
      </c>
      <c r="D76" s="58">
        <v>30</v>
      </c>
      <c r="E76" s="58">
        <v>21</v>
      </c>
      <c r="F76" s="58">
        <v>9</v>
      </c>
      <c r="G76" s="58">
        <v>1</v>
      </c>
      <c r="H76" s="58">
        <v>2</v>
      </c>
      <c r="I76" s="58">
        <v>5</v>
      </c>
      <c r="J76" s="58">
        <v>0</v>
      </c>
      <c r="K76" s="58">
        <v>0</v>
      </c>
      <c r="L76" s="58">
        <v>0</v>
      </c>
      <c r="M76" s="58">
        <v>0</v>
      </c>
      <c r="N76" s="58">
        <v>22</v>
      </c>
      <c r="O76" s="58">
        <v>16</v>
      </c>
      <c r="P76" s="58">
        <v>6</v>
      </c>
      <c r="Q76" s="58">
        <v>0</v>
      </c>
    </row>
    <row r="77" spans="1:17" ht="12.75">
      <c r="A77" s="57">
        <v>72</v>
      </c>
      <c r="B77" s="58" t="s">
        <v>506</v>
      </c>
      <c r="C77" s="58" t="s">
        <v>509</v>
      </c>
      <c r="D77" s="58">
        <v>6</v>
      </c>
      <c r="E77" s="58">
        <v>4</v>
      </c>
      <c r="F77" s="58">
        <v>2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6</v>
      </c>
      <c r="O77" s="58">
        <v>4</v>
      </c>
      <c r="P77" s="58">
        <v>2</v>
      </c>
      <c r="Q77" s="58">
        <v>0</v>
      </c>
    </row>
    <row r="78" spans="1:17" ht="12.75">
      <c r="A78" s="57">
        <v>73</v>
      </c>
      <c r="B78" s="58" t="s">
        <v>506</v>
      </c>
      <c r="C78" s="58" t="s">
        <v>510</v>
      </c>
      <c r="D78" s="58">
        <v>18</v>
      </c>
      <c r="E78" s="58">
        <v>11</v>
      </c>
      <c r="F78" s="58">
        <v>7</v>
      </c>
      <c r="G78" s="58">
        <v>0</v>
      </c>
      <c r="H78" s="58">
        <v>0</v>
      </c>
      <c r="I78" s="58">
        <v>2</v>
      </c>
      <c r="J78" s="58">
        <v>0</v>
      </c>
      <c r="K78" s="58">
        <v>0</v>
      </c>
      <c r="L78" s="58">
        <v>0</v>
      </c>
      <c r="M78" s="58">
        <v>0</v>
      </c>
      <c r="N78" s="58">
        <v>15</v>
      </c>
      <c r="O78" s="58">
        <v>10</v>
      </c>
      <c r="P78" s="58">
        <v>5</v>
      </c>
      <c r="Q78" s="58">
        <v>1</v>
      </c>
    </row>
    <row r="79" spans="1:17" ht="12.75">
      <c r="A79" s="57">
        <v>74</v>
      </c>
      <c r="B79" s="58" t="s">
        <v>506</v>
      </c>
      <c r="C79" s="58" t="s">
        <v>511</v>
      </c>
      <c r="D79" s="58">
        <v>1</v>
      </c>
      <c r="E79" s="58">
        <v>0</v>
      </c>
      <c r="F79" s="58">
        <v>1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1</v>
      </c>
      <c r="O79" s="58">
        <v>0</v>
      </c>
      <c r="P79" s="58">
        <v>1</v>
      </c>
      <c r="Q79" s="58">
        <v>0</v>
      </c>
    </row>
    <row r="80" spans="1:17" ht="12.75">
      <c r="A80" s="57">
        <v>75</v>
      </c>
      <c r="B80" s="58" t="s">
        <v>506</v>
      </c>
      <c r="C80" s="58" t="s">
        <v>512</v>
      </c>
      <c r="D80" s="58">
        <v>14</v>
      </c>
      <c r="E80" s="58">
        <v>9</v>
      </c>
      <c r="F80" s="58">
        <v>5</v>
      </c>
      <c r="G80" s="58">
        <v>1</v>
      </c>
      <c r="H80" s="58">
        <v>0</v>
      </c>
      <c r="I80" s="58">
        <v>3</v>
      </c>
      <c r="J80" s="58">
        <v>0</v>
      </c>
      <c r="K80" s="58">
        <v>0</v>
      </c>
      <c r="L80" s="58">
        <v>0</v>
      </c>
      <c r="M80" s="58">
        <v>0</v>
      </c>
      <c r="N80" s="58">
        <v>10</v>
      </c>
      <c r="O80" s="58">
        <v>6</v>
      </c>
      <c r="P80" s="58">
        <v>4</v>
      </c>
      <c r="Q80" s="58">
        <v>0</v>
      </c>
    </row>
    <row r="81" spans="1:17" ht="12.75">
      <c r="A81" s="57">
        <v>76</v>
      </c>
      <c r="B81" s="58" t="s">
        <v>513</v>
      </c>
      <c r="C81" s="58" t="s">
        <v>514</v>
      </c>
      <c r="D81" s="58">
        <v>11</v>
      </c>
      <c r="E81" s="58">
        <v>11</v>
      </c>
      <c r="F81" s="58">
        <v>0</v>
      </c>
      <c r="G81" s="58">
        <v>1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10</v>
      </c>
      <c r="O81" s="58">
        <v>10</v>
      </c>
      <c r="P81" s="58">
        <v>0</v>
      </c>
      <c r="Q81" s="58">
        <v>0</v>
      </c>
    </row>
    <row r="82" spans="1:17" ht="12.75">
      <c r="A82" s="57">
        <v>77</v>
      </c>
      <c r="B82" s="58" t="s">
        <v>513</v>
      </c>
      <c r="C82" s="58" t="s">
        <v>515</v>
      </c>
      <c r="D82" s="58">
        <v>15</v>
      </c>
      <c r="E82" s="58">
        <v>6</v>
      </c>
      <c r="F82" s="58">
        <v>9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15</v>
      </c>
      <c r="O82" s="58">
        <v>6</v>
      </c>
      <c r="P82" s="58">
        <v>9</v>
      </c>
      <c r="Q82" s="58">
        <v>0</v>
      </c>
    </row>
    <row r="83" spans="1:17" ht="12.75">
      <c r="A83" s="57">
        <v>78</v>
      </c>
      <c r="B83" s="58" t="s">
        <v>516</v>
      </c>
      <c r="C83" s="58" t="s">
        <v>517</v>
      </c>
      <c r="D83" s="58">
        <v>10</v>
      </c>
      <c r="E83" s="58">
        <v>7</v>
      </c>
      <c r="F83" s="58">
        <v>3</v>
      </c>
      <c r="G83" s="58">
        <v>1</v>
      </c>
      <c r="H83" s="58">
        <v>1</v>
      </c>
      <c r="I83" s="58">
        <v>0</v>
      </c>
      <c r="J83" s="58">
        <v>0</v>
      </c>
      <c r="K83" s="58">
        <v>0</v>
      </c>
      <c r="L83" s="58">
        <v>7</v>
      </c>
      <c r="M83" s="58">
        <v>0</v>
      </c>
      <c r="N83" s="58">
        <v>1</v>
      </c>
      <c r="O83" s="58">
        <v>1</v>
      </c>
      <c r="P83" s="58">
        <v>0</v>
      </c>
      <c r="Q83" s="58">
        <v>0</v>
      </c>
    </row>
    <row r="84" spans="1:17" ht="12.75">
      <c r="A84" s="57">
        <v>79</v>
      </c>
      <c r="B84" s="58" t="s">
        <v>516</v>
      </c>
      <c r="C84" s="58" t="s">
        <v>518</v>
      </c>
      <c r="D84" s="58">
        <v>62</v>
      </c>
      <c r="E84" s="58">
        <v>44</v>
      </c>
      <c r="F84" s="58">
        <v>18</v>
      </c>
      <c r="G84" s="58">
        <v>3</v>
      </c>
      <c r="H84" s="58">
        <v>0</v>
      </c>
      <c r="I84" s="58">
        <v>9</v>
      </c>
      <c r="J84" s="58">
        <v>9</v>
      </c>
      <c r="K84" s="58">
        <v>0</v>
      </c>
      <c r="L84" s="58">
        <v>0</v>
      </c>
      <c r="M84" s="58">
        <v>0</v>
      </c>
      <c r="N84" s="58">
        <v>50</v>
      </c>
      <c r="O84" s="58">
        <v>36</v>
      </c>
      <c r="P84" s="58">
        <v>14</v>
      </c>
      <c r="Q84" s="58">
        <v>0</v>
      </c>
    </row>
    <row r="85" spans="1:17" ht="12.75">
      <c r="A85" s="57">
        <v>80</v>
      </c>
      <c r="B85" s="58" t="s">
        <v>516</v>
      </c>
      <c r="C85" s="58" t="s">
        <v>519</v>
      </c>
      <c r="D85" s="58">
        <v>10</v>
      </c>
      <c r="E85" s="58">
        <v>0</v>
      </c>
      <c r="F85" s="58">
        <v>0</v>
      </c>
      <c r="G85" s="58">
        <v>4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6</v>
      </c>
      <c r="O85" s="58">
        <v>4</v>
      </c>
      <c r="P85" s="58">
        <v>2</v>
      </c>
      <c r="Q85" s="58">
        <v>0</v>
      </c>
    </row>
    <row r="86" spans="1:17" ht="12.75">
      <c r="A86" s="57">
        <v>81</v>
      </c>
      <c r="B86" s="58" t="s">
        <v>520</v>
      </c>
      <c r="C86" s="58" t="s">
        <v>521</v>
      </c>
      <c r="D86" s="58">
        <v>213</v>
      </c>
      <c r="E86" s="58">
        <v>138</v>
      </c>
      <c r="F86" s="58">
        <v>75</v>
      </c>
      <c r="G86" s="58">
        <v>0</v>
      </c>
      <c r="H86" s="58">
        <v>0</v>
      </c>
      <c r="I86" s="58">
        <v>60</v>
      </c>
      <c r="J86" s="58">
        <v>0</v>
      </c>
      <c r="K86" s="58">
        <v>0</v>
      </c>
      <c r="L86" s="58">
        <v>0</v>
      </c>
      <c r="M86" s="58">
        <v>0</v>
      </c>
      <c r="N86" s="58">
        <v>153</v>
      </c>
      <c r="O86" s="58">
        <v>101</v>
      </c>
      <c r="P86" s="58">
        <v>52</v>
      </c>
      <c r="Q86" s="58">
        <v>0</v>
      </c>
    </row>
    <row r="87" spans="1:17" ht="12.75">
      <c r="A87" s="57">
        <v>82</v>
      </c>
      <c r="B87" s="58" t="s">
        <v>522</v>
      </c>
      <c r="C87" s="58" t="s">
        <v>523</v>
      </c>
      <c r="D87" s="58">
        <v>9</v>
      </c>
      <c r="E87" s="58">
        <v>7</v>
      </c>
      <c r="F87" s="58">
        <v>2</v>
      </c>
      <c r="G87" s="58">
        <v>0</v>
      </c>
      <c r="H87" s="58">
        <v>1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8</v>
      </c>
      <c r="O87" s="58">
        <v>6</v>
      </c>
      <c r="P87" s="58">
        <v>2</v>
      </c>
      <c r="Q87" s="58">
        <v>0</v>
      </c>
    </row>
    <row r="88" spans="1:17" ht="12.75">
      <c r="A88" s="57">
        <v>83</v>
      </c>
      <c r="B88" s="58" t="s">
        <v>524</v>
      </c>
      <c r="C88" s="58" t="s">
        <v>525</v>
      </c>
      <c r="D88" s="58">
        <v>45</v>
      </c>
      <c r="E88" s="58">
        <v>26</v>
      </c>
      <c r="F88" s="58">
        <v>19</v>
      </c>
      <c r="G88" s="58">
        <v>1</v>
      </c>
      <c r="H88" s="58">
        <v>0</v>
      </c>
      <c r="I88" s="58">
        <v>2</v>
      </c>
      <c r="J88" s="58">
        <v>0</v>
      </c>
      <c r="K88" s="58">
        <v>0</v>
      </c>
      <c r="L88" s="58">
        <v>0</v>
      </c>
      <c r="M88" s="58">
        <v>1</v>
      </c>
      <c r="N88" s="58">
        <v>41</v>
      </c>
      <c r="O88" s="58">
        <v>24</v>
      </c>
      <c r="P88" s="58">
        <v>17</v>
      </c>
      <c r="Q88" s="58">
        <v>0</v>
      </c>
    </row>
    <row r="89" spans="1:17" s="54" customFormat="1" ht="12.75">
      <c r="A89" s="51">
        <v>83</v>
      </c>
      <c r="B89" s="52"/>
      <c r="C89" s="52" t="s">
        <v>526</v>
      </c>
      <c r="D89" s="52">
        <f aca="true" t="shared" si="0" ref="D89:Q89">SUM(D6:D88)</f>
        <v>2204</v>
      </c>
      <c r="E89" s="52">
        <f t="shared" si="0"/>
        <v>1462</v>
      </c>
      <c r="F89" s="52">
        <f t="shared" si="0"/>
        <v>732</v>
      </c>
      <c r="G89" s="52">
        <f t="shared" si="0"/>
        <v>69</v>
      </c>
      <c r="H89" s="52">
        <f t="shared" si="0"/>
        <v>35</v>
      </c>
      <c r="I89" s="52">
        <f t="shared" si="0"/>
        <v>312</v>
      </c>
      <c r="J89" s="52">
        <f t="shared" si="0"/>
        <v>32</v>
      </c>
      <c r="K89" s="52">
        <f t="shared" si="0"/>
        <v>0</v>
      </c>
      <c r="L89" s="52">
        <f t="shared" si="0"/>
        <v>8</v>
      </c>
      <c r="M89" s="52">
        <f t="shared" si="0"/>
        <v>18</v>
      </c>
      <c r="N89" s="52">
        <f t="shared" si="0"/>
        <v>1734</v>
      </c>
      <c r="O89" s="52">
        <f t="shared" si="0"/>
        <v>1201</v>
      </c>
      <c r="P89" s="52">
        <f t="shared" si="0"/>
        <v>533</v>
      </c>
      <c r="Q89" s="52">
        <f t="shared" si="0"/>
        <v>28</v>
      </c>
    </row>
    <row r="90" spans="1:17" ht="7.5" customHeight="1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8"/>
    </row>
    <row r="91" spans="1:17" ht="12.75">
      <c r="A91" s="57">
        <v>1</v>
      </c>
      <c r="B91" s="58" t="s">
        <v>413</v>
      </c>
      <c r="C91" s="58" t="s">
        <v>527</v>
      </c>
      <c r="D91" s="58">
        <v>1</v>
      </c>
      <c r="E91" s="58">
        <v>0</v>
      </c>
      <c r="F91" s="58">
        <v>1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1</v>
      </c>
      <c r="O91" s="58">
        <v>0</v>
      </c>
      <c r="P91" s="58">
        <v>1</v>
      </c>
      <c r="Q91" s="58">
        <v>0</v>
      </c>
    </row>
    <row r="92" spans="1:17" ht="12.75">
      <c r="A92" s="57">
        <v>2</v>
      </c>
      <c r="B92" s="58" t="s">
        <v>528</v>
      </c>
      <c r="C92" s="58" t="s">
        <v>529</v>
      </c>
      <c r="D92" s="58">
        <v>23</v>
      </c>
      <c r="E92" s="58">
        <v>9</v>
      </c>
      <c r="F92" s="58">
        <v>14</v>
      </c>
      <c r="G92" s="58">
        <v>2</v>
      </c>
      <c r="H92" s="58">
        <v>0</v>
      </c>
      <c r="I92" s="58">
        <v>1</v>
      </c>
      <c r="J92" s="58">
        <v>1</v>
      </c>
      <c r="K92" s="58">
        <v>0</v>
      </c>
      <c r="L92" s="58">
        <v>17</v>
      </c>
      <c r="M92" s="58">
        <v>0</v>
      </c>
      <c r="N92" s="58">
        <v>3</v>
      </c>
      <c r="O92" s="58">
        <v>2</v>
      </c>
      <c r="P92" s="58">
        <v>1</v>
      </c>
      <c r="Q92" s="58">
        <v>0</v>
      </c>
    </row>
    <row r="93" spans="1:17" ht="12.75">
      <c r="A93" s="57">
        <v>3</v>
      </c>
      <c r="B93" s="58" t="s">
        <v>415</v>
      </c>
      <c r="C93" s="58" t="s">
        <v>530</v>
      </c>
      <c r="D93" s="58">
        <v>1</v>
      </c>
      <c r="E93" s="58">
        <v>1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1</v>
      </c>
      <c r="O93" s="58">
        <v>1</v>
      </c>
      <c r="P93" s="58">
        <v>0</v>
      </c>
      <c r="Q93" s="58">
        <v>0</v>
      </c>
    </row>
    <row r="94" spans="1:17" ht="12.75">
      <c r="A94" s="57">
        <v>4</v>
      </c>
      <c r="B94" s="58" t="s">
        <v>419</v>
      </c>
      <c r="C94" s="58" t="s">
        <v>531</v>
      </c>
      <c r="D94" s="58">
        <v>1</v>
      </c>
      <c r="E94" s="58">
        <v>0</v>
      </c>
      <c r="F94" s="58">
        <v>1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</v>
      </c>
      <c r="N94" s="58">
        <v>1</v>
      </c>
      <c r="O94" s="58">
        <v>0</v>
      </c>
      <c r="P94" s="58">
        <v>1</v>
      </c>
      <c r="Q94" s="58">
        <v>0</v>
      </c>
    </row>
    <row r="95" spans="1:17" ht="12.75">
      <c r="A95" s="57">
        <v>5</v>
      </c>
      <c r="B95" s="58" t="s">
        <v>421</v>
      </c>
      <c r="C95" s="58" t="s">
        <v>532</v>
      </c>
      <c r="D95" s="58">
        <v>17</v>
      </c>
      <c r="E95" s="58">
        <v>11</v>
      </c>
      <c r="F95" s="58">
        <v>6</v>
      </c>
      <c r="G95" s="58">
        <v>0</v>
      </c>
      <c r="H95" s="58">
        <v>0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17</v>
      </c>
      <c r="O95" s="58">
        <v>11</v>
      </c>
      <c r="P95" s="58">
        <v>6</v>
      </c>
      <c r="Q95" s="58">
        <v>0</v>
      </c>
    </row>
    <row r="96" spans="1:17" ht="12.75">
      <c r="A96" s="57">
        <v>6</v>
      </c>
      <c r="B96" s="58" t="s">
        <v>421</v>
      </c>
      <c r="C96" s="58" t="s">
        <v>533</v>
      </c>
      <c r="D96" s="58">
        <v>44</v>
      </c>
      <c r="E96" s="58">
        <v>27</v>
      </c>
      <c r="F96" s="58">
        <v>17</v>
      </c>
      <c r="G96" s="58">
        <v>0</v>
      </c>
      <c r="H96" s="58">
        <v>0</v>
      </c>
      <c r="I96" s="58">
        <v>3</v>
      </c>
      <c r="J96" s="58">
        <v>0</v>
      </c>
      <c r="K96" s="58">
        <v>0</v>
      </c>
      <c r="L96" s="58">
        <v>0</v>
      </c>
      <c r="M96" s="58">
        <v>1</v>
      </c>
      <c r="N96" s="58">
        <v>40</v>
      </c>
      <c r="O96" s="58">
        <v>25</v>
      </c>
      <c r="P96" s="58">
        <v>15</v>
      </c>
      <c r="Q96" s="58">
        <v>0</v>
      </c>
    </row>
    <row r="97" spans="1:17" ht="12.75">
      <c r="A97" s="57">
        <v>7</v>
      </c>
      <c r="B97" s="58" t="s">
        <v>421</v>
      </c>
      <c r="C97" s="58" t="s">
        <v>534</v>
      </c>
      <c r="D97" s="58">
        <v>3</v>
      </c>
      <c r="E97" s="58">
        <v>0</v>
      </c>
      <c r="F97" s="58">
        <v>3</v>
      </c>
      <c r="G97" s="58">
        <v>1</v>
      </c>
      <c r="H97" s="58">
        <v>0</v>
      </c>
      <c r="I97" s="58">
        <v>0</v>
      </c>
      <c r="J97" s="58">
        <v>0</v>
      </c>
      <c r="K97" s="58">
        <v>1</v>
      </c>
      <c r="L97" s="58">
        <v>0</v>
      </c>
      <c r="M97" s="58">
        <v>0</v>
      </c>
      <c r="N97" s="58">
        <v>1</v>
      </c>
      <c r="O97" s="58">
        <v>0</v>
      </c>
      <c r="P97" s="58">
        <v>1</v>
      </c>
      <c r="Q97" s="58">
        <v>0</v>
      </c>
    </row>
    <row r="98" spans="1:17" ht="12.75">
      <c r="A98" s="57">
        <v>8</v>
      </c>
      <c r="B98" s="58" t="s">
        <v>421</v>
      </c>
      <c r="C98" s="58" t="s">
        <v>535</v>
      </c>
      <c r="D98" s="58">
        <v>32</v>
      </c>
      <c r="E98" s="58">
        <v>25</v>
      </c>
      <c r="F98" s="58">
        <v>7</v>
      </c>
      <c r="G98" s="58">
        <v>2</v>
      </c>
      <c r="H98" s="58">
        <v>0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30</v>
      </c>
      <c r="O98" s="58">
        <v>24</v>
      </c>
      <c r="P98" s="58">
        <v>6</v>
      </c>
      <c r="Q98" s="58">
        <v>0</v>
      </c>
    </row>
    <row r="99" spans="1:17" ht="12.75">
      <c r="A99" s="57">
        <v>9</v>
      </c>
      <c r="B99" s="58" t="s">
        <v>431</v>
      </c>
      <c r="C99" s="58" t="s">
        <v>536</v>
      </c>
      <c r="D99" s="58">
        <v>10</v>
      </c>
      <c r="E99" s="58">
        <v>4</v>
      </c>
      <c r="F99" s="58">
        <v>6</v>
      </c>
      <c r="G99" s="58">
        <v>1</v>
      </c>
      <c r="H99" s="58">
        <v>0</v>
      </c>
      <c r="I99" s="58">
        <v>2</v>
      </c>
      <c r="J99" s="58">
        <v>2</v>
      </c>
      <c r="K99" s="58">
        <v>0</v>
      </c>
      <c r="L99" s="58">
        <v>0</v>
      </c>
      <c r="M99" s="58">
        <v>0</v>
      </c>
      <c r="N99" s="58">
        <v>7</v>
      </c>
      <c r="O99" s="58">
        <v>4</v>
      </c>
      <c r="P99" s="58">
        <v>3</v>
      </c>
      <c r="Q99" s="58">
        <v>0</v>
      </c>
    </row>
    <row r="100" spans="1:17" ht="12.75">
      <c r="A100" s="57">
        <v>10</v>
      </c>
      <c r="B100" s="58" t="s">
        <v>440</v>
      </c>
      <c r="C100" s="58" t="s">
        <v>537</v>
      </c>
      <c r="D100" s="58">
        <v>19</v>
      </c>
      <c r="E100" s="58">
        <v>8</v>
      </c>
      <c r="F100" s="58">
        <v>11</v>
      </c>
      <c r="G100" s="58">
        <v>6</v>
      </c>
      <c r="H100" s="58">
        <v>1</v>
      </c>
      <c r="I100" s="58">
        <v>3</v>
      </c>
      <c r="J100" s="58">
        <v>0</v>
      </c>
      <c r="K100" s="58">
        <v>6</v>
      </c>
      <c r="L100" s="58">
        <v>0</v>
      </c>
      <c r="M100" s="58">
        <v>0</v>
      </c>
      <c r="N100" s="58">
        <v>3</v>
      </c>
      <c r="O100" s="58">
        <v>3</v>
      </c>
      <c r="P100" s="58">
        <v>0</v>
      </c>
      <c r="Q100" s="58">
        <v>0</v>
      </c>
    </row>
    <row r="101" spans="1:17" ht="12.75">
      <c r="A101" s="57">
        <v>11</v>
      </c>
      <c r="B101" s="58" t="s">
        <v>444</v>
      </c>
      <c r="C101" s="58" t="s">
        <v>538</v>
      </c>
      <c r="D101" s="58">
        <v>3</v>
      </c>
      <c r="E101" s="58">
        <v>1</v>
      </c>
      <c r="F101" s="58">
        <v>2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3</v>
      </c>
      <c r="O101" s="58">
        <v>1</v>
      </c>
      <c r="P101" s="58">
        <v>2</v>
      </c>
      <c r="Q101" s="58">
        <v>0</v>
      </c>
    </row>
    <row r="102" spans="1:17" ht="12.75">
      <c r="A102" s="57">
        <v>12</v>
      </c>
      <c r="B102" s="58" t="s">
        <v>444</v>
      </c>
      <c r="C102" s="58" t="s">
        <v>539</v>
      </c>
      <c r="D102" s="58">
        <v>5</v>
      </c>
      <c r="E102" s="58">
        <v>4</v>
      </c>
      <c r="F102" s="58">
        <v>1</v>
      </c>
      <c r="G102" s="58">
        <v>2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3</v>
      </c>
      <c r="O102" s="58">
        <v>3</v>
      </c>
      <c r="P102" s="58">
        <v>0</v>
      </c>
      <c r="Q102" s="58">
        <v>0</v>
      </c>
    </row>
    <row r="103" spans="1:17" ht="12.75">
      <c r="A103" s="57">
        <v>13</v>
      </c>
      <c r="B103" s="58" t="s">
        <v>444</v>
      </c>
      <c r="C103" s="58" t="s">
        <v>540</v>
      </c>
      <c r="D103" s="58">
        <v>12</v>
      </c>
      <c r="E103" s="58">
        <v>3</v>
      </c>
      <c r="F103" s="58">
        <v>9</v>
      </c>
      <c r="G103" s="58">
        <v>12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</row>
    <row r="104" spans="1:17" ht="12.75">
      <c r="A104" s="57">
        <v>14</v>
      </c>
      <c r="B104" s="58" t="s">
        <v>448</v>
      </c>
      <c r="C104" s="58" t="s">
        <v>541</v>
      </c>
      <c r="D104" s="58">
        <v>11</v>
      </c>
      <c r="E104" s="58">
        <v>4</v>
      </c>
      <c r="F104" s="58">
        <v>7</v>
      </c>
      <c r="G104" s="58">
        <v>1</v>
      </c>
      <c r="H104" s="58">
        <v>0</v>
      </c>
      <c r="I104" s="58">
        <v>6</v>
      </c>
      <c r="J104" s="58">
        <v>0</v>
      </c>
      <c r="K104" s="58">
        <v>0</v>
      </c>
      <c r="L104" s="58">
        <v>0</v>
      </c>
      <c r="M104" s="58">
        <v>0</v>
      </c>
      <c r="N104" s="58">
        <v>4</v>
      </c>
      <c r="O104" s="58">
        <v>3</v>
      </c>
      <c r="P104" s="58">
        <v>1</v>
      </c>
      <c r="Q104" s="58">
        <v>0</v>
      </c>
    </row>
    <row r="105" spans="1:17" ht="12.75">
      <c r="A105" s="57">
        <v>15</v>
      </c>
      <c r="B105" s="58" t="s">
        <v>448</v>
      </c>
      <c r="C105" s="58" t="s">
        <v>542</v>
      </c>
      <c r="D105" s="58">
        <v>5</v>
      </c>
      <c r="E105" s="58">
        <v>2</v>
      </c>
      <c r="F105" s="58">
        <v>3</v>
      </c>
      <c r="G105" s="58">
        <v>1</v>
      </c>
      <c r="H105" s="58">
        <v>1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3</v>
      </c>
      <c r="O105" s="58">
        <v>1</v>
      </c>
      <c r="P105" s="58">
        <v>2</v>
      </c>
      <c r="Q105" s="58">
        <v>0</v>
      </c>
    </row>
    <row r="106" spans="1:17" ht="12.75">
      <c r="A106" s="57">
        <v>16</v>
      </c>
      <c r="B106" s="58" t="s">
        <v>448</v>
      </c>
      <c r="C106" s="58" t="s">
        <v>543</v>
      </c>
      <c r="D106" s="58">
        <v>5</v>
      </c>
      <c r="E106" s="58">
        <v>3</v>
      </c>
      <c r="F106" s="58">
        <v>2</v>
      </c>
      <c r="G106" s="58">
        <v>0</v>
      </c>
      <c r="H106" s="58">
        <v>0</v>
      </c>
      <c r="I106" s="58">
        <v>0</v>
      </c>
      <c r="J106" s="58">
        <v>0</v>
      </c>
      <c r="K106" s="58">
        <v>2</v>
      </c>
      <c r="L106" s="58">
        <v>0</v>
      </c>
      <c r="M106" s="58">
        <v>0</v>
      </c>
      <c r="N106" s="58">
        <v>3</v>
      </c>
      <c r="O106" s="58">
        <v>2</v>
      </c>
      <c r="P106" s="58">
        <v>1</v>
      </c>
      <c r="Q106" s="58">
        <v>0</v>
      </c>
    </row>
    <row r="107" spans="1:17" ht="12.75">
      <c r="A107" s="57">
        <v>17</v>
      </c>
      <c r="B107" s="58" t="s">
        <v>448</v>
      </c>
      <c r="C107" s="58" t="s">
        <v>544</v>
      </c>
      <c r="D107" s="58">
        <v>4</v>
      </c>
      <c r="E107" s="58">
        <v>2</v>
      </c>
      <c r="F107" s="58">
        <v>2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2</v>
      </c>
      <c r="O107" s="58">
        <v>1</v>
      </c>
      <c r="P107" s="58">
        <v>1</v>
      </c>
      <c r="Q107" s="58">
        <v>2</v>
      </c>
    </row>
    <row r="108" spans="1:17" ht="12.75">
      <c r="A108" s="57">
        <v>18</v>
      </c>
      <c r="B108" s="58" t="s">
        <v>451</v>
      </c>
      <c r="C108" s="58" t="s">
        <v>545</v>
      </c>
      <c r="D108" s="58">
        <v>11</v>
      </c>
      <c r="E108" s="58">
        <v>5</v>
      </c>
      <c r="F108" s="58">
        <v>6</v>
      </c>
      <c r="G108" s="58">
        <v>5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6</v>
      </c>
      <c r="O108" s="58">
        <v>3</v>
      </c>
      <c r="P108" s="58">
        <v>3</v>
      </c>
      <c r="Q108" s="58">
        <v>0</v>
      </c>
    </row>
    <row r="109" spans="1:17" ht="12.75">
      <c r="A109" s="57">
        <v>19</v>
      </c>
      <c r="B109" s="58" t="s">
        <v>453</v>
      </c>
      <c r="C109" s="58" t="s">
        <v>546</v>
      </c>
      <c r="D109" s="58">
        <v>43</v>
      </c>
      <c r="E109" s="58">
        <v>24</v>
      </c>
      <c r="F109" s="58">
        <v>19</v>
      </c>
      <c r="G109" s="58">
        <v>25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18</v>
      </c>
      <c r="O109" s="58">
        <v>10</v>
      </c>
      <c r="P109" s="58">
        <v>8</v>
      </c>
      <c r="Q109" s="58">
        <v>0</v>
      </c>
    </row>
    <row r="110" spans="1:17" ht="12.75">
      <c r="A110" s="57">
        <v>20</v>
      </c>
      <c r="B110" s="58" t="s">
        <v>456</v>
      </c>
      <c r="C110" s="58" t="s">
        <v>547</v>
      </c>
      <c r="D110" s="58">
        <v>11</v>
      </c>
      <c r="E110" s="58">
        <v>8</v>
      </c>
      <c r="F110" s="58">
        <v>3</v>
      </c>
      <c r="G110" s="58">
        <v>3</v>
      </c>
      <c r="H110" s="58">
        <v>0</v>
      </c>
      <c r="I110" s="58">
        <v>2</v>
      </c>
      <c r="J110" s="58">
        <v>0</v>
      </c>
      <c r="K110" s="58">
        <v>4</v>
      </c>
      <c r="L110" s="58">
        <v>0</v>
      </c>
      <c r="M110" s="58">
        <v>0</v>
      </c>
      <c r="N110" s="58">
        <v>2</v>
      </c>
      <c r="O110" s="58">
        <v>1</v>
      </c>
      <c r="P110" s="58">
        <v>1</v>
      </c>
      <c r="Q110" s="58">
        <v>0</v>
      </c>
    </row>
    <row r="111" spans="1:17" ht="25.5">
      <c r="A111" s="57">
        <v>21</v>
      </c>
      <c r="B111" s="58" t="s">
        <v>466</v>
      </c>
      <c r="C111" s="58" t="s">
        <v>548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0</v>
      </c>
    </row>
    <row r="112" spans="1:17" ht="12.75">
      <c r="A112" s="57">
        <v>22</v>
      </c>
      <c r="B112" s="58" t="s">
        <v>466</v>
      </c>
      <c r="C112" s="58" t="s">
        <v>549</v>
      </c>
      <c r="D112" s="58">
        <v>11</v>
      </c>
      <c r="E112" s="58">
        <v>5</v>
      </c>
      <c r="F112" s="58">
        <v>6</v>
      </c>
      <c r="G112" s="58">
        <v>0</v>
      </c>
      <c r="H112" s="58">
        <v>0</v>
      </c>
      <c r="I112" s="58">
        <v>1</v>
      </c>
      <c r="J112" s="58">
        <v>0</v>
      </c>
      <c r="K112" s="58">
        <v>0</v>
      </c>
      <c r="L112" s="58">
        <v>0</v>
      </c>
      <c r="M112" s="58">
        <v>0</v>
      </c>
      <c r="N112" s="58">
        <v>7</v>
      </c>
      <c r="O112" s="58">
        <v>4</v>
      </c>
      <c r="P112" s="58">
        <v>3</v>
      </c>
      <c r="Q112" s="58">
        <v>3</v>
      </c>
    </row>
    <row r="113" spans="1:17" ht="12.75">
      <c r="A113" s="57">
        <v>23</v>
      </c>
      <c r="B113" s="58" t="s">
        <v>470</v>
      </c>
      <c r="C113" s="58" t="s">
        <v>550</v>
      </c>
      <c r="D113" s="58">
        <v>1</v>
      </c>
      <c r="E113" s="58">
        <v>0</v>
      </c>
      <c r="F113" s="58">
        <v>1</v>
      </c>
      <c r="G113" s="58">
        <v>0</v>
      </c>
      <c r="H113" s="58">
        <v>0</v>
      </c>
      <c r="I113" s="58">
        <v>1</v>
      </c>
      <c r="J113" s="58">
        <v>1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8">
        <v>0</v>
      </c>
    </row>
    <row r="114" spans="1:17" ht="12.75">
      <c r="A114" s="57">
        <v>24</v>
      </c>
      <c r="B114" s="58" t="s">
        <v>474</v>
      </c>
      <c r="C114" s="58" t="s">
        <v>551</v>
      </c>
      <c r="D114" s="58">
        <v>12</v>
      </c>
      <c r="E114" s="58">
        <v>7</v>
      </c>
      <c r="F114" s="58">
        <v>5</v>
      </c>
      <c r="G114" s="58">
        <v>5</v>
      </c>
      <c r="H114" s="58">
        <v>0</v>
      </c>
      <c r="I114" s="58">
        <v>4</v>
      </c>
      <c r="J114" s="58">
        <v>0</v>
      </c>
      <c r="K114" s="58">
        <v>0</v>
      </c>
      <c r="L114" s="58">
        <v>0</v>
      </c>
      <c r="M114" s="58">
        <v>0</v>
      </c>
      <c r="N114" s="58">
        <v>3</v>
      </c>
      <c r="O114" s="58">
        <v>1</v>
      </c>
      <c r="P114" s="58">
        <v>2</v>
      </c>
      <c r="Q114" s="58">
        <v>0</v>
      </c>
    </row>
    <row r="115" spans="1:17" ht="12.75">
      <c r="A115" s="57">
        <v>25</v>
      </c>
      <c r="B115" s="58" t="s">
        <v>474</v>
      </c>
      <c r="C115" s="58" t="s">
        <v>552</v>
      </c>
      <c r="D115" s="58">
        <v>27</v>
      </c>
      <c r="E115" s="58">
        <v>11</v>
      </c>
      <c r="F115" s="58">
        <v>16</v>
      </c>
      <c r="G115" s="58">
        <v>1</v>
      </c>
      <c r="H115" s="58">
        <v>0</v>
      </c>
      <c r="I115" s="58">
        <v>1</v>
      </c>
      <c r="J115" s="58">
        <v>0</v>
      </c>
      <c r="K115" s="58">
        <v>0</v>
      </c>
      <c r="L115" s="58">
        <v>9</v>
      </c>
      <c r="M115" s="58">
        <v>0</v>
      </c>
      <c r="N115" s="58">
        <v>16</v>
      </c>
      <c r="O115" s="58">
        <v>7</v>
      </c>
      <c r="P115" s="58">
        <v>9</v>
      </c>
      <c r="Q115" s="58">
        <v>0</v>
      </c>
    </row>
    <row r="116" spans="1:17" ht="12.75">
      <c r="A116" s="57">
        <v>26</v>
      </c>
      <c r="B116" s="58" t="s">
        <v>486</v>
      </c>
      <c r="C116" s="58" t="s">
        <v>553</v>
      </c>
      <c r="D116" s="58">
        <v>4</v>
      </c>
      <c r="E116" s="58">
        <v>2</v>
      </c>
      <c r="F116" s="58">
        <v>2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4</v>
      </c>
      <c r="O116" s="58">
        <v>2</v>
      </c>
      <c r="P116" s="58">
        <v>2</v>
      </c>
      <c r="Q116" s="58">
        <v>0</v>
      </c>
    </row>
    <row r="117" spans="1:17" ht="12.75">
      <c r="A117" s="57">
        <v>27</v>
      </c>
      <c r="B117" s="58" t="s">
        <v>488</v>
      </c>
      <c r="C117" s="58" t="s">
        <v>554</v>
      </c>
      <c r="D117" s="58">
        <v>5</v>
      </c>
      <c r="E117" s="58">
        <v>2</v>
      </c>
      <c r="F117" s="58">
        <v>3</v>
      </c>
      <c r="G117" s="58">
        <v>0</v>
      </c>
      <c r="H117" s="58">
        <v>0</v>
      </c>
      <c r="I117" s="58">
        <v>0</v>
      </c>
      <c r="J117" s="58">
        <v>0</v>
      </c>
      <c r="K117" s="58">
        <v>2</v>
      </c>
      <c r="L117" s="58">
        <v>0</v>
      </c>
      <c r="M117" s="58">
        <v>0</v>
      </c>
      <c r="N117" s="58">
        <v>3</v>
      </c>
      <c r="O117" s="58">
        <v>2</v>
      </c>
      <c r="P117" s="58">
        <v>1</v>
      </c>
      <c r="Q117" s="58">
        <v>0</v>
      </c>
    </row>
    <row r="118" spans="1:17" ht="12.75">
      <c r="A118" s="57">
        <v>28</v>
      </c>
      <c r="B118" s="58" t="s">
        <v>498</v>
      </c>
      <c r="C118" s="58" t="s">
        <v>555</v>
      </c>
      <c r="D118" s="58">
        <v>8</v>
      </c>
      <c r="E118" s="58">
        <v>2</v>
      </c>
      <c r="F118" s="58">
        <v>6</v>
      </c>
      <c r="G118" s="58">
        <v>1</v>
      </c>
      <c r="H118" s="58">
        <v>0</v>
      </c>
      <c r="I118" s="58">
        <v>0</v>
      </c>
      <c r="J118" s="58">
        <v>0</v>
      </c>
      <c r="K118" s="58">
        <v>1</v>
      </c>
      <c r="L118" s="58">
        <v>0</v>
      </c>
      <c r="M118" s="58">
        <v>0</v>
      </c>
      <c r="N118" s="58">
        <v>6</v>
      </c>
      <c r="O118" s="58">
        <v>1</v>
      </c>
      <c r="P118" s="58">
        <v>5</v>
      </c>
      <c r="Q118" s="58">
        <v>0</v>
      </c>
    </row>
    <row r="119" spans="1:17" ht="12.75">
      <c r="A119" s="57">
        <v>29</v>
      </c>
      <c r="B119" s="58" t="s">
        <v>506</v>
      </c>
      <c r="C119" s="58" t="s">
        <v>556</v>
      </c>
      <c r="D119" s="58">
        <v>6</v>
      </c>
      <c r="E119" s="58">
        <v>1</v>
      </c>
      <c r="F119" s="58">
        <v>5</v>
      </c>
      <c r="G119" s="58">
        <v>3</v>
      </c>
      <c r="H119" s="58">
        <v>0</v>
      </c>
      <c r="I119" s="58">
        <v>0</v>
      </c>
      <c r="J119" s="58">
        <v>0</v>
      </c>
      <c r="K119" s="58">
        <v>1</v>
      </c>
      <c r="L119" s="58">
        <v>0</v>
      </c>
      <c r="M119" s="58">
        <v>0</v>
      </c>
      <c r="N119" s="58">
        <v>2</v>
      </c>
      <c r="O119" s="58">
        <v>0</v>
      </c>
      <c r="P119" s="58">
        <v>2</v>
      </c>
      <c r="Q119" s="58">
        <v>0</v>
      </c>
    </row>
    <row r="120" spans="1:17" ht="12.75">
      <c r="A120" s="57">
        <v>30</v>
      </c>
      <c r="B120" s="58" t="s">
        <v>506</v>
      </c>
      <c r="C120" s="58" t="s">
        <v>557</v>
      </c>
      <c r="D120" s="58">
        <v>27</v>
      </c>
      <c r="E120" s="58">
        <v>13</v>
      </c>
      <c r="F120" s="58">
        <v>14</v>
      </c>
      <c r="G120" s="58">
        <v>2</v>
      </c>
      <c r="H120" s="58">
        <v>0</v>
      </c>
      <c r="I120" s="58">
        <v>1</v>
      </c>
      <c r="J120" s="58">
        <v>0</v>
      </c>
      <c r="K120" s="58">
        <v>0</v>
      </c>
      <c r="L120" s="58">
        <v>6</v>
      </c>
      <c r="M120" s="58">
        <v>0</v>
      </c>
      <c r="N120" s="58">
        <v>18</v>
      </c>
      <c r="O120" s="58">
        <v>10</v>
      </c>
      <c r="P120" s="58">
        <v>8</v>
      </c>
      <c r="Q120" s="58">
        <v>0</v>
      </c>
    </row>
    <row r="121" spans="1:17" ht="12.75">
      <c r="A121" s="57">
        <v>31</v>
      </c>
      <c r="B121" s="58" t="s">
        <v>506</v>
      </c>
      <c r="C121" s="58" t="s">
        <v>558</v>
      </c>
      <c r="D121" s="58">
        <v>24</v>
      </c>
      <c r="E121" s="58">
        <v>10</v>
      </c>
      <c r="F121" s="58">
        <v>14</v>
      </c>
      <c r="G121" s="58">
        <v>6</v>
      </c>
      <c r="H121" s="58">
        <v>1</v>
      </c>
      <c r="I121" s="58">
        <v>1</v>
      </c>
      <c r="J121" s="58">
        <v>0</v>
      </c>
      <c r="K121" s="58">
        <v>0</v>
      </c>
      <c r="L121" s="58">
        <v>5</v>
      </c>
      <c r="M121" s="58">
        <v>0</v>
      </c>
      <c r="N121" s="58">
        <v>11</v>
      </c>
      <c r="O121" s="58">
        <v>6</v>
      </c>
      <c r="P121" s="58">
        <v>5</v>
      </c>
      <c r="Q121" s="58">
        <v>0</v>
      </c>
    </row>
    <row r="122" spans="1:17" ht="12.75">
      <c r="A122" s="57">
        <v>32</v>
      </c>
      <c r="B122" s="58" t="s">
        <v>516</v>
      </c>
      <c r="C122" s="58" t="s">
        <v>559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8">
        <v>0</v>
      </c>
    </row>
    <row r="123" spans="1:17" ht="12.75">
      <c r="A123" s="57">
        <v>33</v>
      </c>
      <c r="B123" s="58" t="s">
        <v>516</v>
      </c>
      <c r="C123" s="58" t="s">
        <v>560</v>
      </c>
      <c r="D123" s="58">
        <v>8</v>
      </c>
      <c r="E123" s="58">
        <v>2</v>
      </c>
      <c r="F123" s="58">
        <v>6</v>
      </c>
      <c r="G123" s="58">
        <v>5</v>
      </c>
      <c r="H123" s="58">
        <v>0</v>
      </c>
      <c r="I123" s="58">
        <v>1</v>
      </c>
      <c r="J123" s="58">
        <v>0</v>
      </c>
      <c r="K123" s="58">
        <v>0</v>
      </c>
      <c r="L123" s="58">
        <v>0</v>
      </c>
      <c r="M123" s="58">
        <v>0</v>
      </c>
      <c r="N123" s="58">
        <v>2</v>
      </c>
      <c r="O123" s="58">
        <v>0</v>
      </c>
      <c r="P123" s="58">
        <v>2</v>
      </c>
      <c r="Q123" s="58">
        <v>0</v>
      </c>
    </row>
    <row r="124" spans="1:17" ht="12.75">
      <c r="A124" s="57">
        <v>34</v>
      </c>
      <c r="B124" s="58" t="s">
        <v>516</v>
      </c>
      <c r="C124" s="58" t="s">
        <v>561</v>
      </c>
      <c r="D124" s="58">
        <v>5</v>
      </c>
      <c r="E124" s="58">
        <v>2</v>
      </c>
      <c r="F124" s="58">
        <v>3</v>
      </c>
      <c r="G124" s="58">
        <v>2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3</v>
      </c>
      <c r="O124" s="58">
        <v>0</v>
      </c>
      <c r="P124" s="58">
        <v>3</v>
      </c>
      <c r="Q124" s="58">
        <v>0</v>
      </c>
    </row>
    <row r="125" spans="1:17" ht="12.75">
      <c r="A125" s="57">
        <v>35</v>
      </c>
      <c r="B125" s="58" t="s">
        <v>520</v>
      </c>
      <c r="C125" s="58" t="s">
        <v>562</v>
      </c>
      <c r="D125" s="58">
        <v>13</v>
      </c>
      <c r="E125" s="58">
        <v>8</v>
      </c>
      <c r="F125" s="58">
        <v>5</v>
      </c>
      <c r="G125" s="58">
        <v>1</v>
      </c>
      <c r="H125" s="58">
        <v>0</v>
      </c>
      <c r="I125" s="58">
        <v>2</v>
      </c>
      <c r="J125" s="58">
        <v>0</v>
      </c>
      <c r="K125" s="58">
        <v>0</v>
      </c>
      <c r="L125" s="58">
        <v>0</v>
      </c>
      <c r="M125" s="58">
        <v>0</v>
      </c>
      <c r="N125" s="58">
        <v>10</v>
      </c>
      <c r="O125" s="58">
        <v>5</v>
      </c>
      <c r="P125" s="58">
        <v>5</v>
      </c>
      <c r="Q125" s="58">
        <v>0</v>
      </c>
    </row>
    <row r="126" spans="1:17" ht="12.75">
      <c r="A126" s="57">
        <v>36</v>
      </c>
      <c r="B126" s="58" t="s">
        <v>522</v>
      </c>
      <c r="C126" s="58" t="s">
        <v>563</v>
      </c>
      <c r="D126" s="58">
        <v>5</v>
      </c>
      <c r="E126" s="58">
        <v>2</v>
      </c>
      <c r="F126" s="58">
        <v>3</v>
      </c>
      <c r="G126" s="58">
        <v>2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3</v>
      </c>
      <c r="O126" s="58">
        <v>2</v>
      </c>
      <c r="P126" s="58">
        <v>1</v>
      </c>
      <c r="Q126" s="58">
        <v>0</v>
      </c>
    </row>
    <row r="127" spans="1:17" ht="12.75">
      <c r="A127" s="57">
        <v>37</v>
      </c>
      <c r="B127" s="58" t="s">
        <v>524</v>
      </c>
      <c r="C127" s="58" t="s">
        <v>564</v>
      </c>
      <c r="D127" s="58">
        <v>32</v>
      </c>
      <c r="E127" s="58">
        <v>17</v>
      </c>
      <c r="F127" s="58">
        <v>15</v>
      </c>
      <c r="G127" s="58">
        <v>9</v>
      </c>
      <c r="H127" s="58">
        <v>0</v>
      </c>
      <c r="I127" s="58">
        <v>1</v>
      </c>
      <c r="J127" s="58">
        <v>1</v>
      </c>
      <c r="K127" s="58">
        <v>0</v>
      </c>
      <c r="L127" s="58">
        <v>5</v>
      </c>
      <c r="M127" s="58">
        <v>0</v>
      </c>
      <c r="N127" s="58">
        <v>17</v>
      </c>
      <c r="O127" s="58">
        <v>11</v>
      </c>
      <c r="P127" s="58">
        <v>6</v>
      </c>
      <c r="Q127" s="58">
        <v>0</v>
      </c>
    </row>
    <row r="128" spans="1:17" ht="12.75">
      <c r="A128" s="57">
        <v>38</v>
      </c>
      <c r="B128" s="58" t="s">
        <v>524</v>
      </c>
      <c r="C128" s="58" t="s">
        <v>565</v>
      </c>
      <c r="D128" s="58">
        <v>1</v>
      </c>
      <c r="E128" s="58">
        <v>0</v>
      </c>
      <c r="F128" s="58">
        <v>1</v>
      </c>
      <c r="G128" s="58">
        <v>1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8">
        <v>0</v>
      </c>
    </row>
    <row r="129" spans="1:17" ht="12.75">
      <c r="A129" s="57">
        <v>39</v>
      </c>
      <c r="B129" s="58" t="s">
        <v>566</v>
      </c>
      <c r="C129" s="58" t="s">
        <v>567</v>
      </c>
      <c r="D129" s="58">
        <v>19</v>
      </c>
      <c r="E129" s="58">
        <v>10</v>
      </c>
      <c r="F129" s="58">
        <v>9</v>
      </c>
      <c r="G129" s="58">
        <v>8</v>
      </c>
      <c r="H129" s="58">
        <v>0</v>
      </c>
      <c r="I129" s="58">
        <v>0</v>
      </c>
      <c r="J129" s="58">
        <v>0</v>
      </c>
      <c r="K129" s="58">
        <v>6</v>
      </c>
      <c r="L129" s="58">
        <v>0</v>
      </c>
      <c r="M129" s="58">
        <v>0</v>
      </c>
      <c r="N129" s="58">
        <v>5</v>
      </c>
      <c r="O129" s="58">
        <v>3</v>
      </c>
      <c r="P129" s="58">
        <v>2</v>
      </c>
      <c r="Q129" s="58">
        <v>0</v>
      </c>
    </row>
    <row r="130" spans="1:17" s="54" customFormat="1" ht="12.75">
      <c r="A130" s="51">
        <v>39</v>
      </c>
      <c r="B130" s="52"/>
      <c r="C130" s="52" t="s">
        <v>568</v>
      </c>
      <c r="D130" s="52">
        <f aca="true" t="shared" si="1" ref="D130:Q130">SUM(D91:D129)</f>
        <v>469</v>
      </c>
      <c r="E130" s="52">
        <f t="shared" si="1"/>
        <v>235</v>
      </c>
      <c r="F130" s="52">
        <f t="shared" si="1"/>
        <v>234</v>
      </c>
      <c r="G130" s="52">
        <f t="shared" si="1"/>
        <v>107</v>
      </c>
      <c r="H130" s="52">
        <f t="shared" si="1"/>
        <v>3</v>
      </c>
      <c r="I130" s="52">
        <f t="shared" si="1"/>
        <v>30</v>
      </c>
      <c r="J130" s="52">
        <f t="shared" si="1"/>
        <v>5</v>
      </c>
      <c r="K130" s="52">
        <f t="shared" si="1"/>
        <v>23</v>
      </c>
      <c r="L130" s="52">
        <f t="shared" si="1"/>
        <v>42</v>
      </c>
      <c r="M130" s="52">
        <f t="shared" si="1"/>
        <v>1</v>
      </c>
      <c r="N130" s="52">
        <f t="shared" si="1"/>
        <v>258</v>
      </c>
      <c r="O130" s="52">
        <f t="shared" si="1"/>
        <v>149</v>
      </c>
      <c r="P130" s="52">
        <f t="shared" si="1"/>
        <v>109</v>
      </c>
      <c r="Q130" s="52">
        <f t="shared" si="1"/>
        <v>5</v>
      </c>
    </row>
    <row r="131" spans="1:17" ht="7.5" customHeight="1">
      <c r="A131" s="156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8"/>
    </row>
    <row r="132" spans="1:17" s="54" customFormat="1" ht="12.75">
      <c r="A132" s="51">
        <f>(A89+A130)</f>
        <v>122</v>
      </c>
      <c r="B132" s="52"/>
      <c r="C132" s="52" t="s">
        <v>569</v>
      </c>
      <c r="D132" s="52">
        <f aca="true" t="shared" si="2" ref="D132:Q132">(D89+D130)</f>
        <v>2673</v>
      </c>
      <c r="E132" s="52">
        <f t="shared" si="2"/>
        <v>1697</v>
      </c>
      <c r="F132" s="52">
        <f t="shared" si="2"/>
        <v>966</v>
      </c>
      <c r="G132" s="52">
        <f t="shared" si="2"/>
        <v>176</v>
      </c>
      <c r="H132" s="52">
        <f t="shared" si="2"/>
        <v>38</v>
      </c>
      <c r="I132" s="52">
        <f t="shared" si="2"/>
        <v>342</v>
      </c>
      <c r="J132" s="52">
        <f t="shared" si="2"/>
        <v>37</v>
      </c>
      <c r="K132" s="52">
        <f t="shared" si="2"/>
        <v>23</v>
      </c>
      <c r="L132" s="52">
        <f t="shared" si="2"/>
        <v>50</v>
      </c>
      <c r="M132" s="52">
        <f t="shared" si="2"/>
        <v>19</v>
      </c>
      <c r="N132" s="52">
        <f t="shared" si="2"/>
        <v>1992</v>
      </c>
      <c r="O132" s="52">
        <f t="shared" si="2"/>
        <v>1350</v>
      </c>
      <c r="P132" s="52">
        <f t="shared" si="2"/>
        <v>642</v>
      </c>
      <c r="Q132" s="52">
        <f t="shared" si="2"/>
        <v>33</v>
      </c>
    </row>
  </sheetData>
  <sheetProtection password="CE88" sheet="1" objects="1" scenarios="1"/>
  <mergeCells count="20">
    <mergeCell ref="E2:F2"/>
    <mergeCell ref="Q3:Q4"/>
    <mergeCell ref="A1:A4"/>
    <mergeCell ref="B1:B4"/>
    <mergeCell ref="C1:C4"/>
    <mergeCell ref="D2:D4"/>
    <mergeCell ref="G2:Q2"/>
    <mergeCell ref="I3:I4"/>
    <mergeCell ref="M3:M4"/>
    <mergeCell ref="N3:N4"/>
    <mergeCell ref="A90:Q90"/>
    <mergeCell ref="A131:Q131"/>
    <mergeCell ref="O3:P3"/>
    <mergeCell ref="E3:E4"/>
    <mergeCell ref="F3:F4"/>
    <mergeCell ref="G3:G4"/>
    <mergeCell ref="H3:H4"/>
    <mergeCell ref="J3:J4"/>
    <mergeCell ref="K3:K4"/>
    <mergeCell ref="L3:L4"/>
  </mergeCells>
  <printOptions/>
  <pageMargins left="0.5905511811023623" right="0.15748031496062992" top="0.5905511811023623" bottom="0.5905511811023623" header="0.31496062992125984" footer="0.11811023622047245"/>
  <pageSetup horizontalDpi="300" verticalDpi="300" orientation="landscape" paperSize="9" scale="94" r:id="rId1"/>
  <headerFooter alignWithMargins="0">
    <oddHeader>&amp;C&amp;"Arial,Bold"&amp;12 4.1B. No institūcijām izstājušās personas</oddHeader>
    <oddFooter>&amp;L
&amp;8SPP Statistiskās informācijas un analīzes daļa&amp;R
&amp;P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131"/>
  <sheetViews>
    <sheetView showGridLines="0" zoomScaleSheetLayoutView="100" workbookViewId="0" topLeftCell="A1">
      <selection activeCell="G8" sqref="G8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0.421875" style="0" customWidth="1"/>
    <col min="5" max="5" width="11.28125" style="0" customWidth="1"/>
    <col min="6" max="6" width="10.8515625" style="0" customWidth="1"/>
    <col min="7" max="7" width="12.8515625" style="0" customWidth="1"/>
    <col min="8" max="8" width="11.140625" style="0" customWidth="1"/>
  </cols>
  <sheetData>
    <row r="1" spans="1:8" s="15" customFormat="1" ht="13.5" customHeight="1">
      <c r="A1" s="137" t="s">
        <v>0</v>
      </c>
      <c r="B1" s="126" t="s">
        <v>1</v>
      </c>
      <c r="C1" s="126" t="s">
        <v>2</v>
      </c>
      <c r="D1" s="18" t="s">
        <v>211</v>
      </c>
      <c r="E1" s="18" t="s">
        <v>210</v>
      </c>
      <c r="F1" s="18" t="s">
        <v>209</v>
      </c>
      <c r="G1" s="18" t="s">
        <v>208</v>
      </c>
      <c r="H1" s="18" t="s">
        <v>207</v>
      </c>
    </row>
    <row r="2" spans="1:8" s="15" customFormat="1" ht="12.75">
      <c r="A2" s="137"/>
      <c r="B2" s="126"/>
      <c r="C2" s="126"/>
      <c r="D2" s="142" t="s">
        <v>375</v>
      </c>
      <c r="E2" s="142" t="s">
        <v>376</v>
      </c>
      <c r="F2" s="142" t="s">
        <v>377</v>
      </c>
      <c r="G2" s="142" t="s">
        <v>378</v>
      </c>
      <c r="H2" s="18" t="s">
        <v>44</v>
      </c>
    </row>
    <row r="3" spans="1:8" s="15" customFormat="1" ht="65.25" customHeight="1">
      <c r="A3" s="125"/>
      <c r="B3" s="127"/>
      <c r="C3" s="127"/>
      <c r="D3" s="128"/>
      <c r="E3" s="128"/>
      <c r="F3" s="128"/>
      <c r="G3" s="128"/>
      <c r="H3" s="18" t="s">
        <v>206</v>
      </c>
    </row>
    <row r="4" spans="1:9" s="26" customFormat="1" ht="12" customHeight="1" thickBot="1">
      <c r="A4" s="17" t="s">
        <v>20</v>
      </c>
      <c r="B4" s="17" t="s">
        <v>21</v>
      </c>
      <c r="C4" s="17" t="s">
        <v>22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35"/>
    </row>
    <row r="5" spans="1:8" ht="12.75">
      <c r="A5" s="55">
        <v>1</v>
      </c>
      <c r="B5" s="56" t="s">
        <v>413</v>
      </c>
      <c r="C5" s="56" t="s">
        <v>414</v>
      </c>
      <c r="D5" s="56">
        <v>264</v>
      </c>
      <c r="E5" s="56">
        <v>134</v>
      </c>
      <c r="F5" s="56">
        <v>139</v>
      </c>
      <c r="G5" s="56">
        <v>259</v>
      </c>
      <c r="H5" s="56">
        <v>30</v>
      </c>
    </row>
    <row r="6" spans="1:8" ht="12.75">
      <c r="A6" s="57">
        <v>2</v>
      </c>
      <c r="B6" s="58" t="s">
        <v>415</v>
      </c>
      <c r="C6" s="58" t="s">
        <v>416</v>
      </c>
      <c r="D6" s="58">
        <v>25</v>
      </c>
      <c r="E6" s="58">
        <v>10</v>
      </c>
      <c r="F6" s="58">
        <v>10</v>
      </c>
      <c r="G6" s="58">
        <v>25</v>
      </c>
      <c r="H6" s="58">
        <v>0</v>
      </c>
    </row>
    <row r="7" spans="1:8" ht="12.75">
      <c r="A7" s="57">
        <v>3</v>
      </c>
      <c r="B7" s="58" t="s">
        <v>415</v>
      </c>
      <c r="C7" s="58" t="s">
        <v>417</v>
      </c>
      <c r="D7" s="58">
        <v>143</v>
      </c>
      <c r="E7" s="58">
        <v>45</v>
      </c>
      <c r="F7" s="58">
        <v>47</v>
      </c>
      <c r="G7" s="58">
        <v>141</v>
      </c>
      <c r="H7" s="58">
        <v>11</v>
      </c>
    </row>
    <row r="8" spans="1:8" ht="12.75">
      <c r="A8" s="57">
        <v>4</v>
      </c>
      <c r="B8" s="58" t="s">
        <v>415</v>
      </c>
      <c r="C8" s="58" t="s">
        <v>418</v>
      </c>
      <c r="D8" s="58">
        <v>113</v>
      </c>
      <c r="E8" s="58">
        <v>28</v>
      </c>
      <c r="F8" s="58">
        <v>29</v>
      </c>
      <c r="G8" s="58">
        <v>112</v>
      </c>
      <c r="H8" s="58">
        <v>5</v>
      </c>
    </row>
    <row r="9" spans="1:8" ht="12.75">
      <c r="A9" s="57">
        <v>5</v>
      </c>
      <c r="B9" s="58" t="s">
        <v>419</v>
      </c>
      <c r="C9" s="58" t="s">
        <v>420</v>
      </c>
      <c r="D9" s="58">
        <v>196</v>
      </c>
      <c r="E9" s="58">
        <v>45</v>
      </c>
      <c r="F9" s="58">
        <v>48</v>
      </c>
      <c r="G9" s="58">
        <v>193</v>
      </c>
      <c r="H9" s="58">
        <v>21</v>
      </c>
    </row>
    <row r="10" spans="1:8" ht="12.75">
      <c r="A10" s="57">
        <v>6</v>
      </c>
      <c r="B10" s="58" t="s">
        <v>421</v>
      </c>
      <c r="C10" s="58" t="s">
        <v>422</v>
      </c>
      <c r="D10" s="58">
        <v>68</v>
      </c>
      <c r="E10" s="58">
        <v>17</v>
      </c>
      <c r="F10" s="58">
        <v>18</v>
      </c>
      <c r="G10" s="58">
        <v>67</v>
      </c>
      <c r="H10" s="58">
        <v>4</v>
      </c>
    </row>
    <row r="11" spans="1:8" ht="12.75">
      <c r="A11" s="57">
        <v>7</v>
      </c>
      <c r="B11" s="58" t="s">
        <v>421</v>
      </c>
      <c r="C11" s="58" t="s">
        <v>423</v>
      </c>
      <c r="D11" s="58">
        <v>0</v>
      </c>
      <c r="E11" s="58">
        <v>34</v>
      </c>
      <c r="F11" s="58">
        <v>1</v>
      </c>
      <c r="G11" s="58">
        <v>33</v>
      </c>
      <c r="H11" s="58">
        <v>0</v>
      </c>
    </row>
    <row r="12" spans="1:8" ht="12.75">
      <c r="A12" s="57">
        <v>8</v>
      </c>
      <c r="B12" s="58" t="s">
        <v>421</v>
      </c>
      <c r="C12" s="58" t="s">
        <v>424</v>
      </c>
      <c r="D12" s="58">
        <v>190</v>
      </c>
      <c r="E12" s="58">
        <v>75</v>
      </c>
      <c r="F12" s="58">
        <v>75</v>
      </c>
      <c r="G12" s="58">
        <v>190</v>
      </c>
      <c r="H12" s="58">
        <v>16</v>
      </c>
    </row>
    <row r="13" spans="1:8" ht="12.75">
      <c r="A13" s="57">
        <v>9</v>
      </c>
      <c r="B13" s="58" t="s">
        <v>421</v>
      </c>
      <c r="C13" s="58" t="s">
        <v>425</v>
      </c>
      <c r="D13" s="58">
        <v>284</v>
      </c>
      <c r="E13" s="58">
        <v>126</v>
      </c>
      <c r="F13" s="58">
        <v>126</v>
      </c>
      <c r="G13" s="58">
        <v>284</v>
      </c>
      <c r="H13" s="58">
        <v>25</v>
      </c>
    </row>
    <row r="14" spans="1:8" ht="12.75">
      <c r="A14" s="57">
        <v>10</v>
      </c>
      <c r="B14" s="58" t="s">
        <v>421</v>
      </c>
      <c r="C14" s="58" t="s">
        <v>426</v>
      </c>
      <c r="D14" s="58">
        <v>101</v>
      </c>
      <c r="E14" s="58">
        <v>35</v>
      </c>
      <c r="F14" s="58">
        <v>35</v>
      </c>
      <c r="G14" s="58">
        <v>101</v>
      </c>
      <c r="H14" s="58">
        <v>5</v>
      </c>
    </row>
    <row r="15" spans="1:8" ht="12.75">
      <c r="A15" s="57">
        <v>11</v>
      </c>
      <c r="B15" s="58" t="s">
        <v>421</v>
      </c>
      <c r="C15" s="58" t="s">
        <v>427</v>
      </c>
      <c r="D15" s="58">
        <v>338</v>
      </c>
      <c r="E15" s="58">
        <v>107</v>
      </c>
      <c r="F15" s="58">
        <v>106</v>
      </c>
      <c r="G15" s="58">
        <v>339</v>
      </c>
      <c r="H15" s="58">
        <v>2</v>
      </c>
    </row>
    <row r="16" spans="1:8" ht="12.75">
      <c r="A16" s="57">
        <v>12</v>
      </c>
      <c r="B16" s="58" t="s">
        <v>421</v>
      </c>
      <c r="C16" s="58" t="s">
        <v>428</v>
      </c>
      <c r="D16" s="58">
        <v>14</v>
      </c>
      <c r="E16" s="58">
        <v>3</v>
      </c>
      <c r="F16" s="58">
        <v>3</v>
      </c>
      <c r="G16" s="58">
        <v>14</v>
      </c>
      <c r="H16" s="58">
        <v>0</v>
      </c>
    </row>
    <row r="17" spans="1:8" ht="12.75">
      <c r="A17" s="57">
        <v>13</v>
      </c>
      <c r="B17" s="58" t="s">
        <v>429</v>
      </c>
      <c r="C17" s="58" t="s">
        <v>430</v>
      </c>
      <c r="D17" s="58">
        <v>122</v>
      </c>
      <c r="E17" s="58">
        <v>44</v>
      </c>
      <c r="F17" s="58">
        <v>35</v>
      </c>
      <c r="G17" s="58">
        <v>131</v>
      </c>
      <c r="H17" s="58">
        <v>22</v>
      </c>
    </row>
    <row r="18" spans="1:8" ht="12.75">
      <c r="A18" s="57">
        <v>14</v>
      </c>
      <c r="B18" s="58" t="s">
        <v>431</v>
      </c>
      <c r="C18" s="58" t="s">
        <v>432</v>
      </c>
      <c r="D18" s="58">
        <v>101</v>
      </c>
      <c r="E18" s="58">
        <v>59</v>
      </c>
      <c r="F18" s="58">
        <v>58</v>
      </c>
      <c r="G18" s="58">
        <v>102</v>
      </c>
      <c r="H18" s="58">
        <v>10</v>
      </c>
    </row>
    <row r="19" spans="1:8" ht="12.75">
      <c r="A19" s="57">
        <v>15</v>
      </c>
      <c r="B19" s="58" t="s">
        <v>431</v>
      </c>
      <c r="C19" s="58" t="s">
        <v>433</v>
      </c>
      <c r="D19" s="58">
        <v>44</v>
      </c>
      <c r="E19" s="58">
        <v>29</v>
      </c>
      <c r="F19" s="58">
        <v>30</v>
      </c>
      <c r="G19" s="58">
        <v>43</v>
      </c>
      <c r="H19" s="58">
        <v>0</v>
      </c>
    </row>
    <row r="20" spans="1:8" ht="12.75">
      <c r="A20" s="57">
        <v>16</v>
      </c>
      <c r="B20" s="58" t="s">
        <v>431</v>
      </c>
      <c r="C20" s="58" t="s">
        <v>434</v>
      </c>
      <c r="D20" s="58">
        <v>11</v>
      </c>
      <c r="E20" s="58">
        <v>3</v>
      </c>
      <c r="F20" s="58">
        <v>2</v>
      </c>
      <c r="G20" s="58">
        <v>12</v>
      </c>
      <c r="H20" s="58">
        <v>0</v>
      </c>
    </row>
    <row r="21" spans="1:8" ht="12.75">
      <c r="A21" s="57">
        <v>17</v>
      </c>
      <c r="B21" s="58" t="s">
        <v>435</v>
      </c>
      <c r="C21" s="58" t="s">
        <v>436</v>
      </c>
      <c r="D21" s="58">
        <v>51</v>
      </c>
      <c r="E21" s="58">
        <v>34</v>
      </c>
      <c r="F21" s="58">
        <v>20</v>
      </c>
      <c r="G21" s="58">
        <v>65</v>
      </c>
      <c r="H21" s="58">
        <v>3</v>
      </c>
    </row>
    <row r="22" spans="1:8" ht="12.75">
      <c r="A22" s="57">
        <v>18</v>
      </c>
      <c r="B22" s="58" t="s">
        <v>435</v>
      </c>
      <c r="C22" s="58" t="s">
        <v>437</v>
      </c>
      <c r="D22" s="58">
        <v>86</v>
      </c>
      <c r="E22" s="58">
        <v>19</v>
      </c>
      <c r="F22" s="58">
        <v>33</v>
      </c>
      <c r="G22" s="58">
        <v>72</v>
      </c>
      <c r="H22" s="58">
        <v>6</v>
      </c>
    </row>
    <row r="23" spans="1:8" ht="12.75">
      <c r="A23" s="57">
        <v>19</v>
      </c>
      <c r="B23" s="58" t="s">
        <v>438</v>
      </c>
      <c r="C23" s="58" t="s">
        <v>439</v>
      </c>
      <c r="D23" s="58">
        <v>238</v>
      </c>
      <c r="E23" s="58">
        <v>54</v>
      </c>
      <c r="F23" s="58">
        <v>56</v>
      </c>
      <c r="G23" s="58">
        <v>236</v>
      </c>
      <c r="H23" s="58">
        <v>20</v>
      </c>
    </row>
    <row r="24" spans="1:8" ht="12.75">
      <c r="A24" s="57">
        <v>20</v>
      </c>
      <c r="B24" s="58" t="s">
        <v>440</v>
      </c>
      <c r="C24" s="58" t="s">
        <v>441</v>
      </c>
      <c r="D24" s="58">
        <v>51</v>
      </c>
      <c r="E24" s="58">
        <v>5</v>
      </c>
      <c r="F24" s="58">
        <v>4</v>
      </c>
      <c r="G24" s="58">
        <v>52</v>
      </c>
      <c r="H24" s="58">
        <v>3</v>
      </c>
    </row>
    <row r="25" spans="1:8" ht="12.75">
      <c r="A25" s="57">
        <v>21</v>
      </c>
      <c r="B25" s="58" t="s">
        <v>440</v>
      </c>
      <c r="C25" s="58" t="s">
        <v>442</v>
      </c>
      <c r="D25" s="58">
        <v>49</v>
      </c>
      <c r="E25" s="58">
        <v>18</v>
      </c>
      <c r="F25" s="58">
        <v>17</v>
      </c>
      <c r="G25" s="58">
        <v>50</v>
      </c>
      <c r="H25" s="58">
        <v>6</v>
      </c>
    </row>
    <row r="26" spans="1:8" ht="12.75">
      <c r="A26" s="57">
        <v>22</v>
      </c>
      <c r="B26" s="58" t="s">
        <v>440</v>
      </c>
      <c r="C26" s="58" t="s">
        <v>443</v>
      </c>
      <c r="D26" s="58">
        <v>18</v>
      </c>
      <c r="E26" s="58">
        <v>6</v>
      </c>
      <c r="F26" s="58">
        <v>5</v>
      </c>
      <c r="G26" s="58">
        <v>19</v>
      </c>
      <c r="H26" s="58">
        <v>2</v>
      </c>
    </row>
    <row r="27" spans="1:8" ht="12.75">
      <c r="A27" s="57">
        <v>23</v>
      </c>
      <c r="B27" s="58" t="s">
        <v>444</v>
      </c>
      <c r="C27" s="58" t="s">
        <v>445</v>
      </c>
      <c r="D27" s="58">
        <v>63</v>
      </c>
      <c r="E27" s="58">
        <v>22</v>
      </c>
      <c r="F27" s="58">
        <v>26</v>
      </c>
      <c r="G27" s="58">
        <v>59</v>
      </c>
      <c r="H27" s="58">
        <v>6</v>
      </c>
    </row>
    <row r="28" spans="1:8" ht="12.75">
      <c r="A28" s="57">
        <v>24</v>
      </c>
      <c r="B28" s="58" t="s">
        <v>444</v>
      </c>
      <c r="C28" s="58" t="s">
        <v>446</v>
      </c>
      <c r="D28" s="58">
        <v>100</v>
      </c>
      <c r="E28" s="58">
        <v>49</v>
      </c>
      <c r="F28" s="58">
        <v>29</v>
      </c>
      <c r="G28" s="58">
        <v>120</v>
      </c>
      <c r="H28" s="58">
        <v>19</v>
      </c>
    </row>
    <row r="29" spans="1:8" ht="12.75">
      <c r="A29" s="57">
        <v>25</v>
      </c>
      <c r="B29" s="58" t="s">
        <v>444</v>
      </c>
      <c r="C29" s="58" t="s">
        <v>447</v>
      </c>
      <c r="D29" s="58">
        <v>23</v>
      </c>
      <c r="E29" s="58">
        <v>13</v>
      </c>
      <c r="F29" s="58">
        <v>15</v>
      </c>
      <c r="G29" s="58">
        <v>21</v>
      </c>
      <c r="H29" s="58">
        <v>0</v>
      </c>
    </row>
    <row r="30" spans="1:8" ht="12.75">
      <c r="A30" s="57">
        <v>26</v>
      </c>
      <c r="B30" s="58" t="s">
        <v>448</v>
      </c>
      <c r="C30" s="58" t="s">
        <v>449</v>
      </c>
      <c r="D30" s="58">
        <v>34</v>
      </c>
      <c r="E30" s="58">
        <v>6</v>
      </c>
      <c r="F30" s="58">
        <v>6</v>
      </c>
      <c r="G30" s="58">
        <v>34</v>
      </c>
      <c r="H30" s="58">
        <v>1</v>
      </c>
    </row>
    <row r="31" spans="1:8" ht="12.75">
      <c r="A31" s="57">
        <v>27</v>
      </c>
      <c r="B31" s="58" t="s">
        <v>448</v>
      </c>
      <c r="C31" s="58" t="s">
        <v>450</v>
      </c>
      <c r="D31" s="58">
        <v>72</v>
      </c>
      <c r="E31" s="58">
        <v>19</v>
      </c>
      <c r="F31" s="58">
        <v>19</v>
      </c>
      <c r="G31" s="58">
        <v>72</v>
      </c>
      <c r="H31" s="58">
        <v>7</v>
      </c>
    </row>
    <row r="32" spans="1:8" ht="12.75">
      <c r="A32" s="57">
        <v>28</v>
      </c>
      <c r="B32" s="58" t="s">
        <v>451</v>
      </c>
      <c r="C32" s="58" t="s">
        <v>452</v>
      </c>
      <c r="D32" s="58">
        <v>101</v>
      </c>
      <c r="E32" s="58">
        <v>51</v>
      </c>
      <c r="F32" s="58">
        <v>39</v>
      </c>
      <c r="G32" s="58">
        <v>113</v>
      </c>
      <c r="H32" s="58">
        <v>10</v>
      </c>
    </row>
    <row r="33" spans="1:8" ht="12.75">
      <c r="A33" s="57">
        <v>29</v>
      </c>
      <c r="B33" s="58" t="s">
        <v>453</v>
      </c>
      <c r="C33" s="58" t="s">
        <v>454</v>
      </c>
      <c r="D33" s="58">
        <v>9</v>
      </c>
      <c r="E33" s="58">
        <v>34</v>
      </c>
      <c r="F33" s="58">
        <v>27</v>
      </c>
      <c r="G33" s="58">
        <v>16</v>
      </c>
      <c r="H33" s="58">
        <v>0</v>
      </c>
    </row>
    <row r="34" spans="1:8" ht="12.75">
      <c r="A34" s="57">
        <v>30</v>
      </c>
      <c r="B34" s="58" t="s">
        <v>453</v>
      </c>
      <c r="C34" s="58" t="s">
        <v>455</v>
      </c>
      <c r="D34" s="58">
        <v>25</v>
      </c>
      <c r="E34" s="58">
        <v>53</v>
      </c>
      <c r="F34" s="58">
        <v>53</v>
      </c>
      <c r="G34" s="58">
        <v>25</v>
      </c>
      <c r="H34" s="58">
        <v>0</v>
      </c>
    </row>
    <row r="35" spans="1:8" ht="12.75">
      <c r="A35" s="57">
        <v>31</v>
      </c>
      <c r="B35" s="58" t="s">
        <v>456</v>
      </c>
      <c r="C35" s="58" t="s">
        <v>457</v>
      </c>
      <c r="D35" s="58">
        <v>4</v>
      </c>
      <c r="E35" s="58">
        <v>2</v>
      </c>
      <c r="F35" s="58">
        <v>0</v>
      </c>
      <c r="G35" s="58">
        <v>6</v>
      </c>
      <c r="H35" s="58">
        <v>0</v>
      </c>
    </row>
    <row r="36" spans="1:8" ht="12.75">
      <c r="A36" s="57">
        <v>32</v>
      </c>
      <c r="B36" s="58" t="s">
        <v>456</v>
      </c>
      <c r="C36" s="58" t="s">
        <v>458</v>
      </c>
      <c r="D36" s="58">
        <v>19</v>
      </c>
      <c r="E36" s="58">
        <v>6</v>
      </c>
      <c r="F36" s="58">
        <v>5</v>
      </c>
      <c r="G36" s="58">
        <v>20</v>
      </c>
      <c r="H36" s="58">
        <v>0</v>
      </c>
    </row>
    <row r="37" spans="1:8" ht="12.75">
      <c r="A37" s="57">
        <v>33</v>
      </c>
      <c r="B37" s="58" t="s">
        <v>456</v>
      </c>
      <c r="C37" s="58" t="s">
        <v>459</v>
      </c>
      <c r="D37" s="58">
        <v>250</v>
      </c>
      <c r="E37" s="58">
        <v>123</v>
      </c>
      <c r="F37" s="58">
        <v>107</v>
      </c>
      <c r="G37" s="58">
        <v>266</v>
      </c>
      <c r="H37" s="58">
        <v>21</v>
      </c>
    </row>
    <row r="38" spans="1:8" ht="12.75">
      <c r="A38" s="57">
        <v>34</v>
      </c>
      <c r="B38" s="58" t="s">
        <v>456</v>
      </c>
      <c r="C38" s="58" t="s">
        <v>460</v>
      </c>
      <c r="D38" s="58">
        <v>33</v>
      </c>
      <c r="E38" s="58">
        <v>23</v>
      </c>
      <c r="F38" s="58">
        <v>21</v>
      </c>
      <c r="G38" s="58">
        <v>35</v>
      </c>
      <c r="H38" s="58">
        <v>0</v>
      </c>
    </row>
    <row r="39" spans="1:8" ht="12.75">
      <c r="A39" s="57">
        <v>35</v>
      </c>
      <c r="B39" s="58" t="s">
        <v>456</v>
      </c>
      <c r="C39" s="58" t="s">
        <v>461</v>
      </c>
      <c r="D39" s="58">
        <v>9</v>
      </c>
      <c r="E39" s="58">
        <v>1</v>
      </c>
      <c r="F39" s="58">
        <v>2</v>
      </c>
      <c r="G39" s="58">
        <v>8</v>
      </c>
      <c r="H39" s="58">
        <v>0</v>
      </c>
    </row>
    <row r="40" spans="1:8" ht="12.75">
      <c r="A40" s="57">
        <v>36</v>
      </c>
      <c r="B40" s="58" t="s">
        <v>462</v>
      </c>
      <c r="C40" s="58" t="s">
        <v>463</v>
      </c>
      <c r="D40" s="58">
        <v>255</v>
      </c>
      <c r="E40" s="58">
        <v>66</v>
      </c>
      <c r="F40" s="58">
        <v>82</v>
      </c>
      <c r="G40" s="58">
        <v>239</v>
      </c>
      <c r="H40" s="58">
        <v>41</v>
      </c>
    </row>
    <row r="41" spans="1:8" ht="12.75">
      <c r="A41" s="57">
        <v>37</v>
      </c>
      <c r="B41" s="58" t="s">
        <v>462</v>
      </c>
      <c r="C41" s="58" t="s">
        <v>464</v>
      </c>
      <c r="D41" s="58">
        <v>26</v>
      </c>
      <c r="E41" s="58">
        <v>9</v>
      </c>
      <c r="F41" s="58">
        <v>8</v>
      </c>
      <c r="G41" s="58">
        <v>27</v>
      </c>
      <c r="H41" s="58">
        <v>0</v>
      </c>
    </row>
    <row r="42" spans="1:8" ht="12.75">
      <c r="A42" s="57">
        <v>38</v>
      </c>
      <c r="B42" s="58" t="s">
        <v>462</v>
      </c>
      <c r="C42" s="58" t="s">
        <v>465</v>
      </c>
      <c r="D42" s="58">
        <v>18</v>
      </c>
      <c r="E42" s="58">
        <v>16</v>
      </c>
      <c r="F42" s="58">
        <v>15</v>
      </c>
      <c r="G42" s="58">
        <v>19</v>
      </c>
      <c r="H42" s="58">
        <v>0</v>
      </c>
    </row>
    <row r="43" spans="1:8" ht="12.75">
      <c r="A43" s="57">
        <v>39</v>
      </c>
      <c r="B43" s="58" t="s">
        <v>466</v>
      </c>
      <c r="C43" s="58" t="s">
        <v>467</v>
      </c>
      <c r="D43" s="58">
        <v>30</v>
      </c>
      <c r="E43" s="58">
        <v>5</v>
      </c>
      <c r="F43" s="58">
        <v>9</v>
      </c>
      <c r="G43" s="58">
        <v>26</v>
      </c>
      <c r="H43" s="58">
        <v>2</v>
      </c>
    </row>
    <row r="44" spans="1:8" ht="12.75">
      <c r="A44" s="57">
        <v>40</v>
      </c>
      <c r="B44" s="58" t="s">
        <v>466</v>
      </c>
      <c r="C44" s="58" t="s">
        <v>468</v>
      </c>
      <c r="D44" s="58">
        <v>60</v>
      </c>
      <c r="E44" s="58">
        <v>20</v>
      </c>
      <c r="F44" s="58">
        <v>24</v>
      </c>
      <c r="G44" s="58">
        <v>56</v>
      </c>
      <c r="H44" s="58">
        <v>3</v>
      </c>
    </row>
    <row r="45" spans="1:8" ht="12.75">
      <c r="A45" s="57">
        <v>41</v>
      </c>
      <c r="B45" s="58" t="s">
        <v>466</v>
      </c>
      <c r="C45" s="58" t="s">
        <v>469</v>
      </c>
      <c r="D45" s="58">
        <v>23</v>
      </c>
      <c r="E45" s="58">
        <v>8</v>
      </c>
      <c r="F45" s="58">
        <v>1</v>
      </c>
      <c r="G45" s="58">
        <v>30</v>
      </c>
      <c r="H45" s="58">
        <v>0</v>
      </c>
    </row>
    <row r="46" spans="1:8" ht="12.75">
      <c r="A46" s="57">
        <v>42</v>
      </c>
      <c r="B46" s="58" t="s">
        <v>470</v>
      </c>
      <c r="C46" s="58" t="s">
        <v>471</v>
      </c>
      <c r="D46" s="58">
        <v>46</v>
      </c>
      <c r="E46" s="58">
        <v>3</v>
      </c>
      <c r="F46" s="58">
        <v>6</v>
      </c>
      <c r="G46" s="58">
        <v>43</v>
      </c>
      <c r="H46" s="58">
        <v>9</v>
      </c>
    </row>
    <row r="47" spans="1:8" ht="12.75">
      <c r="A47" s="57">
        <v>43</v>
      </c>
      <c r="B47" s="58" t="s">
        <v>470</v>
      </c>
      <c r="C47" s="58" t="s">
        <v>472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</row>
    <row r="48" spans="1:8" ht="12.75">
      <c r="A48" s="57">
        <v>44</v>
      </c>
      <c r="B48" s="58" t="s">
        <v>470</v>
      </c>
      <c r="C48" s="58" t="s">
        <v>473</v>
      </c>
      <c r="D48" s="58">
        <v>50</v>
      </c>
      <c r="E48" s="58">
        <v>20</v>
      </c>
      <c r="F48" s="58">
        <v>17</v>
      </c>
      <c r="G48" s="58">
        <v>53</v>
      </c>
      <c r="H48" s="58">
        <v>2</v>
      </c>
    </row>
    <row r="49" spans="1:8" ht="12.75">
      <c r="A49" s="57">
        <v>45</v>
      </c>
      <c r="B49" s="58" t="s">
        <v>474</v>
      </c>
      <c r="C49" s="58" t="s">
        <v>475</v>
      </c>
      <c r="D49" s="58">
        <v>6</v>
      </c>
      <c r="E49" s="58">
        <v>2</v>
      </c>
      <c r="F49" s="58">
        <v>1</v>
      </c>
      <c r="G49" s="58">
        <v>7</v>
      </c>
      <c r="H49" s="58">
        <v>0</v>
      </c>
    </row>
    <row r="50" spans="1:8" ht="12.75">
      <c r="A50" s="57">
        <v>46</v>
      </c>
      <c r="B50" s="58" t="s">
        <v>474</v>
      </c>
      <c r="C50" s="58" t="s">
        <v>476</v>
      </c>
      <c r="D50" s="58">
        <v>39</v>
      </c>
      <c r="E50" s="58">
        <v>13</v>
      </c>
      <c r="F50" s="58">
        <v>20</v>
      </c>
      <c r="G50" s="58">
        <v>32</v>
      </c>
      <c r="H50" s="58">
        <v>2</v>
      </c>
    </row>
    <row r="51" spans="1:8" ht="12.75">
      <c r="A51" s="57">
        <v>47</v>
      </c>
      <c r="B51" s="58" t="s">
        <v>474</v>
      </c>
      <c r="C51" s="58" t="s">
        <v>477</v>
      </c>
      <c r="D51" s="58">
        <v>114</v>
      </c>
      <c r="E51" s="58">
        <v>48</v>
      </c>
      <c r="F51" s="58">
        <v>50</v>
      </c>
      <c r="G51" s="58">
        <v>112</v>
      </c>
      <c r="H51" s="58">
        <v>15</v>
      </c>
    </row>
    <row r="52" spans="1:8" ht="12.75">
      <c r="A52" s="57">
        <v>48</v>
      </c>
      <c r="B52" s="58" t="s">
        <v>478</v>
      </c>
      <c r="C52" s="58" t="s">
        <v>479</v>
      </c>
      <c r="D52" s="58">
        <v>59</v>
      </c>
      <c r="E52" s="58">
        <v>25</v>
      </c>
      <c r="F52" s="58">
        <v>31</v>
      </c>
      <c r="G52" s="58">
        <v>53</v>
      </c>
      <c r="H52" s="58">
        <v>8</v>
      </c>
    </row>
    <row r="53" spans="1:8" ht="12.75">
      <c r="A53" s="57">
        <v>49</v>
      </c>
      <c r="B53" s="58" t="s">
        <v>478</v>
      </c>
      <c r="C53" s="58" t="s">
        <v>480</v>
      </c>
      <c r="D53" s="58">
        <v>17</v>
      </c>
      <c r="E53" s="58">
        <v>7</v>
      </c>
      <c r="F53" s="58">
        <v>4</v>
      </c>
      <c r="G53" s="58">
        <v>20</v>
      </c>
      <c r="H53" s="58">
        <v>2</v>
      </c>
    </row>
    <row r="54" spans="1:8" ht="12.75">
      <c r="A54" s="57">
        <v>50</v>
      </c>
      <c r="B54" s="58" t="s">
        <v>478</v>
      </c>
      <c r="C54" s="58" t="s">
        <v>481</v>
      </c>
      <c r="D54" s="58">
        <v>28</v>
      </c>
      <c r="E54" s="58">
        <v>10</v>
      </c>
      <c r="F54" s="58">
        <v>10</v>
      </c>
      <c r="G54" s="58">
        <v>28</v>
      </c>
      <c r="H54" s="58">
        <v>0</v>
      </c>
    </row>
    <row r="55" spans="1:8" ht="12.75">
      <c r="A55" s="57">
        <v>51</v>
      </c>
      <c r="B55" s="58" t="s">
        <v>478</v>
      </c>
      <c r="C55" s="58" t="s">
        <v>482</v>
      </c>
      <c r="D55" s="58">
        <v>25</v>
      </c>
      <c r="E55" s="58">
        <v>23</v>
      </c>
      <c r="F55" s="58">
        <v>18</v>
      </c>
      <c r="G55" s="58">
        <v>30</v>
      </c>
      <c r="H55" s="58">
        <v>0</v>
      </c>
    </row>
    <row r="56" spans="1:8" ht="12.75">
      <c r="A56" s="57">
        <v>52</v>
      </c>
      <c r="B56" s="58" t="s">
        <v>478</v>
      </c>
      <c r="C56" s="58" t="s">
        <v>483</v>
      </c>
      <c r="D56" s="58">
        <v>23</v>
      </c>
      <c r="E56" s="58">
        <v>10</v>
      </c>
      <c r="F56" s="58">
        <v>6</v>
      </c>
      <c r="G56" s="58">
        <v>27</v>
      </c>
      <c r="H56" s="58">
        <v>4</v>
      </c>
    </row>
    <row r="57" spans="1:8" ht="12.75">
      <c r="A57" s="57">
        <v>53</v>
      </c>
      <c r="B57" s="58" t="s">
        <v>478</v>
      </c>
      <c r="C57" s="58" t="s">
        <v>484</v>
      </c>
      <c r="D57" s="58">
        <v>25</v>
      </c>
      <c r="E57" s="58">
        <v>6</v>
      </c>
      <c r="F57" s="58">
        <v>11</v>
      </c>
      <c r="G57" s="58">
        <v>20</v>
      </c>
      <c r="H57" s="58">
        <v>0</v>
      </c>
    </row>
    <row r="58" spans="1:8" ht="12.75">
      <c r="A58" s="57">
        <v>54</v>
      </c>
      <c r="B58" s="58" t="s">
        <v>478</v>
      </c>
      <c r="C58" s="58" t="s">
        <v>485</v>
      </c>
      <c r="D58" s="58">
        <v>18</v>
      </c>
      <c r="E58" s="58">
        <v>4</v>
      </c>
      <c r="F58" s="58">
        <v>4</v>
      </c>
      <c r="G58" s="58">
        <v>18</v>
      </c>
      <c r="H58" s="58">
        <v>1</v>
      </c>
    </row>
    <row r="59" spans="1:8" ht="12.75">
      <c r="A59" s="57">
        <v>55</v>
      </c>
      <c r="B59" s="58" t="s">
        <v>486</v>
      </c>
      <c r="C59" s="58" t="s">
        <v>487</v>
      </c>
      <c r="D59" s="58">
        <v>50</v>
      </c>
      <c r="E59" s="58">
        <v>14</v>
      </c>
      <c r="F59" s="58">
        <v>13</v>
      </c>
      <c r="G59" s="58">
        <v>51</v>
      </c>
      <c r="H59" s="58">
        <v>7</v>
      </c>
    </row>
    <row r="60" spans="1:8" ht="12.75">
      <c r="A60" s="57">
        <v>56</v>
      </c>
      <c r="B60" s="58" t="s">
        <v>488</v>
      </c>
      <c r="C60" s="58" t="s">
        <v>489</v>
      </c>
      <c r="D60" s="58">
        <v>31</v>
      </c>
      <c r="E60" s="58">
        <v>9</v>
      </c>
      <c r="F60" s="58">
        <v>8</v>
      </c>
      <c r="G60" s="58">
        <v>32</v>
      </c>
      <c r="H60" s="58">
        <v>2</v>
      </c>
    </row>
    <row r="61" spans="1:8" ht="12.75">
      <c r="A61" s="57">
        <v>57</v>
      </c>
      <c r="B61" s="58" t="s">
        <v>488</v>
      </c>
      <c r="C61" s="58" t="s">
        <v>490</v>
      </c>
      <c r="D61" s="58">
        <v>18</v>
      </c>
      <c r="E61" s="58">
        <v>6</v>
      </c>
      <c r="F61" s="58">
        <v>6</v>
      </c>
      <c r="G61" s="58">
        <v>18</v>
      </c>
      <c r="H61" s="58">
        <v>3</v>
      </c>
    </row>
    <row r="62" spans="1:8" ht="12.75">
      <c r="A62" s="57">
        <v>58</v>
      </c>
      <c r="B62" s="58" t="s">
        <v>488</v>
      </c>
      <c r="C62" s="58" t="s">
        <v>491</v>
      </c>
      <c r="D62" s="58">
        <v>12</v>
      </c>
      <c r="E62" s="58">
        <v>4</v>
      </c>
      <c r="F62" s="58">
        <v>5</v>
      </c>
      <c r="G62" s="58">
        <v>11</v>
      </c>
      <c r="H62" s="58">
        <v>0</v>
      </c>
    </row>
    <row r="63" spans="1:8" ht="12.75">
      <c r="A63" s="57">
        <v>59</v>
      </c>
      <c r="B63" s="58" t="s">
        <v>488</v>
      </c>
      <c r="C63" s="58" t="s">
        <v>492</v>
      </c>
      <c r="D63" s="58">
        <v>29</v>
      </c>
      <c r="E63" s="58">
        <v>23</v>
      </c>
      <c r="F63" s="58">
        <v>23</v>
      </c>
      <c r="G63" s="58">
        <v>29</v>
      </c>
      <c r="H63" s="58">
        <v>0</v>
      </c>
    </row>
    <row r="64" spans="1:8" ht="12.75">
      <c r="A64" s="57">
        <v>60</v>
      </c>
      <c r="B64" s="58" t="s">
        <v>488</v>
      </c>
      <c r="C64" s="58" t="s">
        <v>493</v>
      </c>
      <c r="D64" s="58">
        <v>31</v>
      </c>
      <c r="E64" s="58">
        <v>10</v>
      </c>
      <c r="F64" s="58">
        <v>10</v>
      </c>
      <c r="G64" s="58">
        <v>31</v>
      </c>
      <c r="H64" s="58">
        <v>3</v>
      </c>
    </row>
    <row r="65" spans="1:8" ht="12.75">
      <c r="A65" s="57">
        <v>61</v>
      </c>
      <c r="B65" s="58" t="s">
        <v>488</v>
      </c>
      <c r="C65" s="58" t="s">
        <v>494</v>
      </c>
      <c r="D65" s="58">
        <v>19</v>
      </c>
      <c r="E65" s="58">
        <v>10</v>
      </c>
      <c r="F65" s="58">
        <v>10</v>
      </c>
      <c r="G65" s="58">
        <v>19</v>
      </c>
      <c r="H65" s="58">
        <v>0</v>
      </c>
    </row>
    <row r="66" spans="1:8" ht="12.75">
      <c r="A66" s="57">
        <v>62</v>
      </c>
      <c r="B66" s="58" t="s">
        <v>488</v>
      </c>
      <c r="C66" s="58" t="s">
        <v>495</v>
      </c>
      <c r="D66" s="58">
        <v>53</v>
      </c>
      <c r="E66" s="58">
        <v>10</v>
      </c>
      <c r="F66" s="58">
        <v>8</v>
      </c>
      <c r="G66" s="58">
        <v>55</v>
      </c>
      <c r="H66" s="58">
        <v>10</v>
      </c>
    </row>
    <row r="67" spans="1:8" ht="12.75">
      <c r="A67" s="57">
        <v>63</v>
      </c>
      <c r="B67" s="58" t="s">
        <v>488</v>
      </c>
      <c r="C67" s="58" t="s">
        <v>496</v>
      </c>
      <c r="D67" s="58">
        <v>27</v>
      </c>
      <c r="E67" s="58">
        <v>23</v>
      </c>
      <c r="F67" s="58">
        <v>8</v>
      </c>
      <c r="G67" s="58">
        <v>42</v>
      </c>
      <c r="H67" s="58">
        <v>0</v>
      </c>
    </row>
    <row r="68" spans="1:8" ht="12.75">
      <c r="A68" s="57">
        <v>64</v>
      </c>
      <c r="B68" s="58" t="s">
        <v>488</v>
      </c>
      <c r="C68" s="58" t="s">
        <v>497</v>
      </c>
      <c r="D68" s="58">
        <v>28</v>
      </c>
      <c r="E68" s="58">
        <v>17</v>
      </c>
      <c r="F68" s="58">
        <v>17</v>
      </c>
      <c r="G68" s="58">
        <v>28</v>
      </c>
      <c r="H68" s="58">
        <v>1</v>
      </c>
    </row>
    <row r="69" spans="1:8" ht="12.75">
      <c r="A69" s="57">
        <v>65</v>
      </c>
      <c r="B69" s="58" t="s">
        <v>498</v>
      </c>
      <c r="C69" s="58" t="s">
        <v>499</v>
      </c>
      <c r="D69" s="58">
        <v>82</v>
      </c>
      <c r="E69" s="58">
        <v>26</v>
      </c>
      <c r="F69" s="58">
        <v>25</v>
      </c>
      <c r="G69" s="58">
        <v>83</v>
      </c>
      <c r="H69" s="58">
        <v>9</v>
      </c>
    </row>
    <row r="70" spans="1:8" ht="12.75">
      <c r="A70" s="57">
        <v>66</v>
      </c>
      <c r="B70" s="58" t="s">
        <v>500</v>
      </c>
      <c r="C70" s="58" t="s">
        <v>501</v>
      </c>
      <c r="D70" s="58">
        <v>62</v>
      </c>
      <c r="E70" s="58">
        <v>3</v>
      </c>
      <c r="F70" s="58">
        <v>25</v>
      </c>
      <c r="G70" s="58">
        <v>40</v>
      </c>
      <c r="H70" s="58">
        <v>8</v>
      </c>
    </row>
    <row r="71" spans="1:8" ht="12.75">
      <c r="A71" s="57">
        <v>67</v>
      </c>
      <c r="B71" s="58" t="s">
        <v>500</v>
      </c>
      <c r="C71" s="58" t="s">
        <v>502</v>
      </c>
      <c r="D71" s="58">
        <v>24</v>
      </c>
      <c r="E71" s="58">
        <v>3</v>
      </c>
      <c r="F71" s="58">
        <v>5</v>
      </c>
      <c r="G71" s="58">
        <v>22</v>
      </c>
      <c r="H71" s="58">
        <v>0</v>
      </c>
    </row>
    <row r="72" spans="1:8" ht="12.75">
      <c r="A72" s="57">
        <v>68</v>
      </c>
      <c r="B72" s="58" t="s">
        <v>500</v>
      </c>
      <c r="C72" s="58" t="s">
        <v>503</v>
      </c>
      <c r="D72" s="58">
        <v>28</v>
      </c>
      <c r="E72" s="58">
        <v>28</v>
      </c>
      <c r="F72" s="58">
        <v>22</v>
      </c>
      <c r="G72" s="58">
        <v>34</v>
      </c>
      <c r="H72" s="58">
        <v>0</v>
      </c>
    </row>
    <row r="73" spans="1:8" ht="12.75">
      <c r="A73" s="57">
        <v>69</v>
      </c>
      <c r="B73" s="58" t="s">
        <v>504</v>
      </c>
      <c r="C73" s="58" t="s">
        <v>505</v>
      </c>
      <c r="D73" s="58">
        <v>53</v>
      </c>
      <c r="E73" s="58">
        <v>5</v>
      </c>
      <c r="F73" s="58">
        <v>6</v>
      </c>
      <c r="G73" s="58">
        <v>52</v>
      </c>
      <c r="H73" s="58">
        <v>7</v>
      </c>
    </row>
    <row r="74" spans="1:8" ht="25.5">
      <c r="A74" s="57">
        <v>70</v>
      </c>
      <c r="B74" s="58" t="s">
        <v>506</v>
      </c>
      <c r="C74" s="58" t="s">
        <v>507</v>
      </c>
      <c r="D74" s="58">
        <v>27</v>
      </c>
      <c r="E74" s="58">
        <v>6</v>
      </c>
      <c r="F74" s="58">
        <v>6</v>
      </c>
      <c r="G74" s="58">
        <v>27</v>
      </c>
      <c r="H74" s="58">
        <v>0</v>
      </c>
    </row>
    <row r="75" spans="1:8" ht="12.75">
      <c r="A75" s="57">
        <v>71</v>
      </c>
      <c r="B75" s="58" t="s">
        <v>506</v>
      </c>
      <c r="C75" s="58" t="s">
        <v>508</v>
      </c>
      <c r="D75" s="58">
        <v>34</v>
      </c>
      <c r="E75" s="58">
        <v>28</v>
      </c>
      <c r="F75" s="58">
        <v>30</v>
      </c>
      <c r="G75" s="58">
        <v>32</v>
      </c>
      <c r="H75" s="58">
        <v>2</v>
      </c>
    </row>
    <row r="76" spans="1:8" ht="12.75">
      <c r="A76" s="57">
        <v>72</v>
      </c>
      <c r="B76" s="58" t="s">
        <v>506</v>
      </c>
      <c r="C76" s="58" t="s">
        <v>509</v>
      </c>
      <c r="D76" s="58">
        <v>28</v>
      </c>
      <c r="E76" s="58">
        <v>6</v>
      </c>
      <c r="F76" s="58">
        <v>6</v>
      </c>
      <c r="G76" s="58">
        <v>28</v>
      </c>
      <c r="H76" s="58">
        <v>2</v>
      </c>
    </row>
    <row r="77" spans="1:8" ht="12.75">
      <c r="A77" s="57">
        <v>73</v>
      </c>
      <c r="B77" s="58" t="s">
        <v>506</v>
      </c>
      <c r="C77" s="58" t="s">
        <v>510</v>
      </c>
      <c r="D77" s="58">
        <v>58</v>
      </c>
      <c r="E77" s="58">
        <v>16</v>
      </c>
      <c r="F77" s="58">
        <v>18</v>
      </c>
      <c r="G77" s="58">
        <v>56</v>
      </c>
      <c r="H77" s="58">
        <v>4</v>
      </c>
    </row>
    <row r="78" spans="1:8" ht="12.75">
      <c r="A78" s="57">
        <v>74</v>
      </c>
      <c r="B78" s="58" t="s">
        <v>506</v>
      </c>
      <c r="C78" s="58" t="s">
        <v>511</v>
      </c>
      <c r="D78" s="58">
        <v>16</v>
      </c>
      <c r="E78" s="58">
        <v>3</v>
      </c>
      <c r="F78" s="58">
        <v>1</v>
      </c>
      <c r="G78" s="58">
        <v>18</v>
      </c>
      <c r="H78" s="58">
        <v>0</v>
      </c>
    </row>
    <row r="79" spans="1:8" ht="12.75">
      <c r="A79" s="57">
        <v>75</v>
      </c>
      <c r="B79" s="58" t="s">
        <v>506</v>
      </c>
      <c r="C79" s="58" t="s">
        <v>512</v>
      </c>
      <c r="D79" s="58">
        <v>33</v>
      </c>
      <c r="E79" s="58">
        <v>17</v>
      </c>
      <c r="F79" s="58">
        <v>14</v>
      </c>
      <c r="G79" s="58">
        <v>36</v>
      </c>
      <c r="H79" s="58">
        <v>0</v>
      </c>
    </row>
    <row r="80" spans="1:8" ht="12.75">
      <c r="A80" s="57">
        <v>76</v>
      </c>
      <c r="B80" s="58" t="s">
        <v>513</v>
      </c>
      <c r="C80" s="58" t="s">
        <v>514</v>
      </c>
      <c r="D80" s="58">
        <v>42</v>
      </c>
      <c r="E80" s="58">
        <v>10</v>
      </c>
      <c r="F80" s="58">
        <v>11</v>
      </c>
      <c r="G80" s="58">
        <v>41</v>
      </c>
      <c r="H80" s="58">
        <v>7</v>
      </c>
    </row>
    <row r="81" spans="1:8" ht="12.75">
      <c r="A81" s="57">
        <v>77</v>
      </c>
      <c r="B81" s="58" t="s">
        <v>513</v>
      </c>
      <c r="C81" s="58" t="s">
        <v>515</v>
      </c>
      <c r="D81" s="58">
        <v>53</v>
      </c>
      <c r="E81" s="58">
        <v>15</v>
      </c>
      <c r="F81" s="58">
        <v>15</v>
      </c>
      <c r="G81" s="58">
        <v>53</v>
      </c>
      <c r="H81" s="58">
        <v>7</v>
      </c>
    </row>
    <row r="82" spans="1:8" ht="12.75">
      <c r="A82" s="57">
        <v>78</v>
      </c>
      <c r="B82" s="58" t="s">
        <v>516</v>
      </c>
      <c r="C82" s="58" t="s">
        <v>517</v>
      </c>
      <c r="D82" s="58">
        <v>15</v>
      </c>
      <c r="E82" s="58">
        <v>13</v>
      </c>
      <c r="F82" s="58">
        <v>10</v>
      </c>
      <c r="G82" s="58">
        <v>18</v>
      </c>
      <c r="H82" s="58">
        <v>0</v>
      </c>
    </row>
    <row r="83" spans="1:8" ht="12.75">
      <c r="A83" s="57">
        <v>79</v>
      </c>
      <c r="B83" s="58" t="s">
        <v>516</v>
      </c>
      <c r="C83" s="58" t="s">
        <v>518</v>
      </c>
      <c r="D83" s="58">
        <v>168</v>
      </c>
      <c r="E83" s="58">
        <v>65</v>
      </c>
      <c r="F83" s="58">
        <v>62</v>
      </c>
      <c r="G83" s="58">
        <v>171</v>
      </c>
      <c r="H83" s="58">
        <v>27</v>
      </c>
    </row>
    <row r="84" spans="1:8" ht="12.75">
      <c r="A84" s="57">
        <v>80</v>
      </c>
      <c r="B84" s="58" t="s">
        <v>516</v>
      </c>
      <c r="C84" s="58" t="s">
        <v>519</v>
      </c>
      <c r="D84" s="58">
        <v>20</v>
      </c>
      <c r="E84" s="58">
        <v>13</v>
      </c>
      <c r="F84" s="58">
        <v>10</v>
      </c>
      <c r="G84" s="58">
        <v>23</v>
      </c>
      <c r="H84" s="58">
        <v>0</v>
      </c>
    </row>
    <row r="85" spans="1:8" ht="12.75">
      <c r="A85" s="57">
        <v>81</v>
      </c>
      <c r="B85" s="58" t="s">
        <v>520</v>
      </c>
      <c r="C85" s="58" t="s">
        <v>521</v>
      </c>
      <c r="D85" s="58">
        <v>381</v>
      </c>
      <c r="E85" s="58">
        <v>192</v>
      </c>
      <c r="F85" s="58">
        <v>213</v>
      </c>
      <c r="G85" s="58">
        <v>360</v>
      </c>
      <c r="H85" s="58">
        <v>36</v>
      </c>
    </row>
    <row r="86" spans="1:8" ht="12.75">
      <c r="A86" s="57">
        <v>82</v>
      </c>
      <c r="B86" s="58" t="s">
        <v>522</v>
      </c>
      <c r="C86" s="58" t="s">
        <v>523</v>
      </c>
      <c r="D86" s="58">
        <v>41</v>
      </c>
      <c r="E86" s="58">
        <v>13</v>
      </c>
      <c r="F86" s="58">
        <v>9</v>
      </c>
      <c r="G86" s="58">
        <v>45</v>
      </c>
      <c r="H86" s="58">
        <v>4</v>
      </c>
    </row>
    <row r="87" spans="1:8" ht="12.75">
      <c r="A87" s="57">
        <v>83</v>
      </c>
      <c r="B87" s="58" t="s">
        <v>524</v>
      </c>
      <c r="C87" s="58" t="s">
        <v>525</v>
      </c>
      <c r="D87" s="58">
        <v>130</v>
      </c>
      <c r="E87" s="58">
        <v>47</v>
      </c>
      <c r="F87" s="58">
        <v>45</v>
      </c>
      <c r="G87" s="58">
        <v>132</v>
      </c>
      <c r="H87" s="58">
        <v>10</v>
      </c>
    </row>
    <row r="88" spans="1:8" s="54" customFormat="1" ht="12.75">
      <c r="A88" s="51">
        <v>83</v>
      </c>
      <c r="B88" s="52"/>
      <c r="C88" s="52" t="s">
        <v>526</v>
      </c>
      <c r="D88" s="52">
        <f>SUM(D5:D87)</f>
        <v>5704</v>
      </c>
      <c r="E88" s="52">
        <f>SUM(E5:E87)</f>
        <v>2262</v>
      </c>
      <c r="F88" s="52">
        <f>SUM(F5:F87)</f>
        <v>2204</v>
      </c>
      <c r="G88" s="52">
        <f>SUM(G5:G87)</f>
        <v>5762</v>
      </c>
      <c r="H88" s="52">
        <f>SUM(H5:H87)</f>
        <v>493</v>
      </c>
    </row>
    <row r="89" spans="1:8" ht="7.5" customHeight="1">
      <c r="A89" s="156"/>
      <c r="B89" s="157"/>
      <c r="C89" s="157"/>
      <c r="D89" s="157"/>
      <c r="E89" s="157"/>
      <c r="F89" s="157"/>
      <c r="G89" s="157"/>
      <c r="H89" s="158"/>
    </row>
    <row r="90" spans="1:8" ht="12.75">
      <c r="A90" s="57">
        <v>1</v>
      </c>
      <c r="B90" s="58" t="s">
        <v>413</v>
      </c>
      <c r="C90" s="58" t="s">
        <v>527</v>
      </c>
      <c r="D90" s="58">
        <v>20</v>
      </c>
      <c r="E90" s="58">
        <v>1</v>
      </c>
      <c r="F90" s="58">
        <v>1</v>
      </c>
      <c r="G90" s="58">
        <v>20</v>
      </c>
      <c r="H90" s="58">
        <v>0</v>
      </c>
    </row>
    <row r="91" spans="1:8" ht="12.75">
      <c r="A91" s="57">
        <v>2</v>
      </c>
      <c r="B91" s="58" t="s">
        <v>528</v>
      </c>
      <c r="C91" s="58" t="s">
        <v>529</v>
      </c>
      <c r="D91" s="58">
        <v>244</v>
      </c>
      <c r="E91" s="58">
        <v>8</v>
      </c>
      <c r="F91" s="58">
        <v>23</v>
      </c>
      <c r="G91" s="58">
        <v>229</v>
      </c>
      <c r="H91" s="58">
        <v>157</v>
      </c>
    </row>
    <row r="92" spans="1:8" ht="12.75">
      <c r="A92" s="57">
        <v>3</v>
      </c>
      <c r="B92" s="58" t="s">
        <v>415</v>
      </c>
      <c r="C92" s="58" t="s">
        <v>530</v>
      </c>
      <c r="D92" s="58">
        <v>55</v>
      </c>
      <c r="E92" s="58">
        <v>2</v>
      </c>
      <c r="F92" s="58">
        <v>1</v>
      </c>
      <c r="G92" s="58">
        <v>56</v>
      </c>
      <c r="H92" s="58">
        <v>11</v>
      </c>
    </row>
    <row r="93" spans="1:8" ht="12.75">
      <c r="A93" s="57">
        <v>4</v>
      </c>
      <c r="B93" s="58" t="s">
        <v>419</v>
      </c>
      <c r="C93" s="58" t="s">
        <v>531</v>
      </c>
      <c r="D93" s="58">
        <v>25</v>
      </c>
      <c r="E93" s="58">
        <v>1</v>
      </c>
      <c r="F93" s="58">
        <v>1</v>
      </c>
      <c r="G93" s="58">
        <v>25</v>
      </c>
      <c r="H93" s="58">
        <v>0</v>
      </c>
    </row>
    <row r="94" spans="1:8" ht="12.75">
      <c r="A94" s="57">
        <v>5</v>
      </c>
      <c r="B94" s="58" t="s">
        <v>421</v>
      </c>
      <c r="C94" s="58" t="s">
        <v>532</v>
      </c>
      <c r="D94" s="58">
        <v>192</v>
      </c>
      <c r="E94" s="58">
        <v>18</v>
      </c>
      <c r="F94" s="58">
        <v>17</v>
      </c>
      <c r="G94" s="58">
        <v>193</v>
      </c>
      <c r="H94" s="58">
        <v>36</v>
      </c>
    </row>
    <row r="95" spans="1:8" ht="12.75">
      <c r="A95" s="57">
        <v>6</v>
      </c>
      <c r="B95" s="58" t="s">
        <v>421</v>
      </c>
      <c r="C95" s="58" t="s">
        <v>533</v>
      </c>
      <c r="D95" s="58">
        <v>229</v>
      </c>
      <c r="E95" s="58">
        <v>38</v>
      </c>
      <c r="F95" s="58">
        <v>44</v>
      </c>
      <c r="G95" s="58">
        <v>223</v>
      </c>
      <c r="H95" s="58">
        <v>53</v>
      </c>
    </row>
    <row r="96" spans="1:8" ht="12.75">
      <c r="A96" s="57">
        <v>7</v>
      </c>
      <c r="B96" s="58" t="s">
        <v>421</v>
      </c>
      <c r="C96" s="58" t="s">
        <v>534</v>
      </c>
      <c r="D96" s="58">
        <v>55</v>
      </c>
      <c r="E96" s="58">
        <v>3</v>
      </c>
      <c r="F96" s="58">
        <v>3</v>
      </c>
      <c r="G96" s="58">
        <v>55</v>
      </c>
      <c r="H96" s="58">
        <v>31</v>
      </c>
    </row>
    <row r="97" spans="1:8" ht="12.75">
      <c r="A97" s="57">
        <v>8</v>
      </c>
      <c r="B97" s="58" t="s">
        <v>421</v>
      </c>
      <c r="C97" s="58" t="s">
        <v>535</v>
      </c>
      <c r="D97" s="58">
        <v>320</v>
      </c>
      <c r="E97" s="58">
        <v>31</v>
      </c>
      <c r="F97" s="58">
        <v>32</v>
      </c>
      <c r="G97" s="58">
        <v>319</v>
      </c>
      <c r="H97" s="58">
        <v>134</v>
      </c>
    </row>
    <row r="98" spans="1:8" ht="12.75">
      <c r="A98" s="57">
        <v>9</v>
      </c>
      <c r="B98" s="58" t="s">
        <v>431</v>
      </c>
      <c r="C98" s="58" t="s">
        <v>536</v>
      </c>
      <c r="D98" s="58">
        <v>206</v>
      </c>
      <c r="E98" s="58">
        <v>11</v>
      </c>
      <c r="F98" s="58">
        <v>10</v>
      </c>
      <c r="G98" s="58">
        <v>207</v>
      </c>
      <c r="H98" s="58">
        <v>73</v>
      </c>
    </row>
    <row r="99" spans="1:8" ht="12.75">
      <c r="A99" s="57">
        <v>10</v>
      </c>
      <c r="B99" s="58" t="s">
        <v>440</v>
      </c>
      <c r="C99" s="58" t="s">
        <v>537</v>
      </c>
      <c r="D99" s="58">
        <v>146</v>
      </c>
      <c r="E99" s="58">
        <v>20</v>
      </c>
      <c r="F99" s="58">
        <v>19</v>
      </c>
      <c r="G99" s="58">
        <v>147</v>
      </c>
      <c r="H99" s="58">
        <v>67</v>
      </c>
    </row>
    <row r="100" spans="1:8" ht="12.75">
      <c r="A100" s="57">
        <v>11</v>
      </c>
      <c r="B100" s="58" t="s">
        <v>444</v>
      </c>
      <c r="C100" s="58" t="s">
        <v>538</v>
      </c>
      <c r="D100" s="58">
        <v>25</v>
      </c>
      <c r="E100" s="58">
        <v>3</v>
      </c>
      <c r="F100" s="58">
        <v>3</v>
      </c>
      <c r="G100" s="58">
        <v>25</v>
      </c>
      <c r="H100" s="58">
        <v>17</v>
      </c>
    </row>
    <row r="101" spans="1:8" ht="12.75">
      <c r="A101" s="57">
        <v>12</v>
      </c>
      <c r="B101" s="58" t="s">
        <v>444</v>
      </c>
      <c r="C101" s="58" t="s">
        <v>539</v>
      </c>
      <c r="D101" s="58">
        <v>65</v>
      </c>
      <c r="E101" s="58">
        <v>5</v>
      </c>
      <c r="F101" s="58">
        <v>5</v>
      </c>
      <c r="G101" s="58">
        <v>65</v>
      </c>
      <c r="H101" s="58">
        <v>25</v>
      </c>
    </row>
    <row r="102" spans="1:8" ht="12.75">
      <c r="A102" s="57">
        <v>13</v>
      </c>
      <c r="B102" s="58" t="s">
        <v>444</v>
      </c>
      <c r="C102" s="58" t="s">
        <v>540</v>
      </c>
      <c r="D102" s="58">
        <v>12</v>
      </c>
      <c r="E102" s="58">
        <v>0</v>
      </c>
      <c r="F102" s="58">
        <v>12</v>
      </c>
      <c r="G102" s="58">
        <v>0</v>
      </c>
      <c r="H102" s="58">
        <v>0</v>
      </c>
    </row>
    <row r="103" spans="1:8" ht="12.75">
      <c r="A103" s="57">
        <v>14</v>
      </c>
      <c r="B103" s="58" t="s">
        <v>448</v>
      </c>
      <c r="C103" s="58" t="s">
        <v>541</v>
      </c>
      <c r="D103" s="58">
        <v>179</v>
      </c>
      <c r="E103" s="58">
        <v>9</v>
      </c>
      <c r="F103" s="58">
        <v>11</v>
      </c>
      <c r="G103" s="58">
        <v>177</v>
      </c>
      <c r="H103" s="58">
        <v>78</v>
      </c>
    </row>
    <row r="104" spans="1:8" ht="12.75">
      <c r="A104" s="57">
        <v>15</v>
      </c>
      <c r="B104" s="58" t="s">
        <v>448</v>
      </c>
      <c r="C104" s="58" t="s">
        <v>542</v>
      </c>
      <c r="D104" s="58">
        <v>46</v>
      </c>
      <c r="E104" s="58">
        <v>6</v>
      </c>
      <c r="F104" s="58">
        <v>5</v>
      </c>
      <c r="G104" s="58">
        <v>47</v>
      </c>
      <c r="H104" s="58">
        <v>0</v>
      </c>
    </row>
    <row r="105" spans="1:8" ht="12.75">
      <c r="A105" s="57">
        <v>16</v>
      </c>
      <c r="B105" s="58" t="s">
        <v>448</v>
      </c>
      <c r="C105" s="58" t="s">
        <v>543</v>
      </c>
      <c r="D105" s="58">
        <v>62</v>
      </c>
      <c r="E105" s="58">
        <v>5</v>
      </c>
      <c r="F105" s="58">
        <v>5</v>
      </c>
      <c r="G105" s="58">
        <v>62</v>
      </c>
      <c r="H105" s="58">
        <v>0</v>
      </c>
    </row>
    <row r="106" spans="1:8" ht="12.75">
      <c r="A106" s="57">
        <v>17</v>
      </c>
      <c r="B106" s="58" t="s">
        <v>448</v>
      </c>
      <c r="C106" s="58" t="s">
        <v>544</v>
      </c>
      <c r="D106" s="58">
        <v>72</v>
      </c>
      <c r="E106" s="58">
        <v>4</v>
      </c>
      <c r="F106" s="58">
        <v>4</v>
      </c>
      <c r="G106" s="58">
        <v>72</v>
      </c>
      <c r="H106" s="58">
        <v>0</v>
      </c>
    </row>
    <row r="107" spans="1:8" ht="12.75">
      <c r="A107" s="57">
        <v>18</v>
      </c>
      <c r="B107" s="58" t="s">
        <v>451</v>
      </c>
      <c r="C107" s="58" t="s">
        <v>545</v>
      </c>
      <c r="D107" s="58">
        <v>95</v>
      </c>
      <c r="E107" s="58">
        <v>8</v>
      </c>
      <c r="F107" s="58">
        <v>11</v>
      </c>
      <c r="G107" s="58">
        <v>92</v>
      </c>
      <c r="H107" s="58">
        <v>7</v>
      </c>
    </row>
    <row r="108" spans="1:8" ht="12.75">
      <c r="A108" s="57">
        <v>19</v>
      </c>
      <c r="B108" s="58" t="s">
        <v>453</v>
      </c>
      <c r="C108" s="58" t="s">
        <v>546</v>
      </c>
      <c r="D108" s="58">
        <v>302</v>
      </c>
      <c r="E108" s="58">
        <v>31</v>
      </c>
      <c r="F108" s="58">
        <v>43</v>
      </c>
      <c r="G108" s="58">
        <v>290</v>
      </c>
      <c r="H108" s="58">
        <v>138</v>
      </c>
    </row>
    <row r="109" spans="1:8" ht="12.75">
      <c r="A109" s="57">
        <v>20</v>
      </c>
      <c r="B109" s="58" t="s">
        <v>456</v>
      </c>
      <c r="C109" s="58" t="s">
        <v>547</v>
      </c>
      <c r="D109" s="58">
        <v>150</v>
      </c>
      <c r="E109" s="58">
        <v>11</v>
      </c>
      <c r="F109" s="58">
        <v>11</v>
      </c>
      <c r="G109" s="58">
        <v>150</v>
      </c>
      <c r="H109" s="58">
        <v>79</v>
      </c>
    </row>
    <row r="110" spans="1:8" ht="25.5">
      <c r="A110" s="57">
        <v>21</v>
      </c>
      <c r="B110" s="58" t="s">
        <v>466</v>
      </c>
      <c r="C110" s="58" t="s">
        <v>548</v>
      </c>
      <c r="D110" s="58">
        <v>7</v>
      </c>
      <c r="E110" s="58">
        <v>0</v>
      </c>
      <c r="F110" s="58">
        <v>0</v>
      </c>
      <c r="G110" s="58">
        <v>7</v>
      </c>
      <c r="H110" s="58">
        <v>0</v>
      </c>
    </row>
    <row r="111" spans="1:8" ht="12.75">
      <c r="A111" s="57">
        <v>22</v>
      </c>
      <c r="B111" s="58" t="s">
        <v>466</v>
      </c>
      <c r="C111" s="58" t="s">
        <v>549</v>
      </c>
      <c r="D111" s="58">
        <v>147</v>
      </c>
      <c r="E111" s="58">
        <v>10</v>
      </c>
      <c r="F111" s="58">
        <v>11</v>
      </c>
      <c r="G111" s="58">
        <v>146</v>
      </c>
      <c r="H111" s="58">
        <v>52</v>
      </c>
    </row>
    <row r="112" spans="1:8" ht="12.75">
      <c r="A112" s="57">
        <v>23</v>
      </c>
      <c r="B112" s="58" t="s">
        <v>470</v>
      </c>
      <c r="C112" s="58" t="s">
        <v>550</v>
      </c>
      <c r="D112" s="58">
        <v>15</v>
      </c>
      <c r="E112" s="58">
        <v>6</v>
      </c>
      <c r="F112" s="58">
        <v>1</v>
      </c>
      <c r="G112" s="58">
        <v>20</v>
      </c>
      <c r="H112" s="58">
        <v>12</v>
      </c>
    </row>
    <row r="113" spans="1:8" ht="12.75">
      <c r="A113" s="57">
        <v>24</v>
      </c>
      <c r="B113" s="58" t="s">
        <v>474</v>
      </c>
      <c r="C113" s="58" t="s">
        <v>551</v>
      </c>
      <c r="D113" s="58">
        <v>86</v>
      </c>
      <c r="E113" s="58">
        <v>3</v>
      </c>
      <c r="F113" s="58">
        <v>12</v>
      </c>
      <c r="G113" s="58">
        <v>77</v>
      </c>
      <c r="H113" s="58">
        <v>33</v>
      </c>
    </row>
    <row r="114" spans="1:8" ht="12.75">
      <c r="A114" s="57">
        <v>25</v>
      </c>
      <c r="B114" s="58" t="s">
        <v>474</v>
      </c>
      <c r="C114" s="58" t="s">
        <v>552</v>
      </c>
      <c r="D114" s="58">
        <v>238</v>
      </c>
      <c r="E114" s="58">
        <v>31</v>
      </c>
      <c r="F114" s="58">
        <v>27</v>
      </c>
      <c r="G114" s="58">
        <v>242</v>
      </c>
      <c r="H114" s="58">
        <v>97</v>
      </c>
    </row>
    <row r="115" spans="1:8" ht="12.75">
      <c r="A115" s="57">
        <v>26</v>
      </c>
      <c r="B115" s="58" t="s">
        <v>486</v>
      </c>
      <c r="C115" s="58" t="s">
        <v>553</v>
      </c>
      <c r="D115" s="58">
        <v>75</v>
      </c>
      <c r="E115" s="58">
        <v>4</v>
      </c>
      <c r="F115" s="58">
        <v>4</v>
      </c>
      <c r="G115" s="58">
        <v>75</v>
      </c>
      <c r="H115" s="58">
        <v>0</v>
      </c>
    </row>
    <row r="116" spans="1:8" ht="12.75">
      <c r="A116" s="57">
        <v>27</v>
      </c>
      <c r="B116" s="58" t="s">
        <v>488</v>
      </c>
      <c r="C116" s="58" t="s">
        <v>554</v>
      </c>
      <c r="D116" s="58">
        <v>58</v>
      </c>
      <c r="E116" s="58">
        <v>0</v>
      </c>
      <c r="F116" s="58">
        <v>5</v>
      </c>
      <c r="G116" s="58">
        <v>53</v>
      </c>
      <c r="H116" s="58">
        <v>29</v>
      </c>
    </row>
    <row r="117" spans="1:8" ht="12.75">
      <c r="A117" s="57">
        <v>28</v>
      </c>
      <c r="B117" s="58" t="s">
        <v>498</v>
      </c>
      <c r="C117" s="58" t="s">
        <v>555</v>
      </c>
      <c r="D117" s="58">
        <v>102</v>
      </c>
      <c r="E117" s="58">
        <v>7</v>
      </c>
      <c r="F117" s="58">
        <v>8</v>
      </c>
      <c r="G117" s="58">
        <v>101</v>
      </c>
      <c r="H117" s="58">
        <v>0</v>
      </c>
    </row>
    <row r="118" spans="1:8" ht="12.75">
      <c r="A118" s="57">
        <v>29</v>
      </c>
      <c r="B118" s="58" t="s">
        <v>506</v>
      </c>
      <c r="C118" s="58" t="s">
        <v>556</v>
      </c>
      <c r="D118" s="58">
        <v>46</v>
      </c>
      <c r="E118" s="58">
        <v>18</v>
      </c>
      <c r="F118" s="58">
        <v>6</v>
      </c>
      <c r="G118" s="58">
        <v>58</v>
      </c>
      <c r="H118" s="58">
        <v>33</v>
      </c>
    </row>
    <row r="119" spans="1:8" ht="12.75">
      <c r="A119" s="57">
        <v>30</v>
      </c>
      <c r="B119" s="58" t="s">
        <v>506</v>
      </c>
      <c r="C119" s="58" t="s">
        <v>557</v>
      </c>
      <c r="D119" s="58">
        <v>192</v>
      </c>
      <c r="E119" s="58">
        <v>4</v>
      </c>
      <c r="F119" s="58">
        <v>27</v>
      </c>
      <c r="G119" s="58">
        <v>169</v>
      </c>
      <c r="H119" s="58">
        <v>99</v>
      </c>
    </row>
    <row r="120" spans="1:8" ht="12.75">
      <c r="A120" s="57">
        <v>31</v>
      </c>
      <c r="B120" s="58" t="s">
        <v>506</v>
      </c>
      <c r="C120" s="58" t="s">
        <v>558</v>
      </c>
      <c r="D120" s="58">
        <v>298</v>
      </c>
      <c r="E120" s="58">
        <v>33</v>
      </c>
      <c r="F120" s="58">
        <v>24</v>
      </c>
      <c r="G120" s="58">
        <v>307</v>
      </c>
      <c r="H120" s="58">
        <v>59</v>
      </c>
    </row>
    <row r="121" spans="1:8" ht="12.75">
      <c r="A121" s="57">
        <v>32</v>
      </c>
      <c r="B121" s="58" t="s">
        <v>516</v>
      </c>
      <c r="C121" s="58" t="s">
        <v>559</v>
      </c>
      <c r="D121" s="58">
        <v>0</v>
      </c>
      <c r="E121" s="58">
        <v>18</v>
      </c>
      <c r="F121" s="58">
        <v>0</v>
      </c>
      <c r="G121" s="58">
        <v>18</v>
      </c>
      <c r="H121" s="58">
        <v>0</v>
      </c>
    </row>
    <row r="122" spans="1:8" ht="12.75">
      <c r="A122" s="57">
        <v>33</v>
      </c>
      <c r="B122" s="58" t="s">
        <v>516</v>
      </c>
      <c r="C122" s="58" t="s">
        <v>560</v>
      </c>
      <c r="D122" s="58">
        <v>107</v>
      </c>
      <c r="E122" s="58">
        <v>1</v>
      </c>
      <c r="F122" s="58">
        <v>8</v>
      </c>
      <c r="G122" s="58">
        <v>100</v>
      </c>
      <c r="H122" s="58">
        <v>50</v>
      </c>
    </row>
    <row r="123" spans="1:8" ht="12.75">
      <c r="A123" s="57">
        <v>34</v>
      </c>
      <c r="B123" s="58" t="s">
        <v>516</v>
      </c>
      <c r="C123" s="58" t="s">
        <v>561</v>
      </c>
      <c r="D123" s="58">
        <v>127</v>
      </c>
      <c r="E123" s="58">
        <v>2</v>
      </c>
      <c r="F123" s="58">
        <v>5</v>
      </c>
      <c r="G123" s="58">
        <v>124</v>
      </c>
      <c r="H123" s="58">
        <v>25</v>
      </c>
    </row>
    <row r="124" spans="1:8" ht="12.75">
      <c r="A124" s="57">
        <v>35</v>
      </c>
      <c r="B124" s="58" t="s">
        <v>520</v>
      </c>
      <c r="C124" s="58" t="s">
        <v>562</v>
      </c>
      <c r="D124" s="58">
        <v>151</v>
      </c>
      <c r="E124" s="58">
        <v>0</v>
      </c>
      <c r="F124" s="58">
        <v>13</v>
      </c>
      <c r="G124" s="58">
        <v>138</v>
      </c>
      <c r="H124" s="58">
        <v>86</v>
      </c>
    </row>
    <row r="125" spans="1:8" ht="12.75">
      <c r="A125" s="57">
        <v>36</v>
      </c>
      <c r="B125" s="58" t="s">
        <v>522</v>
      </c>
      <c r="C125" s="58" t="s">
        <v>563</v>
      </c>
      <c r="D125" s="58">
        <v>85</v>
      </c>
      <c r="E125" s="58">
        <v>5</v>
      </c>
      <c r="F125" s="58">
        <v>5</v>
      </c>
      <c r="G125" s="58">
        <v>85</v>
      </c>
      <c r="H125" s="58">
        <v>17</v>
      </c>
    </row>
    <row r="126" spans="1:8" ht="12.75">
      <c r="A126" s="57">
        <v>37</v>
      </c>
      <c r="B126" s="58" t="s">
        <v>524</v>
      </c>
      <c r="C126" s="58" t="s">
        <v>564</v>
      </c>
      <c r="D126" s="58">
        <v>246</v>
      </c>
      <c r="E126" s="58">
        <v>35</v>
      </c>
      <c r="F126" s="58">
        <v>32</v>
      </c>
      <c r="G126" s="58">
        <v>249</v>
      </c>
      <c r="H126" s="58">
        <v>126</v>
      </c>
    </row>
    <row r="127" spans="1:8" ht="12.75">
      <c r="A127" s="57">
        <v>38</v>
      </c>
      <c r="B127" s="58" t="s">
        <v>524</v>
      </c>
      <c r="C127" s="58" t="s">
        <v>565</v>
      </c>
      <c r="D127" s="58">
        <v>0</v>
      </c>
      <c r="E127" s="58">
        <v>36</v>
      </c>
      <c r="F127" s="58">
        <v>1</v>
      </c>
      <c r="G127" s="58">
        <v>35</v>
      </c>
      <c r="H127" s="58">
        <v>0</v>
      </c>
    </row>
    <row r="128" spans="1:8" ht="12.75">
      <c r="A128" s="57">
        <v>39</v>
      </c>
      <c r="B128" s="58" t="s">
        <v>566</v>
      </c>
      <c r="C128" s="58" t="s">
        <v>567</v>
      </c>
      <c r="D128" s="58">
        <v>74</v>
      </c>
      <c r="E128" s="58">
        <v>0</v>
      </c>
      <c r="F128" s="58">
        <v>19</v>
      </c>
      <c r="G128" s="58">
        <v>55</v>
      </c>
      <c r="H128" s="58">
        <v>26</v>
      </c>
    </row>
    <row r="129" spans="1:8" s="54" customFormat="1" ht="12.75">
      <c r="A129" s="51">
        <v>39</v>
      </c>
      <c r="B129" s="52"/>
      <c r="C129" s="52" t="s">
        <v>568</v>
      </c>
      <c r="D129" s="52">
        <f>SUM(D90:D128)</f>
        <v>4554</v>
      </c>
      <c r="E129" s="52">
        <f>SUM(E90:E128)</f>
        <v>428</v>
      </c>
      <c r="F129" s="52">
        <f>SUM(F90:F128)</f>
        <v>469</v>
      </c>
      <c r="G129" s="52">
        <f>SUM(G90:G128)</f>
        <v>4513</v>
      </c>
      <c r="H129" s="52">
        <f>SUM(H90:H128)</f>
        <v>1650</v>
      </c>
    </row>
    <row r="130" spans="1:8" ht="7.5" customHeight="1">
      <c r="A130" s="156"/>
      <c r="B130" s="157"/>
      <c r="C130" s="157"/>
      <c r="D130" s="157"/>
      <c r="E130" s="157"/>
      <c r="F130" s="157"/>
      <c r="G130" s="157"/>
      <c r="H130" s="158"/>
    </row>
    <row r="131" spans="1:8" s="54" customFormat="1" ht="12.75">
      <c r="A131" s="51">
        <f>(A88+A129)</f>
        <v>122</v>
      </c>
      <c r="B131" s="52"/>
      <c r="C131" s="52" t="s">
        <v>569</v>
      </c>
      <c r="D131" s="52">
        <f>(D88+D129)</f>
        <v>10258</v>
      </c>
      <c r="E131" s="52">
        <f>(E88+E129)</f>
        <v>2690</v>
      </c>
      <c r="F131" s="52">
        <f>(F88+F129)</f>
        <v>2673</v>
      </c>
      <c r="G131" s="52">
        <f>(G88+G129)</f>
        <v>10275</v>
      </c>
      <c r="H131" s="52">
        <f>(H88+H129)</f>
        <v>2143</v>
      </c>
    </row>
  </sheetData>
  <sheetProtection password="CE88" sheet="1" objects="1" scenarios="1"/>
  <mergeCells count="9">
    <mergeCell ref="A89:H89"/>
    <mergeCell ref="A130:H130"/>
    <mergeCell ref="A1:A3"/>
    <mergeCell ref="B1:B3"/>
    <mergeCell ref="C1:C3"/>
    <mergeCell ref="G2:G3"/>
    <mergeCell ref="F2:F3"/>
    <mergeCell ref="E2:E3"/>
    <mergeCell ref="D2:D3"/>
  </mergeCells>
  <printOptions/>
  <pageMargins left="0.7480314960629921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4.2. Institūcijā dzīvojošo personu kustība</oddHeader>
    <oddFooter>&amp;L
&amp;8SPP Statistiskās informācijas un analīzes daļa&amp;R
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H130"/>
  <sheetViews>
    <sheetView showGridLines="0" workbookViewId="0" topLeftCell="A1">
      <selection activeCell="G8" sqref="G8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2.140625" style="8" customWidth="1"/>
    <col min="5" max="5" width="11.57421875" style="8" customWidth="1"/>
    <col min="6" max="6" width="12.00390625" style="8" customWidth="1"/>
    <col min="7" max="7" width="11.421875" style="8" customWidth="1"/>
    <col min="8" max="8" width="12.421875" style="8" customWidth="1"/>
    <col min="9" max="16384" width="9.140625" style="8" customWidth="1"/>
  </cols>
  <sheetData>
    <row r="1" spans="1:8" s="3" customFormat="1" ht="12.75">
      <c r="A1" s="147" t="s">
        <v>273</v>
      </c>
      <c r="B1" s="147" t="s">
        <v>1</v>
      </c>
      <c r="C1" s="147" t="s">
        <v>2</v>
      </c>
      <c r="D1" s="2" t="s">
        <v>272</v>
      </c>
      <c r="E1" s="2" t="s">
        <v>271</v>
      </c>
      <c r="F1" s="2" t="s">
        <v>270</v>
      </c>
      <c r="G1" s="2" t="s">
        <v>269</v>
      </c>
      <c r="H1" s="2" t="s">
        <v>268</v>
      </c>
    </row>
    <row r="2" spans="1:8" s="3" customFormat="1" ht="59.25" customHeight="1">
      <c r="A2" s="148"/>
      <c r="B2" s="148"/>
      <c r="C2" s="148"/>
      <c r="D2" s="2" t="s">
        <v>379</v>
      </c>
      <c r="E2" s="2" t="s">
        <v>267</v>
      </c>
      <c r="F2" s="2" t="s">
        <v>266</v>
      </c>
      <c r="G2" s="2" t="s">
        <v>265</v>
      </c>
      <c r="H2" s="2" t="s">
        <v>264</v>
      </c>
    </row>
    <row r="3" spans="1:8" s="10" customFormat="1" ht="11.25" thickBot="1">
      <c r="A3" s="6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  <c r="G3" s="6">
        <v>4</v>
      </c>
      <c r="H3" s="6">
        <v>5</v>
      </c>
    </row>
    <row r="4" spans="1:8" ht="12.75">
      <c r="A4" s="49">
        <v>1</v>
      </c>
      <c r="B4" s="49" t="s">
        <v>413</v>
      </c>
      <c r="C4" s="49" t="s">
        <v>414</v>
      </c>
      <c r="D4" s="49">
        <v>259</v>
      </c>
      <c r="E4" s="49">
        <v>151</v>
      </c>
      <c r="F4" s="49">
        <v>4</v>
      </c>
      <c r="G4" s="49">
        <v>104</v>
      </c>
      <c r="H4" s="49">
        <v>0</v>
      </c>
    </row>
    <row r="5" spans="1:8" ht="12.75">
      <c r="A5" s="47">
        <v>2</v>
      </c>
      <c r="B5" s="47" t="s">
        <v>415</v>
      </c>
      <c r="C5" s="47" t="s">
        <v>416</v>
      </c>
      <c r="D5" s="47">
        <v>25</v>
      </c>
      <c r="E5" s="47">
        <v>20</v>
      </c>
      <c r="F5" s="47">
        <v>0</v>
      </c>
      <c r="G5" s="47">
        <v>5</v>
      </c>
      <c r="H5" s="47">
        <v>0</v>
      </c>
    </row>
    <row r="6" spans="1:8" ht="12.75">
      <c r="A6" s="47">
        <v>3</v>
      </c>
      <c r="B6" s="47" t="s">
        <v>415</v>
      </c>
      <c r="C6" s="47" t="s">
        <v>417</v>
      </c>
      <c r="D6" s="47">
        <v>141</v>
      </c>
      <c r="E6" s="47">
        <v>97</v>
      </c>
      <c r="F6" s="47">
        <v>0</v>
      </c>
      <c r="G6" s="47">
        <v>44</v>
      </c>
      <c r="H6" s="47">
        <v>0</v>
      </c>
    </row>
    <row r="7" spans="1:8" ht="12.75">
      <c r="A7" s="47">
        <v>4</v>
      </c>
      <c r="B7" s="47" t="s">
        <v>415</v>
      </c>
      <c r="C7" s="47" t="s">
        <v>418</v>
      </c>
      <c r="D7" s="47">
        <v>112</v>
      </c>
      <c r="E7" s="47">
        <v>74</v>
      </c>
      <c r="F7" s="47">
        <v>0</v>
      </c>
      <c r="G7" s="47">
        <v>38</v>
      </c>
      <c r="H7" s="47">
        <v>0</v>
      </c>
    </row>
    <row r="8" spans="1:8" ht="12.75">
      <c r="A8" s="47">
        <v>5</v>
      </c>
      <c r="B8" s="47" t="s">
        <v>419</v>
      </c>
      <c r="C8" s="47" t="s">
        <v>420</v>
      </c>
      <c r="D8" s="47">
        <v>193</v>
      </c>
      <c r="E8" s="47">
        <v>152</v>
      </c>
      <c r="F8" s="47">
        <v>1</v>
      </c>
      <c r="G8" s="47">
        <v>40</v>
      </c>
      <c r="H8" s="47">
        <v>0</v>
      </c>
    </row>
    <row r="9" spans="1:8" ht="12.75">
      <c r="A9" s="47">
        <v>6</v>
      </c>
      <c r="B9" s="47" t="s">
        <v>421</v>
      </c>
      <c r="C9" s="47" t="s">
        <v>422</v>
      </c>
      <c r="D9" s="47">
        <v>67</v>
      </c>
      <c r="E9" s="47">
        <v>41</v>
      </c>
      <c r="F9" s="47">
        <v>0</v>
      </c>
      <c r="G9" s="47">
        <v>26</v>
      </c>
      <c r="H9" s="47">
        <v>0</v>
      </c>
    </row>
    <row r="10" spans="1:8" ht="12.75">
      <c r="A10" s="50">
        <v>7</v>
      </c>
      <c r="B10" s="47" t="s">
        <v>421</v>
      </c>
      <c r="C10" s="47" t="s">
        <v>423</v>
      </c>
      <c r="D10" s="47">
        <v>33</v>
      </c>
      <c r="E10" s="47">
        <v>25</v>
      </c>
      <c r="F10" s="47">
        <v>0</v>
      </c>
      <c r="G10" s="47">
        <v>8</v>
      </c>
      <c r="H10" s="47">
        <v>0</v>
      </c>
    </row>
    <row r="11" spans="1:8" ht="12.75">
      <c r="A11" s="50">
        <v>8</v>
      </c>
      <c r="B11" s="47" t="s">
        <v>421</v>
      </c>
      <c r="C11" s="47" t="s">
        <v>424</v>
      </c>
      <c r="D11" s="47">
        <v>190</v>
      </c>
      <c r="E11" s="47">
        <v>109</v>
      </c>
      <c r="F11" s="47">
        <v>2</v>
      </c>
      <c r="G11" s="47">
        <v>79</v>
      </c>
      <c r="H11" s="47">
        <v>0</v>
      </c>
    </row>
    <row r="12" spans="1:8" ht="12.75">
      <c r="A12" s="50">
        <v>9</v>
      </c>
      <c r="B12" s="47" t="s">
        <v>421</v>
      </c>
      <c r="C12" s="47" t="s">
        <v>425</v>
      </c>
      <c r="D12" s="47">
        <v>284</v>
      </c>
      <c r="E12" s="47">
        <v>199</v>
      </c>
      <c r="F12" s="47">
        <v>0</v>
      </c>
      <c r="G12" s="47">
        <v>85</v>
      </c>
      <c r="H12" s="47">
        <v>0</v>
      </c>
    </row>
    <row r="13" spans="1:8" ht="12.75">
      <c r="A13" s="50">
        <v>10</v>
      </c>
      <c r="B13" s="47" t="s">
        <v>421</v>
      </c>
      <c r="C13" s="47" t="s">
        <v>426</v>
      </c>
      <c r="D13" s="47">
        <v>101</v>
      </c>
      <c r="E13" s="47">
        <v>45</v>
      </c>
      <c r="F13" s="47">
        <v>0</v>
      </c>
      <c r="G13" s="47">
        <v>56</v>
      </c>
      <c r="H13" s="47">
        <v>0</v>
      </c>
    </row>
    <row r="14" spans="1:8" ht="12.75">
      <c r="A14" s="50">
        <v>11</v>
      </c>
      <c r="B14" s="47" t="s">
        <v>421</v>
      </c>
      <c r="C14" s="47" t="s">
        <v>427</v>
      </c>
      <c r="D14" s="47">
        <v>339</v>
      </c>
      <c r="E14" s="47">
        <v>209</v>
      </c>
      <c r="F14" s="47">
        <v>0</v>
      </c>
      <c r="G14" s="47">
        <v>129</v>
      </c>
      <c r="H14" s="47">
        <v>1</v>
      </c>
    </row>
    <row r="15" spans="1:8" ht="12.75">
      <c r="A15" s="50">
        <v>12</v>
      </c>
      <c r="B15" s="47" t="s">
        <v>421</v>
      </c>
      <c r="C15" s="47" t="s">
        <v>428</v>
      </c>
      <c r="D15" s="47">
        <v>14</v>
      </c>
      <c r="E15" s="47">
        <v>13</v>
      </c>
      <c r="F15" s="47">
        <v>0</v>
      </c>
      <c r="G15" s="47">
        <v>1</v>
      </c>
      <c r="H15" s="47">
        <v>0</v>
      </c>
    </row>
    <row r="16" spans="1:8" ht="12.75">
      <c r="A16" s="50">
        <v>13</v>
      </c>
      <c r="B16" s="47" t="s">
        <v>429</v>
      </c>
      <c r="C16" s="47" t="s">
        <v>430</v>
      </c>
      <c r="D16" s="47">
        <v>131</v>
      </c>
      <c r="E16" s="47">
        <v>87</v>
      </c>
      <c r="F16" s="47">
        <v>0</v>
      </c>
      <c r="G16" s="47">
        <v>44</v>
      </c>
      <c r="H16" s="47">
        <v>0</v>
      </c>
    </row>
    <row r="17" spans="1:8" ht="12.75">
      <c r="A17" s="50">
        <v>14</v>
      </c>
      <c r="B17" s="47" t="s">
        <v>431</v>
      </c>
      <c r="C17" s="47" t="s">
        <v>432</v>
      </c>
      <c r="D17" s="47">
        <v>102</v>
      </c>
      <c r="E17" s="47">
        <v>90</v>
      </c>
      <c r="F17" s="47">
        <v>0</v>
      </c>
      <c r="G17" s="47">
        <v>12</v>
      </c>
      <c r="H17" s="47">
        <v>0</v>
      </c>
    </row>
    <row r="18" spans="1:8" ht="12.75">
      <c r="A18" s="50">
        <v>15</v>
      </c>
      <c r="B18" s="47" t="s">
        <v>431</v>
      </c>
      <c r="C18" s="47" t="s">
        <v>433</v>
      </c>
      <c r="D18" s="47">
        <v>43</v>
      </c>
      <c r="E18" s="47">
        <v>33</v>
      </c>
      <c r="F18" s="47">
        <v>0</v>
      </c>
      <c r="G18" s="47">
        <v>10</v>
      </c>
      <c r="H18" s="47">
        <v>0</v>
      </c>
    </row>
    <row r="19" spans="1:8" ht="12.75">
      <c r="A19" s="50">
        <v>16</v>
      </c>
      <c r="B19" s="47" t="s">
        <v>431</v>
      </c>
      <c r="C19" s="47" t="s">
        <v>434</v>
      </c>
      <c r="D19" s="47">
        <v>12</v>
      </c>
      <c r="E19" s="47">
        <v>9</v>
      </c>
      <c r="F19" s="47">
        <v>0</v>
      </c>
      <c r="G19" s="47">
        <v>3</v>
      </c>
      <c r="H19" s="47">
        <v>0</v>
      </c>
    </row>
    <row r="20" spans="1:8" ht="12.75">
      <c r="A20" s="50">
        <v>17</v>
      </c>
      <c r="B20" s="47" t="s">
        <v>435</v>
      </c>
      <c r="C20" s="47" t="s">
        <v>436</v>
      </c>
      <c r="D20" s="47">
        <v>65</v>
      </c>
      <c r="E20" s="47">
        <v>62</v>
      </c>
      <c r="F20" s="47">
        <v>0</v>
      </c>
      <c r="G20" s="47">
        <v>3</v>
      </c>
      <c r="H20" s="47">
        <v>0</v>
      </c>
    </row>
    <row r="21" spans="1:8" ht="12.75">
      <c r="A21" s="50">
        <v>18</v>
      </c>
      <c r="B21" s="47" t="s">
        <v>435</v>
      </c>
      <c r="C21" s="47" t="s">
        <v>437</v>
      </c>
      <c r="D21" s="47">
        <v>72</v>
      </c>
      <c r="E21" s="47">
        <v>63</v>
      </c>
      <c r="F21" s="47">
        <v>0</v>
      </c>
      <c r="G21" s="47">
        <v>9</v>
      </c>
      <c r="H21" s="47">
        <v>0</v>
      </c>
    </row>
    <row r="22" spans="1:8" ht="12.75">
      <c r="A22" s="50">
        <v>19</v>
      </c>
      <c r="B22" s="47" t="s">
        <v>438</v>
      </c>
      <c r="C22" s="47" t="s">
        <v>439</v>
      </c>
      <c r="D22" s="47">
        <v>236</v>
      </c>
      <c r="E22" s="47">
        <v>211</v>
      </c>
      <c r="F22" s="47">
        <v>0</v>
      </c>
      <c r="G22" s="47">
        <v>25</v>
      </c>
      <c r="H22" s="47">
        <v>0</v>
      </c>
    </row>
    <row r="23" spans="1:8" ht="12.75">
      <c r="A23" s="50">
        <v>20</v>
      </c>
      <c r="B23" s="47" t="s">
        <v>440</v>
      </c>
      <c r="C23" s="47" t="s">
        <v>441</v>
      </c>
      <c r="D23" s="47">
        <v>52</v>
      </c>
      <c r="E23" s="47">
        <v>45</v>
      </c>
      <c r="F23" s="47">
        <v>0</v>
      </c>
      <c r="G23" s="47">
        <v>7</v>
      </c>
      <c r="H23" s="47">
        <v>0</v>
      </c>
    </row>
    <row r="24" spans="1:8" ht="12.75">
      <c r="A24" s="50">
        <v>21</v>
      </c>
      <c r="B24" s="47" t="s">
        <v>440</v>
      </c>
      <c r="C24" s="47" t="s">
        <v>442</v>
      </c>
      <c r="D24" s="47">
        <v>50</v>
      </c>
      <c r="E24" s="47">
        <v>32</v>
      </c>
      <c r="F24" s="47">
        <v>0</v>
      </c>
      <c r="G24" s="47">
        <v>18</v>
      </c>
      <c r="H24" s="47">
        <v>0</v>
      </c>
    </row>
    <row r="25" spans="1:8" ht="12.75">
      <c r="A25" s="50">
        <v>22</v>
      </c>
      <c r="B25" s="47" t="s">
        <v>440</v>
      </c>
      <c r="C25" s="47" t="s">
        <v>443</v>
      </c>
      <c r="D25" s="47">
        <v>19</v>
      </c>
      <c r="E25" s="47">
        <v>15</v>
      </c>
      <c r="F25" s="47">
        <v>0</v>
      </c>
      <c r="G25" s="47">
        <v>4</v>
      </c>
      <c r="H25" s="47">
        <v>0</v>
      </c>
    </row>
    <row r="26" spans="1:8" ht="12.75">
      <c r="A26" s="50">
        <v>23</v>
      </c>
      <c r="B26" s="47" t="s">
        <v>444</v>
      </c>
      <c r="C26" s="47" t="s">
        <v>445</v>
      </c>
      <c r="D26" s="47">
        <v>59</v>
      </c>
      <c r="E26" s="47">
        <v>54</v>
      </c>
      <c r="F26" s="47">
        <v>0</v>
      </c>
      <c r="G26" s="47">
        <v>5</v>
      </c>
      <c r="H26" s="47">
        <v>0</v>
      </c>
    </row>
    <row r="27" spans="1:8" ht="12.75">
      <c r="A27" s="50">
        <v>24</v>
      </c>
      <c r="B27" s="47" t="s">
        <v>444</v>
      </c>
      <c r="C27" s="47" t="s">
        <v>446</v>
      </c>
      <c r="D27" s="47">
        <v>120</v>
      </c>
      <c r="E27" s="47">
        <v>110</v>
      </c>
      <c r="F27" s="47">
        <v>0</v>
      </c>
      <c r="G27" s="47">
        <v>10</v>
      </c>
      <c r="H27" s="47">
        <v>0</v>
      </c>
    </row>
    <row r="28" spans="1:8" ht="12.75">
      <c r="A28" s="50">
        <v>25</v>
      </c>
      <c r="B28" s="47" t="s">
        <v>444</v>
      </c>
      <c r="C28" s="47" t="s">
        <v>447</v>
      </c>
      <c r="D28" s="47">
        <v>21</v>
      </c>
      <c r="E28" s="47">
        <v>19</v>
      </c>
      <c r="F28" s="47">
        <v>0</v>
      </c>
      <c r="G28" s="47">
        <v>2</v>
      </c>
      <c r="H28" s="47">
        <v>0</v>
      </c>
    </row>
    <row r="29" spans="1:8" ht="12.75">
      <c r="A29" s="50">
        <v>26</v>
      </c>
      <c r="B29" s="47" t="s">
        <v>448</v>
      </c>
      <c r="C29" s="47" t="s">
        <v>449</v>
      </c>
      <c r="D29" s="47">
        <v>34</v>
      </c>
      <c r="E29" s="47">
        <v>29</v>
      </c>
      <c r="F29" s="47">
        <v>0</v>
      </c>
      <c r="G29" s="47">
        <v>5</v>
      </c>
      <c r="H29" s="47">
        <v>0</v>
      </c>
    </row>
    <row r="30" spans="1:8" ht="12.75">
      <c r="A30" s="50">
        <v>27</v>
      </c>
      <c r="B30" s="47" t="s">
        <v>448</v>
      </c>
      <c r="C30" s="47" t="s">
        <v>450</v>
      </c>
      <c r="D30" s="47">
        <v>72</v>
      </c>
      <c r="E30" s="47">
        <v>54</v>
      </c>
      <c r="F30" s="47">
        <v>0</v>
      </c>
      <c r="G30" s="47">
        <v>18</v>
      </c>
      <c r="H30" s="47">
        <v>0</v>
      </c>
    </row>
    <row r="31" spans="1:8" ht="12.75">
      <c r="A31" s="50">
        <v>28</v>
      </c>
      <c r="B31" s="47" t="s">
        <v>451</v>
      </c>
      <c r="C31" s="47" t="s">
        <v>452</v>
      </c>
      <c r="D31" s="47">
        <v>113</v>
      </c>
      <c r="E31" s="47">
        <v>81</v>
      </c>
      <c r="F31" s="47">
        <v>0</v>
      </c>
      <c r="G31" s="47">
        <v>32</v>
      </c>
      <c r="H31" s="47">
        <v>0</v>
      </c>
    </row>
    <row r="32" spans="1:8" ht="12.75">
      <c r="A32" s="50">
        <v>29</v>
      </c>
      <c r="B32" s="47" t="s">
        <v>453</v>
      </c>
      <c r="C32" s="47" t="s">
        <v>454</v>
      </c>
      <c r="D32" s="47">
        <v>16</v>
      </c>
      <c r="E32" s="47">
        <v>16</v>
      </c>
      <c r="F32" s="47">
        <v>0</v>
      </c>
      <c r="G32" s="47">
        <v>0</v>
      </c>
      <c r="H32" s="47">
        <v>0</v>
      </c>
    </row>
    <row r="33" spans="1:8" ht="12.75">
      <c r="A33" s="50">
        <v>30</v>
      </c>
      <c r="B33" s="47" t="s">
        <v>453</v>
      </c>
      <c r="C33" s="47" t="s">
        <v>455</v>
      </c>
      <c r="D33" s="47">
        <v>25</v>
      </c>
      <c r="E33" s="47">
        <v>25</v>
      </c>
      <c r="F33" s="47">
        <v>0</v>
      </c>
      <c r="G33" s="47">
        <v>0</v>
      </c>
      <c r="H33" s="47">
        <v>0</v>
      </c>
    </row>
    <row r="34" spans="1:8" ht="12.75">
      <c r="A34" s="50">
        <v>31</v>
      </c>
      <c r="B34" s="47" t="s">
        <v>456</v>
      </c>
      <c r="C34" s="47" t="s">
        <v>457</v>
      </c>
      <c r="D34" s="47">
        <v>6</v>
      </c>
      <c r="E34" s="47">
        <v>4</v>
      </c>
      <c r="F34" s="47">
        <v>0</v>
      </c>
      <c r="G34" s="47">
        <v>2</v>
      </c>
      <c r="H34" s="47">
        <v>0</v>
      </c>
    </row>
    <row r="35" spans="1:8" ht="12.75">
      <c r="A35" s="50">
        <v>32</v>
      </c>
      <c r="B35" s="47" t="s">
        <v>456</v>
      </c>
      <c r="C35" s="47" t="s">
        <v>458</v>
      </c>
      <c r="D35" s="47">
        <v>20</v>
      </c>
      <c r="E35" s="47">
        <v>12</v>
      </c>
      <c r="F35" s="47">
        <v>0</v>
      </c>
      <c r="G35" s="47">
        <v>8</v>
      </c>
      <c r="H35" s="47">
        <v>0</v>
      </c>
    </row>
    <row r="36" spans="1:8" ht="12.75">
      <c r="A36" s="50">
        <v>33</v>
      </c>
      <c r="B36" s="47" t="s">
        <v>456</v>
      </c>
      <c r="C36" s="47" t="s">
        <v>459</v>
      </c>
      <c r="D36" s="47">
        <v>266</v>
      </c>
      <c r="E36" s="47">
        <v>195</v>
      </c>
      <c r="F36" s="47">
        <v>71</v>
      </c>
      <c r="G36" s="47">
        <v>0</v>
      </c>
      <c r="H36" s="47">
        <v>0</v>
      </c>
    </row>
    <row r="37" spans="1:8" ht="12.75">
      <c r="A37" s="50">
        <v>34</v>
      </c>
      <c r="B37" s="47" t="s">
        <v>456</v>
      </c>
      <c r="C37" s="47" t="s">
        <v>460</v>
      </c>
      <c r="D37" s="47">
        <v>35</v>
      </c>
      <c r="E37" s="47">
        <v>28</v>
      </c>
      <c r="F37" s="47">
        <v>0</v>
      </c>
      <c r="G37" s="47">
        <v>7</v>
      </c>
      <c r="H37" s="47">
        <v>0</v>
      </c>
    </row>
    <row r="38" spans="1:8" ht="12.75">
      <c r="A38" s="50">
        <v>35</v>
      </c>
      <c r="B38" s="47" t="s">
        <v>456</v>
      </c>
      <c r="C38" s="47" t="s">
        <v>461</v>
      </c>
      <c r="D38" s="47">
        <v>8</v>
      </c>
      <c r="E38" s="47">
        <v>3</v>
      </c>
      <c r="F38" s="47">
        <v>0</v>
      </c>
      <c r="G38" s="47">
        <v>5</v>
      </c>
      <c r="H38" s="47">
        <v>0</v>
      </c>
    </row>
    <row r="39" spans="1:8" ht="12.75">
      <c r="A39" s="50">
        <v>36</v>
      </c>
      <c r="B39" s="47" t="s">
        <v>462</v>
      </c>
      <c r="C39" s="47" t="s">
        <v>463</v>
      </c>
      <c r="D39" s="47">
        <v>239</v>
      </c>
      <c r="E39" s="47">
        <v>188</v>
      </c>
      <c r="F39" s="47">
        <v>0</v>
      </c>
      <c r="G39" s="47">
        <v>51</v>
      </c>
      <c r="H39" s="47">
        <v>0</v>
      </c>
    </row>
    <row r="40" spans="1:8" ht="12.75">
      <c r="A40" s="50">
        <v>37</v>
      </c>
      <c r="B40" s="47" t="s">
        <v>462</v>
      </c>
      <c r="C40" s="47" t="s">
        <v>464</v>
      </c>
      <c r="D40" s="47">
        <v>27</v>
      </c>
      <c r="E40" s="47">
        <v>22</v>
      </c>
      <c r="F40" s="47">
        <v>0</v>
      </c>
      <c r="G40" s="47">
        <v>5</v>
      </c>
      <c r="H40" s="47">
        <v>0</v>
      </c>
    </row>
    <row r="41" spans="1:8" ht="12.75">
      <c r="A41" s="50">
        <v>38</v>
      </c>
      <c r="B41" s="47" t="s">
        <v>462</v>
      </c>
      <c r="C41" s="47" t="s">
        <v>465</v>
      </c>
      <c r="D41" s="47">
        <v>19</v>
      </c>
      <c r="E41" s="47">
        <v>9</v>
      </c>
      <c r="F41" s="47">
        <v>0</v>
      </c>
      <c r="G41" s="47">
        <v>10</v>
      </c>
      <c r="H41" s="47">
        <v>0</v>
      </c>
    </row>
    <row r="42" spans="1:8" ht="12.75">
      <c r="A42" s="50">
        <v>39</v>
      </c>
      <c r="B42" s="47" t="s">
        <v>466</v>
      </c>
      <c r="C42" s="47" t="s">
        <v>467</v>
      </c>
      <c r="D42" s="47">
        <v>26</v>
      </c>
      <c r="E42" s="47">
        <v>18</v>
      </c>
      <c r="F42" s="47">
        <v>0</v>
      </c>
      <c r="G42" s="47">
        <v>8</v>
      </c>
      <c r="H42" s="47">
        <v>0</v>
      </c>
    </row>
    <row r="43" spans="1:8" ht="12.75">
      <c r="A43" s="50">
        <v>40</v>
      </c>
      <c r="B43" s="47" t="s">
        <v>466</v>
      </c>
      <c r="C43" s="47" t="s">
        <v>468</v>
      </c>
      <c r="D43" s="47">
        <v>56</v>
      </c>
      <c r="E43" s="47">
        <v>41</v>
      </c>
      <c r="F43" s="47">
        <v>0</v>
      </c>
      <c r="G43" s="47">
        <v>15</v>
      </c>
      <c r="H43" s="47">
        <v>0</v>
      </c>
    </row>
    <row r="44" spans="1:8" ht="12.75">
      <c r="A44" s="50">
        <v>41</v>
      </c>
      <c r="B44" s="47" t="s">
        <v>466</v>
      </c>
      <c r="C44" s="47" t="s">
        <v>469</v>
      </c>
      <c r="D44" s="47">
        <v>30</v>
      </c>
      <c r="E44" s="47">
        <v>25</v>
      </c>
      <c r="F44" s="47">
        <v>0</v>
      </c>
      <c r="G44" s="47">
        <v>5</v>
      </c>
      <c r="H44" s="47">
        <v>0</v>
      </c>
    </row>
    <row r="45" spans="1:8" ht="12.75">
      <c r="A45" s="50">
        <v>42</v>
      </c>
      <c r="B45" s="47" t="s">
        <v>470</v>
      </c>
      <c r="C45" s="47" t="s">
        <v>471</v>
      </c>
      <c r="D45" s="47">
        <v>43</v>
      </c>
      <c r="E45" s="47">
        <v>40</v>
      </c>
      <c r="F45" s="47">
        <v>0</v>
      </c>
      <c r="G45" s="47">
        <v>3</v>
      </c>
      <c r="H45" s="47">
        <v>0</v>
      </c>
    </row>
    <row r="46" spans="1:8" ht="12.75">
      <c r="A46" s="50">
        <v>43</v>
      </c>
      <c r="B46" s="47" t="s">
        <v>470</v>
      </c>
      <c r="C46" s="47" t="s">
        <v>472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</row>
    <row r="47" spans="1:8" ht="12.75">
      <c r="A47" s="50">
        <v>44</v>
      </c>
      <c r="B47" s="47" t="s">
        <v>470</v>
      </c>
      <c r="C47" s="47" t="s">
        <v>473</v>
      </c>
      <c r="D47" s="47">
        <v>53</v>
      </c>
      <c r="E47" s="47">
        <v>49</v>
      </c>
      <c r="F47" s="47">
        <v>0</v>
      </c>
      <c r="G47" s="47">
        <v>4</v>
      </c>
      <c r="H47" s="47">
        <v>0</v>
      </c>
    </row>
    <row r="48" spans="1:8" ht="12.75">
      <c r="A48" s="50">
        <v>45</v>
      </c>
      <c r="B48" s="47" t="s">
        <v>474</v>
      </c>
      <c r="C48" s="47" t="s">
        <v>475</v>
      </c>
      <c r="D48" s="47">
        <v>7</v>
      </c>
      <c r="E48" s="47">
        <v>6</v>
      </c>
      <c r="F48" s="47">
        <v>0</v>
      </c>
      <c r="G48" s="47">
        <v>1</v>
      </c>
      <c r="H48" s="47">
        <v>0</v>
      </c>
    </row>
    <row r="49" spans="1:8" ht="12.75">
      <c r="A49" s="50">
        <v>46</v>
      </c>
      <c r="B49" s="47" t="s">
        <v>474</v>
      </c>
      <c r="C49" s="47" t="s">
        <v>476</v>
      </c>
      <c r="D49" s="47">
        <v>32</v>
      </c>
      <c r="E49" s="47">
        <v>18</v>
      </c>
      <c r="F49" s="47">
        <v>0</v>
      </c>
      <c r="G49" s="47">
        <v>14</v>
      </c>
      <c r="H49" s="47">
        <v>0</v>
      </c>
    </row>
    <row r="50" spans="1:8" ht="12.75">
      <c r="A50" s="50">
        <v>47</v>
      </c>
      <c r="B50" s="47" t="s">
        <v>474</v>
      </c>
      <c r="C50" s="47" t="s">
        <v>477</v>
      </c>
      <c r="D50" s="47">
        <v>112</v>
      </c>
      <c r="E50" s="47">
        <v>99</v>
      </c>
      <c r="F50" s="47">
        <v>0</v>
      </c>
      <c r="G50" s="47">
        <v>13</v>
      </c>
      <c r="H50" s="47">
        <v>0</v>
      </c>
    </row>
    <row r="51" spans="1:8" ht="12.75">
      <c r="A51" s="50">
        <v>48</v>
      </c>
      <c r="B51" s="47" t="s">
        <v>478</v>
      </c>
      <c r="C51" s="47" t="s">
        <v>479</v>
      </c>
      <c r="D51" s="47">
        <v>53</v>
      </c>
      <c r="E51" s="47">
        <v>47</v>
      </c>
      <c r="F51" s="47">
        <v>0</v>
      </c>
      <c r="G51" s="47">
        <v>6</v>
      </c>
      <c r="H51" s="47">
        <v>0</v>
      </c>
    </row>
    <row r="52" spans="1:8" ht="12.75">
      <c r="A52" s="50">
        <v>49</v>
      </c>
      <c r="B52" s="47" t="s">
        <v>478</v>
      </c>
      <c r="C52" s="47" t="s">
        <v>480</v>
      </c>
      <c r="D52" s="47">
        <v>20</v>
      </c>
      <c r="E52" s="47">
        <v>18</v>
      </c>
      <c r="F52" s="47">
        <v>0</v>
      </c>
      <c r="G52" s="47">
        <v>2</v>
      </c>
      <c r="H52" s="47">
        <v>0</v>
      </c>
    </row>
    <row r="53" spans="1:8" ht="12.75">
      <c r="A53" s="50">
        <v>50</v>
      </c>
      <c r="B53" s="47" t="s">
        <v>478</v>
      </c>
      <c r="C53" s="47" t="s">
        <v>481</v>
      </c>
      <c r="D53" s="47">
        <v>28</v>
      </c>
      <c r="E53" s="47">
        <v>26</v>
      </c>
      <c r="F53" s="47">
        <v>0</v>
      </c>
      <c r="G53" s="47">
        <v>2</v>
      </c>
      <c r="H53" s="47">
        <v>0</v>
      </c>
    </row>
    <row r="54" spans="1:8" ht="12.75">
      <c r="A54" s="50">
        <v>51</v>
      </c>
      <c r="B54" s="47" t="s">
        <v>478</v>
      </c>
      <c r="C54" s="47" t="s">
        <v>482</v>
      </c>
      <c r="D54" s="47">
        <v>30</v>
      </c>
      <c r="E54" s="47">
        <v>27</v>
      </c>
      <c r="F54" s="47">
        <v>1</v>
      </c>
      <c r="G54" s="47">
        <v>2</v>
      </c>
      <c r="H54" s="47">
        <v>0</v>
      </c>
    </row>
    <row r="55" spans="1:8" ht="12.75">
      <c r="A55" s="50">
        <v>52</v>
      </c>
      <c r="B55" s="47" t="s">
        <v>478</v>
      </c>
      <c r="C55" s="47" t="s">
        <v>483</v>
      </c>
      <c r="D55" s="47">
        <v>27</v>
      </c>
      <c r="E55" s="47">
        <v>17</v>
      </c>
      <c r="F55" s="47">
        <v>0</v>
      </c>
      <c r="G55" s="47">
        <v>10</v>
      </c>
      <c r="H55" s="47">
        <v>0</v>
      </c>
    </row>
    <row r="56" spans="1:8" ht="12.75">
      <c r="A56" s="50">
        <v>53</v>
      </c>
      <c r="B56" s="47" t="s">
        <v>478</v>
      </c>
      <c r="C56" s="47" t="s">
        <v>484</v>
      </c>
      <c r="D56" s="47">
        <v>20</v>
      </c>
      <c r="E56" s="47">
        <v>16</v>
      </c>
      <c r="F56" s="47">
        <v>0</v>
      </c>
      <c r="G56" s="47">
        <v>4</v>
      </c>
      <c r="H56" s="47">
        <v>0</v>
      </c>
    </row>
    <row r="57" spans="1:8" ht="12.75">
      <c r="A57" s="50">
        <v>54</v>
      </c>
      <c r="B57" s="47" t="s">
        <v>478</v>
      </c>
      <c r="C57" s="47" t="s">
        <v>485</v>
      </c>
      <c r="D57" s="47">
        <v>18</v>
      </c>
      <c r="E57" s="47">
        <v>17</v>
      </c>
      <c r="F57" s="47">
        <v>0</v>
      </c>
      <c r="G57" s="47">
        <v>1</v>
      </c>
      <c r="H57" s="47">
        <v>0</v>
      </c>
    </row>
    <row r="58" spans="1:8" ht="12.75">
      <c r="A58" s="50">
        <v>55</v>
      </c>
      <c r="B58" s="47" t="s">
        <v>486</v>
      </c>
      <c r="C58" s="47" t="s">
        <v>487</v>
      </c>
      <c r="D58" s="47">
        <v>51</v>
      </c>
      <c r="E58" s="47">
        <v>46</v>
      </c>
      <c r="F58" s="47">
        <v>0</v>
      </c>
      <c r="G58" s="47">
        <v>5</v>
      </c>
      <c r="H58" s="47">
        <v>0</v>
      </c>
    </row>
    <row r="59" spans="1:8" ht="12.75">
      <c r="A59" s="50">
        <v>56</v>
      </c>
      <c r="B59" s="47" t="s">
        <v>488</v>
      </c>
      <c r="C59" s="47" t="s">
        <v>489</v>
      </c>
      <c r="D59" s="47">
        <v>32</v>
      </c>
      <c r="E59" s="47">
        <v>32</v>
      </c>
      <c r="F59" s="47">
        <v>0</v>
      </c>
      <c r="G59" s="47">
        <v>0</v>
      </c>
      <c r="H59" s="47">
        <v>0</v>
      </c>
    </row>
    <row r="60" spans="1:8" ht="12.75">
      <c r="A60" s="50">
        <v>57</v>
      </c>
      <c r="B60" s="47" t="s">
        <v>488</v>
      </c>
      <c r="C60" s="47" t="s">
        <v>490</v>
      </c>
      <c r="D60" s="47">
        <v>18</v>
      </c>
      <c r="E60" s="47">
        <v>17</v>
      </c>
      <c r="F60" s="47">
        <v>0</v>
      </c>
      <c r="G60" s="47">
        <v>1</v>
      </c>
      <c r="H60" s="47">
        <v>0</v>
      </c>
    </row>
    <row r="61" spans="1:8" ht="12.75">
      <c r="A61" s="50">
        <v>58</v>
      </c>
      <c r="B61" s="47" t="s">
        <v>488</v>
      </c>
      <c r="C61" s="47" t="s">
        <v>491</v>
      </c>
      <c r="D61" s="47">
        <v>11</v>
      </c>
      <c r="E61" s="47">
        <v>10</v>
      </c>
      <c r="F61" s="47">
        <v>0</v>
      </c>
      <c r="G61" s="47">
        <v>1</v>
      </c>
      <c r="H61" s="47">
        <v>0</v>
      </c>
    </row>
    <row r="62" spans="1:8" ht="12.75">
      <c r="A62" s="50">
        <v>59</v>
      </c>
      <c r="B62" s="47" t="s">
        <v>488</v>
      </c>
      <c r="C62" s="47" t="s">
        <v>492</v>
      </c>
      <c r="D62" s="47">
        <v>29</v>
      </c>
      <c r="E62" s="47">
        <v>29</v>
      </c>
      <c r="F62" s="47">
        <v>0</v>
      </c>
      <c r="G62" s="47">
        <v>0</v>
      </c>
      <c r="H62" s="47">
        <v>0</v>
      </c>
    </row>
    <row r="63" spans="1:8" ht="12.75">
      <c r="A63" s="50">
        <v>60</v>
      </c>
      <c r="B63" s="47" t="s">
        <v>488</v>
      </c>
      <c r="C63" s="47" t="s">
        <v>493</v>
      </c>
      <c r="D63" s="47">
        <v>31</v>
      </c>
      <c r="E63" s="47">
        <v>24</v>
      </c>
      <c r="F63" s="47">
        <v>0</v>
      </c>
      <c r="G63" s="47">
        <v>7</v>
      </c>
      <c r="H63" s="47">
        <v>0</v>
      </c>
    </row>
    <row r="64" spans="1:8" ht="12.75">
      <c r="A64" s="50">
        <v>61</v>
      </c>
      <c r="B64" s="47" t="s">
        <v>488</v>
      </c>
      <c r="C64" s="47" t="s">
        <v>494</v>
      </c>
      <c r="D64" s="47">
        <v>19</v>
      </c>
      <c r="E64" s="47">
        <v>18</v>
      </c>
      <c r="F64" s="47">
        <v>0</v>
      </c>
      <c r="G64" s="47">
        <v>1</v>
      </c>
      <c r="H64" s="47">
        <v>0</v>
      </c>
    </row>
    <row r="65" spans="1:8" ht="12.75">
      <c r="A65" s="50">
        <v>62</v>
      </c>
      <c r="B65" s="47" t="s">
        <v>488</v>
      </c>
      <c r="C65" s="47" t="s">
        <v>495</v>
      </c>
      <c r="D65" s="47">
        <v>55</v>
      </c>
      <c r="E65" s="47">
        <v>52</v>
      </c>
      <c r="F65" s="47">
        <v>0</v>
      </c>
      <c r="G65" s="47">
        <v>3</v>
      </c>
      <c r="H65" s="47">
        <v>0</v>
      </c>
    </row>
    <row r="66" spans="1:8" ht="12.75">
      <c r="A66" s="50">
        <v>63</v>
      </c>
      <c r="B66" s="47" t="s">
        <v>488</v>
      </c>
      <c r="C66" s="47" t="s">
        <v>496</v>
      </c>
      <c r="D66" s="47">
        <v>42</v>
      </c>
      <c r="E66" s="47">
        <v>34</v>
      </c>
      <c r="F66" s="47">
        <v>0</v>
      </c>
      <c r="G66" s="47">
        <v>8</v>
      </c>
      <c r="H66" s="47">
        <v>0</v>
      </c>
    </row>
    <row r="67" spans="1:8" ht="12.75">
      <c r="A67" s="50">
        <v>64</v>
      </c>
      <c r="B67" s="47" t="s">
        <v>488</v>
      </c>
      <c r="C67" s="47" t="s">
        <v>497</v>
      </c>
      <c r="D67" s="47">
        <v>28</v>
      </c>
      <c r="E67" s="47">
        <v>24</v>
      </c>
      <c r="F67" s="47">
        <v>0</v>
      </c>
      <c r="G67" s="47">
        <v>4</v>
      </c>
      <c r="H67" s="47">
        <v>0</v>
      </c>
    </row>
    <row r="68" spans="1:8" ht="12.75">
      <c r="A68" s="50">
        <v>65</v>
      </c>
      <c r="B68" s="47" t="s">
        <v>498</v>
      </c>
      <c r="C68" s="47" t="s">
        <v>499</v>
      </c>
      <c r="D68" s="47">
        <v>83</v>
      </c>
      <c r="E68" s="47">
        <v>69</v>
      </c>
      <c r="F68" s="47">
        <v>0</v>
      </c>
      <c r="G68" s="47">
        <v>14</v>
      </c>
      <c r="H68" s="47">
        <v>0</v>
      </c>
    </row>
    <row r="69" spans="1:8" ht="12.75">
      <c r="A69" s="50">
        <v>66</v>
      </c>
      <c r="B69" s="47" t="s">
        <v>500</v>
      </c>
      <c r="C69" s="47" t="s">
        <v>501</v>
      </c>
      <c r="D69" s="47">
        <v>40</v>
      </c>
      <c r="E69" s="47">
        <v>40</v>
      </c>
      <c r="F69" s="47">
        <v>0</v>
      </c>
      <c r="G69" s="47">
        <v>0</v>
      </c>
      <c r="H69" s="47">
        <v>0</v>
      </c>
    </row>
    <row r="70" spans="1:8" ht="12.75">
      <c r="A70" s="50">
        <v>67</v>
      </c>
      <c r="B70" s="47" t="s">
        <v>500</v>
      </c>
      <c r="C70" s="47" t="s">
        <v>502</v>
      </c>
      <c r="D70" s="47">
        <v>22</v>
      </c>
      <c r="E70" s="47">
        <v>22</v>
      </c>
      <c r="F70" s="47">
        <v>0</v>
      </c>
      <c r="G70" s="47">
        <v>0</v>
      </c>
      <c r="H70" s="47">
        <v>0</v>
      </c>
    </row>
    <row r="71" spans="1:8" ht="12.75">
      <c r="A71" s="50">
        <v>68</v>
      </c>
      <c r="B71" s="47" t="s">
        <v>500</v>
      </c>
      <c r="C71" s="47" t="s">
        <v>503</v>
      </c>
      <c r="D71" s="47">
        <v>34</v>
      </c>
      <c r="E71" s="47">
        <v>33</v>
      </c>
      <c r="F71" s="47">
        <v>0</v>
      </c>
      <c r="G71" s="47">
        <v>1</v>
      </c>
      <c r="H71" s="47">
        <v>0</v>
      </c>
    </row>
    <row r="72" spans="1:8" ht="12.75">
      <c r="A72" s="50">
        <v>69</v>
      </c>
      <c r="B72" s="47" t="s">
        <v>504</v>
      </c>
      <c r="C72" s="47" t="s">
        <v>505</v>
      </c>
      <c r="D72" s="47">
        <v>52</v>
      </c>
      <c r="E72" s="47">
        <v>46</v>
      </c>
      <c r="F72" s="47">
        <v>0</v>
      </c>
      <c r="G72" s="47">
        <v>6</v>
      </c>
      <c r="H72" s="47">
        <v>0</v>
      </c>
    </row>
    <row r="73" spans="1:8" ht="25.5">
      <c r="A73" s="50">
        <v>70</v>
      </c>
      <c r="B73" s="47" t="s">
        <v>506</v>
      </c>
      <c r="C73" s="47" t="s">
        <v>507</v>
      </c>
      <c r="D73" s="47">
        <v>27</v>
      </c>
      <c r="E73" s="47">
        <v>24</v>
      </c>
      <c r="F73" s="47">
        <v>0</v>
      </c>
      <c r="G73" s="47">
        <v>3</v>
      </c>
      <c r="H73" s="47">
        <v>0</v>
      </c>
    </row>
    <row r="74" spans="1:8" ht="12.75">
      <c r="A74" s="50">
        <v>71</v>
      </c>
      <c r="B74" s="47" t="s">
        <v>506</v>
      </c>
      <c r="C74" s="47" t="s">
        <v>508</v>
      </c>
      <c r="D74" s="47">
        <v>32</v>
      </c>
      <c r="E74" s="47">
        <v>29</v>
      </c>
      <c r="F74" s="47">
        <v>0</v>
      </c>
      <c r="G74" s="47">
        <v>3</v>
      </c>
      <c r="H74" s="47">
        <v>0</v>
      </c>
    </row>
    <row r="75" spans="1:8" ht="12.75">
      <c r="A75" s="50">
        <v>72</v>
      </c>
      <c r="B75" s="47" t="s">
        <v>506</v>
      </c>
      <c r="C75" s="47" t="s">
        <v>509</v>
      </c>
      <c r="D75" s="47">
        <v>28</v>
      </c>
      <c r="E75" s="47">
        <v>14</v>
      </c>
      <c r="F75" s="47">
        <v>0</v>
      </c>
      <c r="G75" s="47">
        <v>14</v>
      </c>
      <c r="H75" s="47">
        <v>0</v>
      </c>
    </row>
    <row r="76" spans="1:8" ht="12.75">
      <c r="A76" s="50">
        <v>73</v>
      </c>
      <c r="B76" s="47" t="s">
        <v>506</v>
      </c>
      <c r="C76" s="47" t="s">
        <v>510</v>
      </c>
      <c r="D76" s="47">
        <v>56</v>
      </c>
      <c r="E76" s="47">
        <v>39</v>
      </c>
      <c r="F76" s="47">
        <v>0</v>
      </c>
      <c r="G76" s="47">
        <v>17</v>
      </c>
      <c r="H76" s="47">
        <v>0</v>
      </c>
    </row>
    <row r="77" spans="1:8" ht="12.75">
      <c r="A77" s="50">
        <v>74</v>
      </c>
      <c r="B77" s="47" t="s">
        <v>506</v>
      </c>
      <c r="C77" s="47" t="s">
        <v>511</v>
      </c>
      <c r="D77" s="47">
        <v>18</v>
      </c>
      <c r="E77" s="47">
        <v>14</v>
      </c>
      <c r="F77" s="47">
        <v>0</v>
      </c>
      <c r="G77" s="47">
        <v>4</v>
      </c>
      <c r="H77" s="47">
        <v>0</v>
      </c>
    </row>
    <row r="78" spans="1:8" ht="12.75">
      <c r="A78" s="50">
        <v>75</v>
      </c>
      <c r="B78" s="47" t="s">
        <v>506</v>
      </c>
      <c r="C78" s="47" t="s">
        <v>512</v>
      </c>
      <c r="D78" s="47">
        <v>36</v>
      </c>
      <c r="E78" s="47">
        <v>35</v>
      </c>
      <c r="F78" s="47">
        <v>0</v>
      </c>
      <c r="G78" s="47">
        <v>1</v>
      </c>
      <c r="H78" s="47">
        <v>0</v>
      </c>
    </row>
    <row r="79" spans="1:8" ht="12.75">
      <c r="A79" s="50">
        <v>76</v>
      </c>
      <c r="B79" s="47" t="s">
        <v>513</v>
      </c>
      <c r="C79" s="47" t="s">
        <v>514</v>
      </c>
      <c r="D79" s="47">
        <v>41</v>
      </c>
      <c r="E79" s="47">
        <v>36</v>
      </c>
      <c r="F79" s="47">
        <v>0</v>
      </c>
      <c r="G79" s="47">
        <v>5</v>
      </c>
      <c r="H79" s="47">
        <v>0</v>
      </c>
    </row>
    <row r="80" spans="1:8" ht="12.75">
      <c r="A80" s="50">
        <v>77</v>
      </c>
      <c r="B80" s="47" t="s">
        <v>513</v>
      </c>
      <c r="C80" s="47" t="s">
        <v>515</v>
      </c>
      <c r="D80" s="47">
        <v>53</v>
      </c>
      <c r="E80" s="47">
        <v>45</v>
      </c>
      <c r="F80" s="47">
        <v>0</v>
      </c>
      <c r="G80" s="47">
        <v>8</v>
      </c>
      <c r="H80" s="47">
        <v>0</v>
      </c>
    </row>
    <row r="81" spans="1:8" ht="12.75">
      <c r="A81" s="50">
        <v>78</v>
      </c>
      <c r="B81" s="47" t="s">
        <v>516</v>
      </c>
      <c r="C81" s="47" t="s">
        <v>517</v>
      </c>
      <c r="D81" s="47">
        <v>18</v>
      </c>
      <c r="E81" s="47">
        <v>18</v>
      </c>
      <c r="F81" s="47">
        <v>0</v>
      </c>
      <c r="G81" s="47">
        <v>0</v>
      </c>
      <c r="H81" s="47">
        <v>0</v>
      </c>
    </row>
    <row r="82" spans="1:8" ht="12.75">
      <c r="A82" s="50">
        <v>79</v>
      </c>
      <c r="B82" s="47" t="s">
        <v>516</v>
      </c>
      <c r="C82" s="47" t="s">
        <v>518</v>
      </c>
      <c r="D82" s="47">
        <v>171</v>
      </c>
      <c r="E82" s="47">
        <v>169</v>
      </c>
      <c r="F82" s="47">
        <v>0</v>
      </c>
      <c r="G82" s="47">
        <v>2</v>
      </c>
      <c r="H82" s="47">
        <v>0</v>
      </c>
    </row>
    <row r="83" spans="1:8" ht="12.75">
      <c r="A83" s="50">
        <v>80</v>
      </c>
      <c r="B83" s="47" t="s">
        <v>516</v>
      </c>
      <c r="C83" s="47" t="s">
        <v>519</v>
      </c>
      <c r="D83" s="47">
        <v>23</v>
      </c>
      <c r="E83" s="47">
        <v>22</v>
      </c>
      <c r="F83" s="47">
        <v>0</v>
      </c>
      <c r="G83" s="47">
        <v>1</v>
      </c>
      <c r="H83" s="47">
        <v>0</v>
      </c>
    </row>
    <row r="84" spans="1:8" ht="12.75">
      <c r="A84" s="50">
        <v>81</v>
      </c>
      <c r="B84" s="47" t="s">
        <v>520</v>
      </c>
      <c r="C84" s="47" t="s">
        <v>521</v>
      </c>
      <c r="D84" s="47">
        <v>360</v>
      </c>
      <c r="E84" s="47">
        <v>300</v>
      </c>
      <c r="F84" s="47">
        <v>0</v>
      </c>
      <c r="G84" s="47">
        <v>60</v>
      </c>
      <c r="H84" s="47">
        <v>0</v>
      </c>
    </row>
    <row r="85" spans="1:8" ht="12.75">
      <c r="A85" s="50">
        <v>82</v>
      </c>
      <c r="B85" s="47" t="s">
        <v>522</v>
      </c>
      <c r="C85" s="47" t="s">
        <v>523</v>
      </c>
      <c r="D85" s="47">
        <v>45</v>
      </c>
      <c r="E85" s="47">
        <v>29</v>
      </c>
      <c r="F85" s="47">
        <v>0</v>
      </c>
      <c r="G85" s="47">
        <v>16</v>
      </c>
      <c r="H85" s="47">
        <v>0</v>
      </c>
    </row>
    <row r="86" spans="1:8" ht="12.75">
      <c r="A86" s="50">
        <v>83</v>
      </c>
      <c r="B86" s="47" t="s">
        <v>524</v>
      </c>
      <c r="C86" s="47" t="s">
        <v>525</v>
      </c>
      <c r="D86" s="47">
        <v>132</v>
      </c>
      <c r="E86" s="47">
        <v>107</v>
      </c>
      <c r="F86" s="47">
        <v>25</v>
      </c>
      <c r="G86" s="47">
        <v>0</v>
      </c>
      <c r="H86" s="47">
        <v>0</v>
      </c>
    </row>
    <row r="87" spans="1:8" s="54" customFormat="1" ht="12.75">
      <c r="A87" s="51">
        <v>83</v>
      </c>
      <c r="B87" s="52"/>
      <c r="C87" s="52" t="s">
        <v>526</v>
      </c>
      <c r="D87" s="52">
        <f>SUM(D4:D86)</f>
        <v>5762</v>
      </c>
      <c r="E87" s="52">
        <f>SUM(E4:E86)</f>
        <v>4472</v>
      </c>
      <c r="F87" s="52">
        <f>SUM(F4:F86)</f>
        <v>104</v>
      </c>
      <c r="G87" s="52">
        <f>SUM(G4:G86)</f>
        <v>1185</v>
      </c>
      <c r="H87" s="52">
        <f>SUM(H4:H86)</f>
        <v>1</v>
      </c>
    </row>
    <row r="88" spans="1:8" ht="7.5" customHeight="1">
      <c r="A88" s="139"/>
      <c r="B88" s="140"/>
      <c r="C88" s="140"/>
      <c r="D88" s="140"/>
      <c r="E88" s="140"/>
      <c r="F88" s="140"/>
      <c r="G88" s="140"/>
      <c r="H88" s="141"/>
    </row>
    <row r="89" spans="1:8" ht="12.75">
      <c r="A89" s="50">
        <v>1</v>
      </c>
      <c r="B89" s="47" t="s">
        <v>413</v>
      </c>
      <c r="C89" s="47" t="s">
        <v>527</v>
      </c>
      <c r="D89" s="47">
        <v>20</v>
      </c>
      <c r="E89" s="47">
        <v>14</v>
      </c>
      <c r="F89" s="47">
        <v>0</v>
      </c>
      <c r="G89" s="47">
        <v>6</v>
      </c>
      <c r="H89" s="47">
        <v>0</v>
      </c>
    </row>
    <row r="90" spans="1:8" ht="12.75">
      <c r="A90" s="50">
        <v>2</v>
      </c>
      <c r="B90" s="47" t="s">
        <v>528</v>
      </c>
      <c r="C90" s="47" t="s">
        <v>529</v>
      </c>
      <c r="D90" s="47">
        <v>229</v>
      </c>
      <c r="E90" s="47">
        <v>161</v>
      </c>
      <c r="F90" s="47">
        <v>0</v>
      </c>
      <c r="G90" s="47">
        <v>68</v>
      </c>
      <c r="H90" s="47">
        <v>0</v>
      </c>
    </row>
    <row r="91" spans="1:8" ht="12.75">
      <c r="A91" s="50">
        <v>3</v>
      </c>
      <c r="B91" s="47" t="s">
        <v>415</v>
      </c>
      <c r="C91" s="47" t="s">
        <v>530</v>
      </c>
      <c r="D91" s="47">
        <v>56</v>
      </c>
      <c r="E91" s="47">
        <v>38</v>
      </c>
      <c r="F91" s="47">
        <v>2</v>
      </c>
      <c r="G91" s="47">
        <v>16</v>
      </c>
      <c r="H91" s="47">
        <v>0</v>
      </c>
    </row>
    <row r="92" spans="1:8" ht="12.75">
      <c r="A92" s="50">
        <v>4</v>
      </c>
      <c r="B92" s="47" t="s">
        <v>419</v>
      </c>
      <c r="C92" s="47" t="s">
        <v>531</v>
      </c>
      <c r="D92" s="47">
        <v>25</v>
      </c>
      <c r="E92" s="47">
        <v>18</v>
      </c>
      <c r="F92" s="47">
        <v>0</v>
      </c>
      <c r="G92" s="47">
        <v>7</v>
      </c>
      <c r="H92" s="47">
        <v>0</v>
      </c>
    </row>
    <row r="93" spans="1:8" ht="12.75">
      <c r="A93" s="50">
        <v>5</v>
      </c>
      <c r="B93" s="47" t="s">
        <v>421</v>
      </c>
      <c r="C93" s="47" t="s">
        <v>532</v>
      </c>
      <c r="D93" s="47">
        <v>193</v>
      </c>
      <c r="E93" s="47">
        <v>110</v>
      </c>
      <c r="F93" s="47">
        <v>0</v>
      </c>
      <c r="G93" s="47">
        <v>83</v>
      </c>
      <c r="H93" s="47">
        <v>0</v>
      </c>
    </row>
    <row r="94" spans="1:8" ht="12.75">
      <c r="A94" s="50">
        <v>6</v>
      </c>
      <c r="B94" s="47" t="s">
        <v>421</v>
      </c>
      <c r="C94" s="47" t="s">
        <v>533</v>
      </c>
      <c r="D94" s="47">
        <v>223</v>
      </c>
      <c r="E94" s="47">
        <v>156</v>
      </c>
      <c r="F94" s="47">
        <v>2</v>
      </c>
      <c r="G94" s="47">
        <v>65</v>
      </c>
      <c r="H94" s="47">
        <v>0</v>
      </c>
    </row>
    <row r="95" spans="1:8" ht="12.75">
      <c r="A95" s="50">
        <v>7</v>
      </c>
      <c r="B95" s="47" t="s">
        <v>421</v>
      </c>
      <c r="C95" s="47" t="s">
        <v>534</v>
      </c>
      <c r="D95" s="47">
        <v>55</v>
      </c>
      <c r="E95" s="47">
        <v>29</v>
      </c>
      <c r="F95" s="47">
        <v>0</v>
      </c>
      <c r="G95" s="47">
        <v>26</v>
      </c>
      <c r="H95" s="47">
        <v>0</v>
      </c>
    </row>
    <row r="96" spans="1:8" ht="12.75">
      <c r="A96" s="50">
        <v>8</v>
      </c>
      <c r="B96" s="47" t="s">
        <v>421</v>
      </c>
      <c r="C96" s="47" t="s">
        <v>535</v>
      </c>
      <c r="D96" s="47">
        <v>319</v>
      </c>
      <c r="E96" s="47">
        <v>191</v>
      </c>
      <c r="F96" s="47">
        <v>0</v>
      </c>
      <c r="G96" s="47">
        <v>128</v>
      </c>
      <c r="H96" s="47">
        <v>0</v>
      </c>
    </row>
    <row r="97" spans="1:8" ht="12.75">
      <c r="A97" s="50">
        <v>9</v>
      </c>
      <c r="B97" s="47" t="s">
        <v>431</v>
      </c>
      <c r="C97" s="47" t="s">
        <v>536</v>
      </c>
      <c r="D97" s="47">
        <v>207</v>
      </c>
      <c r="E97" s="47">
        <v>146</v>
      </c>
      <c r="F97" s="47">
        <v>0</v>
      </c>
      <c r="G97" s="47">
        <v>61</v>
      </c>
      <c r="H97" s="47">
        <v>0</v>
      </c>
    </row>
    <row r="98" spans="1:8" ht="12.75">
      <c r="A98" s="50">
        <v>10</v>
      </c>
      <c r="B98" s="47" t="s">
        <v>440</v>
      </c>
      <c r="C98" s="47" t="s">
        <v>537</v>
      </c>
      <c r="D98" s="47">
        <v>147</v>
      </c>
      <c r="E98" s="47">
        <v>114</v>
      </c>
      <c r="F98" s="47">
        <v>0</v>
      </c>
      <c r="G98" s="47">
        <v>33</v>
      </c>
      <c r="H98" s="47">
        <v>0</v>
      </c>
    </row>
    <row r="99" spans="1:8" ht="12.75">
      <c r="A99" s="50">
        <v>11</v>
      </c>
      <c r="B99" s="47" t="s">
        <v>444</v>
      </c>
      <c r="C99" s="47" t="s">
        <v>538</v>
      </c>
      <c r="D99" s="47">
        <v>25</v>
      </c>
      <c r="E99" s="47">
        <v>18</v>
      </c>
      <c r="F99" s="47">
        <v>0</v>
      </c>
      <c r="G99" s="47">
        <v>7</v>
      </c>
      <c r="H99" s="47">
        <v>0</v>
      </c>
    </row>
    <row r="100" spans="1:8" ht="12.75">
      <c r="A100" s="50">
        <v>12</v>
      </c>
      <c r="B100" s="47" t="s">
        <v>444</v>
      </c>
      <c r="C100" s="47" t="s">
        <v>539</v>
      </c>
      <c r="D100" s="47">
        <v>65</v>
      </c>
      <c r="E100" s="47">
        <v>62</v>
      </c>
      <c r="F100" s="47">
        <v>0</v>
      </c>
      <c r="G100" s="47">
        <v>3</v>
      </c>
      <c r="H100" s="47">
        <v>0</v>
      </c>
    </row>
    <row r="101" spans="1:8" ht="12.75">
      <c r="A101" s="50">
        <v>13</v>
      </c>
      <c r="B101" s="47" t="s">
        <v>444</v>
      </c>
      <c r="C101" s="47" t="s">
        <v>540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</row>
    <row r="102" spans="1:8" ht="12.75">
      <c r="A102" s="50">
        <v>14</v>
      </c>
      <c r="B102" s="47" t="s">
        <v>448</v>
      </c>
      <c r="C102" s="47" t="s">
        <v>541</v>
      </c>
      <c r="D102" s="47">
        <v>177</v>
      </c>
      <c r="E102" s="47">
        <v>109</v>
      </c>
      <c r="F102" s="47">
        <v>0</v>
      </c>
      <c r="G102" s="47">
        <v>68</v>
      </c>
      <c r="H102" s="47">
        <v>0</v>
      </c>
    </row>
    <row r="103" spans="1:8" ht="12.75">
      <c r="A103" s="50">
        <v>15</v>
      </c>
      <c r="B103" s="47" t="s">
        <v>448</v>
      </c>
      <c r="C103" s="47" t="s">
        <v>542</v>
      </c>
      <c r="D103" s="47">
        <v>47</v>
      </c>
      <c r="E103" s="47">
        <v>33</v>
      </c>
      <c r="F103" s="47">
        <v>0</v>
      </c>
      <c r="G103" s="47">
        <v>14</v>
      </c>
      <c r="H103" s="47">
        <v>0</v>
      </c>
    </row>
    <row r="104" spans="1:8" ht="12.75">
      <c r="A104" s="50">
        <v>16</v>
      </c>
      <c r="B104" s="47" t="s">
        <v>448</v>
      </c>
      <c r="C104" s="47" t="s">
        <v>543</v>
      </c>
      <c r="D104" s="47">
        <v>62</v>
      </c>
      <c r="E104" s="47">
        <v>48</v>
      </c>
      <c r="F104" s="47">
        <v>0</v>
      </c>
      <c r="G104" s="47">
        <v>14</v>
      </c>
      <c r="H104" s="47">
        <v>0</v>
      </c>
    </row>
    <row r="105" spans="1:8" ht="12.75">
      <c r="A105" s="50">
        <v>17</v>
      </c>
      <c r="B105" s="47" t="s">
        <v>448</v>
      </c>
      <c r="C105" s="47" t="s">
        <v>544</v>
      </c>
      <c r="D105" s="47">
        <v>72</v>
      </c>
      <c r="E105" s="47">
        <v>53</v>
      </c>
      <c r="F105" s="47">
        <v>0</v>
      </c>
      <c r="G105" s="47">
        <v>19</v>
      </c>
      <c r="H105" s="47">
        <v>0</v>
      </c>
    </row>
    <row r="106" spans="1:8" ht="12.75">
      <c r="A106" s="50">
        <v>18</v>
      </c>
      <c r="B106" s="47" t="s">
        <v>451</v>
      </c>
      <c r="C106" s="47" t="s">
        <v>545</v>
      </c>
      <c r="D106" s="47">
        <v>92</v>
      </c>
      <c r="E106" s="47">
        <v>55</v>
      </c>
      <c r="F106" s="47">
        <v>0</v>
      </c>
      <c r="G106" s="47">
        <v>37</v>
      </c>
      <c r="H106" s="47">
        <v>0</v>
      </c>
    </row>
    <row r="107" spans="1:8" ht="12.75">
      <c r="A107" s="50">
        <v>19</v>
      </c>
      <c r="B107" s="47" t="s">
        <v>453</v>
      </c>
      <c r="C107" s="47" t="s">
        <v>546</v>
      </c>
      <c r="D107" s="47">
        <v>290</v>
      </c>
      <c r="E107" s="47">
        <v>222</v>
      </c>
      <c r="F107" s="47">
        <v>0</v>
      </c>
      <c r="G107" s="47">
        <v>68</v>
      </c>
      <c r="H107" s="47">
        <v>0</v>
      </c>
    </row>
    <row r="108" spans="1:8" ht="12.75">
      <c r="A108" s="50">
        <v>20</v>
      </c>
      <c r="B108" s="47" t="s">
        <v>456</v>
      </c>
      <c r="C108" s="47" t="s">
        <v>547</v>
      </c>
      <c r="D108" s="47">
        <v>150</v>
      </c>
      <c r="E108" s="47">
        <v>96</v>
      </c>
      <c r="F108" s="47">
        <v>0</v>
      </c>
      <c r="G108" s="47">
        <v>54</v>
      </c>
      <c r="H108" s="47">
        <v>0</v>
      </c>
    </row>
    <row r="109" spans="1:8" ht="25.5">
      <c r="A109" s="50">
        <v>21</v>
      </c>
      <c r="B109" s="47" t="s">
        <v>466</v>
      </c>
      <c r="C109" s="47" t="s">
        <v>548</v>
      </c>
      <c r="D109" s="47">
        <v>7</v>
      </c>
      <c r="E109" s="47">
        <v>7</v>
      </c>
      <c r="F109" s="47">
        <v>0</v>
      </c>
      <c r="G109" s="47">
        <v>0</v>
      </c>
      <c r="H109" s="47">
        <v>0</v>
      </c>
    </row>
    <row r="110" spans="1:8" ht="12.75">
      <c r="A110" s="50">
        <v>22</v>
      </c>
      <c r="B110" s="47" t="s">
        <v>466</v>
      </c>
      <c r="C110" s="47" t="s">
        <v>549</v>
      </c>
      <c r="D110" s="47">
        <v>146</v>
      </c>
      <c r="E110" s="47">
        <v>105</v>
      </c>
      <c r="F110" s="47">
        <v>0</v>
      </c>
      <c r="G110" s="47">
        <v>41</v>
      </c>
      <c r="H110" s="47">
        <v>0</v>
      </c>
    </row>
    <row r="111" spans="1:8" ht="12.75">
      <c r="A111" s="50">
        <v>23</v>
      </c>
      <c r="B111" s="47" t="s">
        <v>470</v>
      </c>
      <c r="C111" s="47" t="s">
        <v>550</v>
      </c>
      <c r="D111" s="47">
        <v>20</v>
      </c>
      <c r="E111" s="47">
        <v>16</v>
      </c>
      <c r="F111" s="47">
        <v>0</v>
      </c>
      <c r="G111" s="47">
        <v>4</v>
      </c>
      <c r="H111" s="47">
        <v>0</v>
      </c>
    </row>
    <row r="112" spans="1:8" ht="12.75">
      <c r="A112" s="50">
        <v>24</v>
      </c>
      <c r="B112" s="47" t="s">
        <v>474</v>
      </c>
      <c r="C112" s="47" t="s">
        <v>551</v>
      </c>
      <c r="D112" s="47">
        <v>77</v>
      </c>
      <c r="E112" s="47">
        <v>47</v>
      </c>
      <c r="F112" s="47">
        <v>0</v>
      </c>
      <c r="G112" s="47">
        <v>30</v>
      </c>
      <c r="H112" s="47">
        <v>0</v>
      </c>
    </row>
    <row r="113" spans="1:8" ht="12.75">
      <c r="A113" s="50">
        <v>25</v>
      </c>
      <c r="B113" s="47" t="s">
        <v>474</v>
      </c>
      <c r="C113" s="47" t="s">
        <v>552</v>
      </c>
      <c r="D113" s="47">
        <v>242</v>
      </c>
      <c r="E113" s="47">
        <v>152</v>
      </c>
      <c r="F113" s="47">
        <v>0</v>
      </c>
      <c r="G113" s="47">
        <v>90</v>
      </c>
      <c r="H113" s="47">
        <v>0</v>
      </c>
    </row>
    <row r="114" spans="1:8" ht="12.75">
      <c r="A114" s="50">
        <v>26</v>
      </c>
      <c r="B114" s="47" t="s">
        <v>486</v>
      </c>
      <c r="C114" s="47" t="s">
        <v>553</v>
      </c>
      <c r="D114" s="47">
        <v>75</v>
      </c>
      <c r="E114" s="47">
        <v>60</v>
      </c>
      <c r="F114" s="47">
        <v>0</v>
      </c>
      <c r="G114" s="47">
        <v>15</v>
      </c>
      <c r="H114" s="47">
        <v>0</v>
      </c>
    </row>
    <row r="115" spans="1:8" ht="12.75">
      <c r="A115" s="50">
        <v>27</v>
      </c>
      <c r="B115" s="47" t="s">
        <v>488</v>
      </c>
      <c r="C115" s="47" t="s">
        <v>554</v>
      </c>
      <c r="D115" s="47">
        <v>53</v>
      </c>
      <c r="E115" s="47">
        <v>46</v>
      </c>
      <c r="F115" s="47">
        <v>0</v>
      </c>
      <c r="G115" s="47">
        <v>7</v>
      </c>
      <c r="H115" s="47">
        <v>0</v>
      </c>
    </row>
    <row r="116" spans="1:8" ht="12.75">
      <c r="A116" s="50">
        <v>28</v>
      </c>
      <c r="B116" s="47" t="s">
        <v>498</v>
      </c>
      <c r="C116" s="47" t="s">
        <v>555</v>
      </c>
      <c r="D116" s="47">
        <v>101</v>
      </c>
      <c r="E116" s="47">
        <v>72</v>
      </c>
      <c r="F116" s="47">
        <v>0</v>
      </c>
      <c r="G116" s="47">
        <v>29</v>
      </c>
      <c r="H116" s="47">
        <v>0</v>
      </c>
    </row>
    <row r="117" spans="1:8" ht="12.75">
      <c r="A117" s="50">
        <v>29</v>
      </c>
      <c r="B117" s="47" t="s">
        <v>506</v>
      </c>
      <c r="C117" s="47" t="s">
        <v>556</v>
      </c>
      <c r="D117" s="47">
        <v>58</v>
      </c>
      <c r="E117" s="47">
        <v>38</v>
      </c>
      <c r="F117" s="47">
        <v>0</v>
      </c>
      <c r="G117" s="47">
        <v>20</v>
      </c>
      <c r="H117" s="47">
        <v>0</v>
      </c>
    </row>
    <row r="118" spans="1:8" ht="12.75">
      <c r="A118" s="50">
        <v>30</v>
      </c>
      <c r="B118" s="47" t="s">
        <v>506</v>
      </c>
      <c r="C118" s="47" t="s">
        <v>557</v>
      </c>
      <c r="D118" s="47">
        <v>169</v>
      </c>
      <c r="E118" s="47">
        <v>113</v>
      </c>
      <c r="F118" s="47">
        <v>0</v>
      </c>
      <c r="G118" s="47">
        <v>56</v>
      </c>
      <c r="H118" s="47">
        <v>0</v>
      </c>
    </row>
    <row r="119" spans="1:8" ht="12.75">
      <c r="A119" s="50">
        <v>31</v>
      </c>
      <c r="B119" s="47" t="s">
        <v>506</v>
      </c>
      <c r="C119" s="47" t="s">
        <v>558</v>
      </c>
      <c r="D119" s="47">
        <v>307</v>
      </c>
      <c r="E119" s="47">
        <v>211</v>
      </c>
      <c r="F119" s="47">
        <v>0</v>
      </c>
      <c r="G119" s="47">
        <v>96</v>
      </c>
      <c r="H119" s="47">
        <v>0</v>
      </c>
    </row>
    <row r="120" spans="1:8" ht="12.75">
      <c r="A120" s="50">
        <v>32</v>
      </c>
      <c r="B120" s="47" t="s">
        <v>516</v>
      </c>
      <c r="C120" s="47" t="s">
        <v>559</v>
      </c>
      <c r="D120" s="47">
        <v>18</v>
      </c>
      <c r="E120" s="47">
        <v>9</v>
      </c>
      <c r="F120" s="47">
        <v>0</v>
      </c>
      <c r="G120" s="47">
        <v>9</v>
      </c>
      <c r="H120" s="47">
        <v>0</v>
      </c>
    </row>
    <row r="121" spans="1:8" ht="12.75">
      <c r="A121" s="50">
        <v>33</v>
      </c>
      <c r="B121" s="47" t="s">
        <v>516</v>
      </c>
      <c r="C121" s="47" t="s">
        <v>560</v>
      </c>
      <c r="D121" s="47">
        <v>100</v>
      </c>
      <c r="E121" s="47">
        <v>85</v>
      </c>
      <c r="F121" s="47">
        <v>0</v>
      </c>
      <c r="G121" s="47">
        <v>15</v>
      </c>
      <c r="H121" s="47">
        <v>0</v>
      </c>
    </row>
    <row r="122" spans="1:8" ht="12.75">
      <c r="A122" s="50">
        <v>34</v>
      </c>
      <c r="B122" s="47" t="s">
        <v>516</v>
      </c>
      <c r="C122" s="47" t="s">
        <v>561</v>
      </c>
      <c r="D122" s="47">
        <v>124</v>
      </c>
      <c r="E122" s="47">
        <v>52</v>
      </c>
      <c r="F122" s="47">
        <v>0</v>
      </c>
      <c r="G122" s="47">
        <v>72</v>
      </c>
      <c r="H122" s="47">
        <v>0</v>
      </c>
    </row>
    <row r="123" spans="1:8" ht="12.75">
      <c r="A123" s="50">
        <v>35</v>
      </c>
      <c r="B123" s="47" t="s">
        <v>520</v>
      </c>
      <c r="C123" s="47" t="s">
        <v>562</v>
      </c>
      <c r="D123" s="47">
        <v>138</v>
      </c>
      <c r="E123" s="47">
        <v>94</v>
      </c>
      <c r="F123" s="47">
        <v>0</v>
      </c>
      <c r="G123" s="47">
        <v>44</v>
      </c>
      <c r="H123" s="47">
        <v>0</v>
      </c>
    </row>
    <row r="124" spans="1:8" ht="12.75">
      <c r="A124" s="50">
        <v>36</v>
      </c>
      <c r="B124" s="47" t="s">
        <v>522</v>
      </c>
      <c r="C124" s="47" t="s">
        <v>563</v>
      </c>
      <c r="D124" s="47">
        <v>85</v>
      </c>
      <c r="E124" s="47">
        <v>66</v>
      </c>
      <c r="F124" s="47">
        <v>0</v>
      </c>
      <c r="G124" s="47">
        <v>19</v>
      </c>
      <c r="H124" s="47">
        <v>0</v>
      </c>
    </row>
    <row r="125" spans="1:8" ht="12.75">
      <c r="A125" s="50">
        <v>37</v>
      </c>
      <c r="B125" s="47" t="s">
        <v>524</v>
      </c>
      <c r="C125" s="47" t="s">
        <v>564</v>
      </c>
      <c r="D125" s="47">
        <v>249</v>
      </c>
      <c r="E125" s="47">
        <v>199</v>
      </c>
      <c r="F125" s="47">
        <v>0</v>
      </c>
      <c r="G125" s="47">
        <v>50</v>
      </c>
      <c r="H125" s="47">
        <v>0</v>
      </c>
    </row>
    <row r="126" spans="1:8" ht="12.75">
      <c r="A126" s="50">
        <v>38</v>
      </c>
      <c r="B126" s="47" t="s">
        <v>524</v>
      </c>
      <c r="C126" s="47" t="s">
        <v>565</v>
      </c>
      <c r="D126" s="47">
        <v>35</v>
      </c>
      <c r="E126" s="47">
        <v>25</v>
      </c>
      <c r="F126" s="47">
        <v>0</v>
      </c>
      <c r="G126" s="47">
        <v>10</v>
      </c>
      <c r="H126" s="47">
        <v>0</v>
      </c>
    </row>
    <row r="127" spans="1:8" ht="12.75">
      <c r="A127" s="50">
        <v>39</v>
      </c>
      <c r="B127" s="47" t="s">
        <v>566</v>
      </c>
      <c r="C127" s="47" t="s">
        <v>567</v>
      </c>
      <c r="D127" s="47">
        <v>55</v>
      </c>
      <c r="E127" s="47">
        <v>37</v>
      </c>
      <c r="F127" s="47">
        <v>0</v>
      </c>
      <c r="G127" s="47">
        <v>18</v>
      </c>
      <c r="H127" s="47">
        <v>0</v>
      </c>
    </row>
    <row r="128" spans="1:8" s="54" customFormat="1" ht="12.75">
      <c r="A128" s="51">
        <v>39</v>
      </c>
      <c r="B128" s="52"/>
      <c r="C128" s="52" t="s">
        <v>568</v>
      </c>
      <c r="D128" s="52">
        <f>SUM(D89:D127)</f>
        <v>4513</v>
      </c>
      <c r="E128" s="52">
        <f>SUM(E89:E127)</f>
        <v>3107</v>
      </c>
      <c r="F128" s="52">
        <f>SUM(F89:F127)</f>
        <v>4</v>
      </c>
      <c r="G128" s="52">
        <f>SUM(G89:G127)</f>
        <v>1402</v>
      </c>
      <c r="H128" s="52">
        <f>SUM(H89:H127)</f>
        <v>0</v>
      </c>
    </row>
    <row r="129" spans="1:8" ht="7.5" customHeight="1">
      <c r="A129" s="139"/>
      <c r="B129" s="140"/>
      <c r="C129" s="140"/>
      <c r="D129" s="140"/>
      <c r="E129" s="140"/>
      <c r="F129" s="140"/>
      <c r="G129" s="140"/>
      <c r="H129" s="141"/>
    </row>
    <row r="130" spans="1:8" s="54" customFormat="1" ht="12.75">
      <c r="A130" s="51">
        <f>(A87+A128)</f>
        <v>122</v>
      </c>
      <c r="B130" s="52"/>
      <c r="C130" s="52" t="s">
        <v>569</v>
      </c>
      <c r="D130" s="52">
        <f>(D87+D128)</f>
        <v>10275</v>
      </c>
      <c r="E130" s="52">
        <f>(E87+E128)</f>
        <v>7579</v>
      </c>
      <c r="F130" s="52">
        <f>(F87+F128)</f>
        <v>108</v>
      </c>
      <c r="G130" s="52">
        <f>(G87+G128)</f>
        <v>2587</v>
      </c>
      <c r="H130" s="52">
        <f>(H87+H128)</f>
        <v>1</v>
      </c>
    </row>
  </sheetData>
  <sheetProtection password="CE88" sheet="1" objects="1" scenarios="1"/>
  <mergeCells count="5">
    <mergeCell ref="A129:H129"/>
    <mergeCell ref="A1:A2"/>
    <mergeCell ref="B1:B2"/>
    <mergeCell ref="C1:C2"/>
    <mergeCell ref="A88:H88"/>
  </mergeCells>
  <printOptions/>
  <pageMargins left="0.79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5. Personu sadalījums pēc piešķirtās pilsonības statusa</oddHeader>
    <oddFooter>&amp;L
&amp;8SPP Statistiskās informācijas un analīzes daļa &amp;R
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K130"/>
  <sheetViews>
    <sheetView showGridLines="0" workbookViewId="0" topLeftCell="A1">
      <selection activeCell="C30" sqref="C30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6.8515625" style="0" customWidth="1"/>
    <col min="5" max="5" width="7.7109375" style="0" customWidth="1"/>
    <col min="6" max="6" width="8.00390625" style="0" customWidth="1"/>
    <col min="7" max="7" width="7.28125" style="0" customWidth="1"/>
    <col min="8" max="8" width="6.8515625" style="0" customWidth="1"/>
    <col min="9" max="9" width="6.57421875" style="0" customWidth="1"/>
    <col min="10" max="11" width="6.7109375" style="0" customWidth="1"/>
  </cols>
  <sheetData>
    <row r="1" spans="1:11" s="3" customFormat="1" ht="36" customHeight="1">
      <c r="A1" s="144" t="s">
        <v>0</v>
      </c>
      <c r="B1" s="147" t="s">
        <v>1</v>
      </c>
      <c r="C1" s="147" t="s">
        <v>2</v>
      </c>
      <c r="D1" s="4" t="s">
        <v>205</v>
      </c>
      <c r="E1" s="4" t="s">
        <v>204</v>
      </c>
      <c r="F1" s="4" t="s">
        <v>203</v>
      </c>
      <c r="G1" s="4" t="s">
        <v>202</v>
      </c>
      <c r="H1" s="4" t="s">
        <v>201</v>
      </c>
      <c r="I1" s="4" t="s">
        <v>200</v>
      </c>
      <c r="J1" s="4" t="s">
        <v>199</v>
      </c>
      <c r="K1" s="4" t="s">
        <v>198</v>
      </c>
    </row>
    <row r="2" spans="1:11" s="3" customFormat="1" ht="82.5">
      <c r="A2" s="163"/>
      <c r="B2" s="148"/>
      <c r="C2" s="148"/>
      <c r="D2" s="4" t="s">
        <v>197</v>
      </c>
      <c r="E2" s="4" t="s">
        <v>196</v>
      </c>
      <c r="F2" s="4" t="s">
        <v>195</v>
      </c>
      <c r="G2" s="4" t="s">
        <v>194</v>
      </c>
      <c r="H2" s="4" t="s">
        <v>193</v>
      </c>
      <c r="I2" s="4" t="s">
        <v>192</v>
      </c>
      <c r="J2" s="4" t="s">
        <v>191</v>
      </c>
      <c r="K2" s="4" t="s">
        <v>190</v>
      </c>
    </row>
    <row r="3" spans="1:11" s="32" customFormat="1" ht="12" thickBot="1">
      <c r="A3" s="33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</row>
    <row r="4" spans="1:11" ht="12.75">
      <c r="A4" s="55">
        <v>1</v>
      </c>
      <c r="B4" s="56" t="s">
        <v>413</v>
      </c>
      <c r="C4" s="56" t="s">
        <v>414</v>
      </c>
      <c r="D4" s="56">
        <v>2</v>
      </c>
      <c r="E4" s="56">
        <v>0</v>
      </c>
      <c r="F4" s="56">
        <v>0</v>
      </c>
      <c r="G4" s="56">
        <v>0</v>
      </c>
      <c r="H4" s="56">
        <v>0</v>
      </c>
      <c r="I4" s="56">
        <v>0</v>
      </c>
      <c r="J4" s="56">
        <v>0</v>
      </c>
      <c r="K4" s="56">
        <v>10</v>
      </c>
    </row>
    <row r="5" spans="1:11" ht="12.75">
      <c r="A5" s="57">
        <v>2</v>
      </c>
      <c r="B5" s="58" t="s">
        <v>415</v>
      </c>
      <c r="C5" s="58" t="s">
        <v>416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</row>
    <row r="6" spans="1:11" ht="12.75">
      <c r="A6" s="57">
        <v>3</v>
      </c>
      <c r="B6" s="58" t="s">
        <v>415</v>
      </c>
      <c r="C6" s="58" t="s">
        <v>417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3</v>
      </c>
    </row>
    <row r="7" spans="1:11" ht="12.75">
      <c r="A7" s="57">
        <v>4</v>
      </c>
      <c r="B7" s="58" t="s">
        <v>415</v>
      </c>
      <c r="C7" s="58" t="s">
        <v>418</v>
      </c>
      <c r="D7" s="58">
        <v>2</v>
      </c>
      <c r="E7" s="58">
        <v>0</v>
      </c>
      <c r="F7" s="58">
        <v>0</v>
      </c>
      <c r="G7" s="58">
        <v>0</v>
      </c>
      <c r="H7" s="58">
        <v>0</v>
      </c>
      <c r="I7" s="58">
        <v>1</v>
      </c>
      <c r="J7" s="58">
        <v>0</v>
      </c>
      <c r="K7" s="58">
        <v>0</v>
      </c>
    </row>
    <row r="8" spans="1:11" ht="12.75">
      <c r="A8" s="57">
        <v>5</v>
      </c>
      <c r="B8" s="58" t="s">
        <v>419</v>
      </c>
      <c r="C8" s="58" t="s">
        <v>420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1</v>
      </c>
    </row>
    <row r="9" spans="1:11" ht="12.75">
      <c r="A9" s="57">
        <v>6</v>
      </c>
      <c r="B9" s="58" t="s">
        <v>421</v>
      </c>
      <c r="C9" s="58" t="s">
        <v>422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1</v>
      </c>
    </row>
    <row r="10" spans="1:11" ht="12.75">
      <c r="A10" s="57">
        <v>7</v>
      </c>
      <c r="B10" s="58" t="s">
        <v>421</v>
      </c>
      <c r="C10" s="58" t="s">
        <v>423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</row>
    <row r="11" spans="1:11" ht="12.75">
      <c r="A11" s="57">
        <v>8</v>
      </c>
      <c r="B11" s="58" t="s">
        <v>421</v>
      </c>
      <c r="C11" s="58" t="s">
        <v>424</v>
      </c>
      <c r="D11" s="58">
        <v>0</v>
      </c>
      <c r="E11" s="58">
        <v>1</v>
      </c>
      <c r="F11" s="58">
        <v>1</v>
      </c>
      <c r="G11" s="58">
        <v>0</v>
      </c>
      <c r="H11" s="58">
        <v>0</v>
      </c>
      <c r="I11" s="58">
        <v>0</v>
      </c>
      <c r="J11" s="58">
        <v>0</v>
      </c>
      <c r="K11" s="58">
        <v>1</v>
      </c>
    </row>
    <row r="12" spans="1:11" ht="12.75">
      <c r="A12" s="57">
        <v>9</v>
      </c>
      <c r="B12" s="58" t="s">
        <v>421</v>
      </c>
      <c r="C12" s="58" t="s">
        <v>425</v>
      </c>
      <c r="D12" s="58">
        <v>2</v>
      </c>
      <c r="E12" s="58">
        <v>11</v>
      </c>
      <c r="F12" s="58">
        <v>1</v>
      </c>
      <c r="G12" s="58">
        <v>0</v>
      </c>
      <c r="H12" s="58">
        <v>10</v>
      </c>
      <c r="I12" s="58">
        <v>2</v>
      </c>
      <c r="J12" s="58">
        <v>0</v>
      </c>
      <c r="K12" s="58">
        <v>5</v>
      </c>
    </row>
    <row r="13" spans="1:11" ht="12.75">
      <c r="A13" s="57">
        <v>10</v>
      </c>
      <c r="B13" s="58" t="s">
        <v>421</v>
      </c>
      <c r="C13" s="58" t="s">
        <v>426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</row>
    <row r="14" spans="1:11" ht="12.75">
      <c r="A14" s="57">
        <v>11</v>
      </c>
      <c r="B14" s="58" t="s">
        <v>421</v>
      </c>
      <c r="C14" s="58" t="s">
        <v>427</v>
      </c>
      <c r="D14" s="58">
        <v>2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3</v>
      </c>
    </row>
    <row r="15" spans="1:11" ht="12.75">
      <c r="A15" s="57">
        <v>12</v>
      </c>
      <c r="B15" s="58" t="s">
        <v>421</v>
      </c>
      <c r="C15" s="58" t="s">
        <v>428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 ht="12.75">
      <c r="A16" s="57">
        <v>13</v>
      </c>
      <c r="B16" s="58" t="s">
        <v>429</v>
      </c>
      <c r="C16" s="58" t="s">
        <v>430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7</v>
      </c>
    </row>
    <row r="17" spans="1:11" ht="12.75">
      <c r="A17" s="57">
        <v>14</v>
      </c>
      <c r="B17" s="58" t="s">
        <v>431</v>
      </c>
      <c r="C17" s="58" t="s">
        <v>432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5</v>
      </c>
    </row>
    <row r="18" spans="1:11" ht="12.75">
      <c r="A18" s="57">
        <v>15</v>
      </c>
      <c r="B18" s="58" t="s">
        <v>431</v>
      </c>
      <c r="C18" s="58" t="s">
        <v>433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3</v>
      </c>
    </row>
    <row r="19" spans="1:11" ht="12.75">
      <c r="A19" s="57">
        <v>16</v>
      </c>
      <c r="B19" s="58" t="s">
        <v>431</v>
      </c>
      <c r="C19" s="58" t="s">
        <v>434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</row>
    <row r="20" spans="1:11" ht="12.75">
      <c r="A20" s="57">
        <v>17</v>
      </c>
      <c r="B20" s="58" t="s">
        <v>435</v>
      </c>
      <c r="C20" s="58" t="s">
        <v>436</v>
      </c>
      <c r="D20" s="58">
        <v>1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2</v>
      </c>
    </row>
    <row r="21" spans="1:11" ht="12.75">
      <c r="A21" s="57">
        <v>18</v>
      </c>
      <c r="B21" s="58" t="s">
        <v>435</v>
      </c>
      <c r="C21" s="58" t="s">
        <v>437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4</v>
      </c>
    </row>
    <row r="22" spans="1:11" ht="12.75">
      <c r="A22" s="57">
        <v>19</v>
      </c>
      <c r="B22" s="58" t="s">
        <v>438</v>
      </c>
      <c r="C22" s="58" t="s">
        <v>439</v>
      </c>
      <c r="D22" s="58">
        <v>1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4</v>
      </c>
    </row>
    <row r="23" spans="1:11" ht="12.75">
      <c r="A23" s="57">
        <v>20</v>
      </c>
      <c r="B23" s="58" t="s">
        <v>440</v>
      </c>
      <c r="C23" s="58" t="s">
        <v>441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 ht="12.75">
      <c r="A24" s="57">
        <v>21</v>
      </c>
      <c r="B24" s="58" t="s">
        <v>440</v>
      </c>
      <c r="C24" s="58" t="s">
        <v>442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 ht="12.75">
      <c r="A25" s="57">
        <v>22</v>
      </c>
      <c r="B25" s="58" t="s">
        <v>440</v>
      </c>
      <c r="C25" s="58" t="s">
        <v>443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1</v>
      </c>
    </row>
    <row r="26" spans="1:11" ht="12.75">
      <c r="A26" s="57">
        <v>23</v>
      </c>
      <c r="B26" s="58" t="s">
        <v>444</v>
      </c>
      <c r="C26" s="58" t="s">
        <v>445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4</v>
      </c>
    </row>
    <row r="27" spans="1:11" ht="12.75">
      <c r="A27" s="57">
        <v>24</v>
      </c>
      <c r="B27" s="58" t="s">
        <v>444</v>
      </c>
      <c r="C27" s="58" t="s">
        <v>446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</row>
    <row r="28" spans="1:11" ht="12.75">
      <c r="A28" s="57">
        <v>25</v>
      </c>
      <c r="B28" s="58" t="s">
        <v>444</v>
      </c>
      <c r="C28" s="58" t="s">
        <v>447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</row>
    <row r="29" spans="1:11" ht="12.75">
      <c r="A29" s="57">
        <v>26</v>
      </c>
      <c r="B29" s="58" t="s">
        <v>448</v>
      </c>
      <c r="C29" s="58" t="s">
        <v>449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</row>
    <row r="30" spans="1:11" ht="12.75">
      <c r="A30" s="57">
        <v>27</v>
      </c>
      <c r="B30" s="58" t="s">
        <v>448</v>
      </c>
      <c r="C30" s="58" t="s">
        <v>450</v>
      </c>
      <c r="D30" s="58">
        <v>3</v>
      </c>
      <c r="E30" s="58">
        <v>5</v>
      </c>
      <c r="F30" s="58">
        <v>0</v>
      </c>
      <c r="G30" s="58">
        <v>0</v>
      </c>
      <c r="H30" s="58">
        <v>5</v>
      </c>
      <c r="I30" s="58">
        <v>0</v>
      </c>
      <c r="J30" s="58">
        <v>0</v>
      </c>
      <c r="K30" s="58">
        <v>3</v>
      </c>
    </row>
    <row r="31" spans="1:11" ht="12.75">
      <c r="A31" s="57">
        <v>28</v>
      </c>
      <c r="B31" s="58" t="s">
        <v>451</v>
      </c>
      <c r="C31" s="58" t="s">
        <v>452</v>
      </c>
      <c r="D31" s="58">
        <v>0</v>
      </c>
      <c r="E31" s="58">
        <v>16</v>
      </c>
      <c r="F31" s="58">
        <v>0</v>
      </c>
      <c r="G31" s="58">
        <v>0</v>
      </c>
      <c r="H31" s="58">
        <v>16</v>
      </c>
      <c r="I31" s="58">
        <v>0</v>
      </c>
      <c r="J31" s="58">
        <v>0</v>
      </c>
      <c r="K31" s="58">
        <v>12</v>
      </c>
    </row>
    <row r="32" spans="1:11" ht="12.75">
      <c r="A32" s="57">
        <v>29</v>
      </c>
      <c r="B32" s="58" t="s">
        <v>453</v>
      </c>
      <c r="C32" s="58" t="s">
        <v>454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</row>
    <row r="33" spans="1:11" ht="12.75">
      <c r="A33" s="57">
        <v>30</v>
      </c>
      <c r="B33" s="58" t="s">
        <v>453</v>
      </c>
      <c r="C33" s="58" t="s">
        <v>455</v>
      </c>
      <c r="D33" s="58">
        <v>0</v>
      </c>
      <c r="E33" s="58">
        <v>25</v>
      </c>
      <c r="F33" s="58">
        <v>0</v>
      </c>
      <c r="G33" s="58">
        <v>0</v>
      </c>
      <c r="H33" s="58">
        <v>25</v>
      </c>
      <c r="I33" s="58">
        <v>0</v>
      </c>
      <c r="J33" s="58">
        <v>0</v>
      </c>
      <c r="K33" s="58">
        <v>3</v>
      </c>
    </row>
    <row r="34" spans="1:11" ht="12.75">
      <c r="A34" s="57">
        <v>31</v>
      </c>
      <c r="B34" s="58" t="s">
        <v>456</v>
      </c>
      <c r="C34" s="58" t="s">
        <v>457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</row>
    <row r="35" spans="1:11" ht="12.75">
      <c r="A35" s="57">
        <v>32</v>
      </c>
      <c r="B35" s="58" t="s">
        <v>456</v>
      </c>
      <c r="C35" s="58" t="s">
        <v>458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</row>
    <row r="36" spans="1:11" ht="12.75">
      <c r="A36" s="57">
        <v>33</v>
      </c>
      <c r="B36" s="58" t="s">
        <v>456</v>
      </c>
      <c r="C36" s="58" t="s">
        <v>459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</row>
    <row r="37" spans="1:11" ht="12.75">
      <c r="A37" s="57">
        <v>34</v>
      </c>
      <c r="B37" s="58" t="s">
        <v>456</v>
      </c>
      <c r="C37" s="58" t="s">
        <v>460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1</v>
      </c>
    </row>
    <row r="38" spans="1:11" ht="12.75">
      <c r="A38" s="57">
        <v>35</v>
      </c>
      <c r="B38" s="58" t="s">
        <v>456</v>
      </c>
      <c r="C38" s="58" t="s">
        <v>461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</row>
    <row r="39" spans="1:11" ht="12.75">
      <c r="A39" s="57">
        <v>36</v>
      </c>
      <c r="B39" s="58" t="s">
        <v>462</v>
      </c>
      <c r="C39" s="58" t="s">
        <v>463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12</v>
      </c>
    </row>
    <row r="40" spans="1:11" ht="12.75">
      <c r="A40" s="57">
        <v>37</v>
      </c>
      <c r="B40" s="58" t="s">
        <v>462</v>
      </c>
      <c r="C40" s="58" t="s">
        <v>464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2.75">
      <c r="A41" s="57">
        <v>38</v>
      </c>
      <c r="B41" s="58" t="s">
        <v>462</v>
      </c>
      <c r="C41" s="58" t="s">
        <v>465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2.75">
      <c r="A42" s="57">
        <v>39</v>
      </c>
      <c r="B42" s="58" t="s">
        <v>466</v>
      </c>
      <c r="C42" s="58" t="s">
        <v>467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1</v>
      </c>
    </row>
    <row r="43" spans="1:11" ht="12.75">
      <c r="A43" s="57">
        <v>40</v>
      </c>
      <c r="B43" s="58" t="s">
        <v>466</v>
      </c>
      <c r="C43" s="58" t="s">
        <v>468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1</v>
      </c>
    </row>
    <row r="44" spans="1:11" ht="12.75">
      <c r="A44" s="57">
        <v>41</v>
      </c>
      <c r="B44" s="58" t="s">
        <v>466</v>
      </c>
      <c r="C44" s="58" t="s">
        <v>469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</row>
    <row r="45" spans="1:11" ht="12.75">
      <c r="A45" s="57">
        <v>42</v>
      </c>
      <c r="B45" s="58" t="s">
        <v>470</v>
      </c>
      <c r="C45" s="58" t="s">
        <v>471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ht="12.75">
      <c r="A46" s="57">
        <v>43</v>
      </c>
      <c r="B46" s="58" t="s">
        <v>470</v>
      </c>
      <c r="C46" s="58" t="s">
        <v>472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</row>
    <row r="47" spans="1:11" ht="12.75">
      <c r="A47" s="57">
        <v>44</v>
      </c>
      <c r="B47" s="58" t="s">
        <v>470</v>
      </c>
      <c r="C47" s="58" t="s">
        <v>473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</row>
    <row r="48" spans="1:11" ht="12.75">
      <c r="A48" s="57">
        <v>45</v>
      </c>
      <c r="B48" s="58" t="s">
        <v>474</v>
      </c>
      <c r="C48" s="58" t="s">
        <v>475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</row>
    <row r="49" spans="1:11" ht="12.75">
      <c r="A49" s="57">
        <v>46</v>
      </c>
      <c r="B49" s="58" t="s">
        <v>474</v>
      </c>
      <c r="C49" s="58" t="s">
        <v>476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4</v>
      </c>
    </row>
    <row r="50" spans="1:11" ht="12.75">
      <c r="A50" s="57">
        <v>47</v>
      </c>
      <c r="B50" s="58" t="s">
        <v>474</v>
      </c>
      <c r="C50" s="58" t="s">
        <v>477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4</v>
      </c>
    </row>
    <row r="51" spans="1:11" ht="12.75">
      <c r="A51" s="57">
        <v>48</v>
      </c>
      <c r="B51" s="58" t="s">
        <v>478</v>
      </c>
      <c r="C51" s="58" t="s">
        <v>479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</row>
    <row r="52" spans="1:11" ht="12.75">
      <c r="A52" s="57">
        <v>49</v>
      </c>
      <c r="B52" s="58" t="s">
        <v>478</v>
      </c>
      <c r="C52" s="58" t="s">
        <v>480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</row>
    <row r="53" spans="1:11" ht="12.75">
      <c r="A53" s="57">
        <v>50</v>
      </c>
      <c r="B53" s="58" t="s">
        <v>478</v>
      </c>
      <c r="C53" s="58" t="s">
        <v>481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</row>
    <row r="54" spans="1:11" ht="12.75">
      <c r="A54" s="57">
        <v>51</v>
      </c>
      <c r="B54" s="58" t="s">
        <v>478</v>
      </c>
      <c r="C54" s="58" t="s">
        <v>482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</row>
    <row r="55" spans="1:11" ht="12.75">
      <c r="A55" s="57">
        <v>52</v>
      </c>
      <c r="B55" s="58" t="s">
        <v>478</v>
      </c>
      <c r="C55" s="58" t="s">
        <v>483</v>
      </c>
      <c r="D55" s="58">
        <v>0</v>
      </c>
      <c r="E55" s="58">
        <v>16</v>
      </c>
      <c r="F55" s="58">
        <v>8</v>
      </c>
      <c r="G55" s="58">
        <v>0</v>
      </c>
      <c r="H55" s="58">
        <v>8</v>
      </c>
      <c r="I55" s="58">
        <v>0</v>
      </c>
      <c r="J55" s="58">
        <v>0</v>
      </c>
      <c r="K55" s="58">
        <v>0</v>
      </c>
    </row>
    <row r="56" spans="1:11" ht="12.75">
      <c r="A56" s="57">
        <v>53</v>
      </c>
      <c r="B56" s="58" t="s">
        <v>478</v>
      </c>
      <c r="C56" s="58" t="s">
        <v>484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</row>
    <row r="57" spans="1:11" ht="12.75">
      <c r="A57" s="57">
        <v>54</v>
      </c>
      <c r="B57" s="58" t="s">
        <v>478</v>
      </c>
      <c r="C57" s="58" t="s">
        <v>485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</row>
    <row r="58" spans="1:11" ht="12.75">
      <c r="A58" s="57">
        <v>55</v>
      </c>
      <c r="B58" s="58" t="s">
        <v>486</v>
      </c>
      <c r="C58" s="58" t="s">
        <v>487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3</v>
      </c>
    </row>
    <row r="59" spans="1:11" ht="12.75">
      <c r="A59" s="57">
        <v>56</v>
      </c>
      <c r="B59" s="58" t="s">
        <v>488</v>
      </c>
      <c r="C59" s="58" t="s">
        <v>489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</row>
    <row r="60" spans="1:11" ht="12.75">
      <c r="A60" s="57">
        <v>57</v>
      </c>
      <c r="B60" s="58" t="s">
        <v>488</v>
      </c>
      <c r="C60" s="58" t="s">
        <v>490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</row>
    <row r="61" spans="1:11" ht="12.75">
      <c r="A61" s="57">
        <v>58</v>
      </c>
      <c r="B61" s="58" t="s">
        <v>488</v>
      </c>
      <c r="C61" s="58" t="s">
        <v>491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1</v>
      </c>
    </row>
    <row r="62" spans="1:11" ht="12.75">
      <c r="A62" s="57">
        <v>59</v>
      </c>
      <c r="B62" s="58" t="s">
        <v>488</v>
      </c>
      <c r="C62" s="58" t="s">
        <v>492</v>
      </c>
      <c r="D62" s="58">
        <v>2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2</v>
      </c>
    </row>
    <row r="63" spans="1:11" ht="12.75">
      <c r="A63" s="57">
        <v>60</v>
      </c>
      <c r="B63" s="58" t="s">
        <v>488</v>
      </c>
      <c r="C63" s="58" t="s">
        <v>493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2</v>
      </c>
    </row>
    <row r="64" spans="1:11" ht="12.75">
      <c r="A64" s="57">
        <v>61</v>
      </c>
      <c r="B64" s="58" t="s">
        <v>488</v>
      </c>
      <c r="C64" s="58" t="s">
        <v>494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4</v>
      </c>
    </row>
    <row r="65" spans="1:11" ht="12.75">
      <c r="A65" s="57">
        <v>62</v>
      </c>
      <c r="B65" s="58" t="s">
        <v>488</v>
      </c>
      <c r="C65" s="58" t="s">
        <v>495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2</v>
      </c>
    </row>
    <row r="66" spans="1:11" ht="12.75">
      <c r="A66" s="57">
        <v>63</v>
      </c>
      <c r="B66" s="58" t="s">
        <v>488</v>
      </c>
      <c r="C66" s="58" t="s">
        <v>496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5</v>
      </c>
    </row>
    <row r="67" spans="1:11" ht="12.75">
      <c r="A67" s="57">
        <v>64</v>
      </c>
      <c r="B67" s="58" t="s">
        <v>488</v>
      </c>
      <c r="C67" s="58" t="s">
        <v>497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</row>
    <row r="68" spans="1:11" ht="12.75">
      <c r="A68" s="57">
        <v>65</v>
      </c>
      <c r="B68" s="58" t="s">
        <v>498</v>
      </c>
      <c r="C68" s="58" t="s">
        <v>499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4</v>
      </c>
    </row>
    <row r="69" spans="1:11" ht="12.75">
      <c r="A69" s="57">
        <v>66</v>
      </c>
      <c r="B69" s="58" t="s">
        <v>500</v>
      </c>
      <c r="C69" s="58" t="s">
        <v>501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</row>
    <row r="70" spans="1:11" ht="12.75">
      <c r="A70" s="57">
        <v>67</v>
      </c>
      <c r="B70" s="58" t="s">
        <v>500</v>
      </c>
      <c r="C70" s="58" t="s">
        <v>502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</row>
    <row r="71" spans="1:11" ht="12.75">
      <c r="A71" s="57">
        <v>68</v>
      </c>
      <c r="B71" s="58" t="s">
        <v>500</v>
      </c>
      <c r="C71" s="58" t="s">
        <v>503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</row>
    <row r="72" spans="1:11" ht="12.75">
      <c r="A72" s="57">
        <v>69</v>
      </c>
      <c r="B72" s="58" t="s">
        <v>504</v>
      </c>
      <c r="C72" s="58" t="s">
        <v>505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</row>
    <row r="73" spans="1:11" ht="25.5">
      <c r="A73" s="57">
        <v>70</v>
      </c>
      <c r="B73" s="58" t="s">
        <v>506</v>
      </c>
      <c r="C73" s="58" t="s">
        <v>507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</row>
    <row r="74" spans="1:11" ht="12.75">
      <c r="A74" s="57">
        <v>71</v>
      </c>
      <c r="B74" s="58" t="s">
        <v>506</v>
      </c>
      <c r="C74" s="58" t="s">
        <v>508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8">
        <v>3</v>
      </c>
    </row>
    <row r="75" spans="1:11" ht="12.75">
      <c r="A75" s="57">
        <v>72</v>
      </c>
      <c r="B75" s="58" t="s">
        <v>506</v>
      </c>
      <c r="C75" s="58" t="s">
        <v>509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</row>
    <row r="76" spans="1:11" ht="12.75">
      <c r="A76" s="57">
        <v>73</v>
      </c>
      <c r="B76" s="58" t="s">
        <v>506</v>
      </c>
      <c r="C76" s="58" t="s">
        <v>510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</row>
    <row r="77" spans="1:11" ht="12.75">
      <c r="A77" s="57">
        <v>74</v>
      </c>
      <c r="B77" s="58" t="s">
        <v>506</v>
      </c>
      <c r="C77" s="58" t="s">
        <v>511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</row>
    <row r="78" spans="1:11" ht="12.75">
      <c r="A78" s="57">
        <v>75</v>
      </c>
      <c r="B78" s="58" t="s">
        <v>506</v>
      </c>
      <c r="C78" s="58" t="s">
        <v>512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</row>
    <row r="79" spans="1:11" ht="12.75">
      <c r="A79" s="57">
        <v>76</v>
      </c>
      <c r="B79" s="58" t="s">
        <v>513</v>
      </c>
      <c r="C79" s="58" t="s">
        <v>514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1</v>
      </c>
    </row>
    <row r="80" spans="1:11" ht="12.75">
      <c r="A80" s="57">
        <v>77</v>
      </c>
      <c r="B80" s="58" t="s">
        <v>513</v>
      </c>
      <c r="C80" s="58" t="s">
        <v>515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</row>
    <row r="81" spans="1:11" ht="12.75">
      <c r="A81" s="57">
        <v>78</v>
      </c>
      <c r="B81" s="58" t="s">
        <v>516</v>
      </c>
      <c r="C81" s="58" t="s">
        <v>517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</row>
    <row r="82" spans="1:11" ht="12.75">
      <c r="A82" s="57">
        <v>79</v>
      </c>
      <c r="B82" s="58" t="s">
        <v>516</v>
      </c>
      <c r="C82" s="58" t="s">
        <v>518</v>
      </c>
      <c r="D82" s="58">
        <v>1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1</v>
      </c>
    </row>
    <row r="83" spans="1:11" ht="12.75">
      <c r="A83" s="57">
        <v>80</v>
      </c>
      <c r="B83" s="58" t="s">
        <v>516</v>
      </c>
      <c r="C83" s="58" t="s">
        <v>519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</row>
    <row r="84" spans="1:11" ht="12.75">
      <c r="A84" s="57">
        <v>81</v>
      </c>
      <c r="B84" s="58" t="s">
        <v>520</v>
      </c>
      <c r="C84" s="58" t="s">
        <v>521</v>
      </c>
      <c r="D84" s="58">
        <v>1</v>
      </c>
      <c r="E84" s="58">
        <v>49</v>
      </c>
      <c r="F84" s="58">
        <v>0</v>
      </c>
      <c r="G84" s="58">
        <v>0</v>
      </c>
      <c r="H84" s="58">
        <v>49</v>
      </c>
      <c r="I84" s="58">
        <v>0</v>
      </c>
      <c r="J84" s="58">
        <v>0</v>
      </c>
      <c r="K84" s="58">
        <v>3</v>
      </c>
    </row>
    <row r="85" spans="1:11" ht="12.75">
      <c r="A85" s="57">
        <v>82</v>
      </c>
      <c r="B85" s="58" t="s">
        <v>522</v>
      </c>
      <c r="C85" s="58" t="s">
        <v>523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3</v>
      </c>
    </row>
    <row r="86" spans="1:11" ht="12.75">
      <c r="A86" s="57">
        <v>83</v>
      </c>
      <c r="B86" s="58" t="s">
        <v>524</v>
      </c>
      <c r="C86" s="58" t="s">
        <v>525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5</v>
      </c>
    </row>
    <row r="87" spans="1:11" s="54" customFormat="1" ht="12.75">
      <c r="A87" s="51">
        <v>83</v>
      </c>
      <c r="B87" s="52"/>
      <c r="C87" s="52" t="s">
        <v>526</v>
      </c>
      <c r="D87" s="52">
        <f aca="true" t="shared" si="0" ref="D87:K87">SUM(D4:D86)</f>
        <v>17</v>
      </c>
      <c r="E87" s="52">
        <f t="shared" si="0"/>
        <v>123</v>
      </c>
      <c r="F87" s="52">
        <f t="shared" si="0"/>
        <v>10</v>
      </c>
      <c r="G87" s="52">
        <f t="shared" si="0"/>
        <v>0</v>
      </c>
      <c r="H87" s="52">
        <f t="shared" si="0"/>
        <v>113</v>
      </c>
      <c r="I87" s="52">
        <f t="shared" si="0"/>
        <v>3</v>
      </c>
      <c r="J87" s="52">
        <f t="shared" si="0"/>
        <v>0</v>
      </c>
      <c r="K87" s="52">
        <f t="shared" si="0"/>
        <v>134</v>
      </c>
    </row>
    <row r="88" spans="1:11" ht="7.5" customHeight="1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8"/>
    </row>
    <row r="89" spans="1:11" ht="12.75">
      <c r="A89" s="57">
        <v>1</v>
      </c>
      <c r="B89" s="58" t="s">
        <v>413</v>
      </c>
      <c r="C89" s="58" t="s">
        <v>527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</row>
    <row r="90" spans="1:11" ht="12.75">
      <c r="A90" s="57">
        <v>2</v>
      </c>
      <c r="B90" s="58" t="s">
        <v>528</v>
      </c>
      <c r="C90" s="58" t="s">
        <v>529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1</v>
      </c>
    </row>
    <row r="91" spans="1:11" ht="12.75">
      <c r="A91" s="57">
        <v>3</v>
      </c>
      <c r="B91" s="58" t="s">
        <v>415</v>
      </c>
      <c r="C91" s="58" t="s">
        <v>530</v>
      </c>
      <c r="D91" s="58">
        <v>0</v>
      </c>
      <c r="E91" s="58">
        <v>0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</row>
    <row r="92" spans="1:11" ht="12.75">
      <c r="A92" s="57">
        <v>4</v>
      </c>
      <c r="B92" s="58" t="s">
        <v>419</v>
      </c>
      <c r="C92" s="58" t="s">
        <v>531</v>
      </c>
      <c r="D92" s="58">
        <v>0</v>
      </c>
      <c r="E92" s="58">
        <v>0</v>
      </c>
      <c r="F92" s="58">
        <v>0</v>
      </c>
      <c r="G92" s="58">
        <v>0</v>
      </c>
      <c r="H92" s="58">
        <v>0</v>
      </c>
      <c r="I92" s="58">
        <v>0</v>
      </c>
      <c r="J92" s="58">
        <v>0</v>
      </c>
      <c r="K92" s="58">
        <v>0</v>
      </c>
    </row>
    <row r="93" spans="1:11" ht="12.75">
      <c r="A93" s="57">
        <v>5</v>
      </c>
      <c r="B93" s="58" t="s">
        <v>421</v>
      </c>
      <c r="C93" s="58" t="s">
        <v>532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1</v>
      </c>
    </row>
    <row r="94" spans="1:11" ht="12.75">
      <c r="A94" s="57">
        <v>6</v>
      </c>
      <c r="B94" s="58" t="s">
        <v>421</v>
      </c>
      <c r="C94" s="58" t="s">
        <v>533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3</v>
      </c>
    </row>
    <row r="95" spans="1:11" ht="12.75">
      <c r="A95" s="57">
        <v>7</v>
      </c>
      <c r="B95" s="58" t="s">
        <v>421</v>
      </c>
      <c r="C95" s="58" t="s">
        <v>534</v>
      </c>
      <c r="D95" s="58">
        <v>0</v>
      </c>
      <c r="E95" s="58">
        <v>5</v>
      </c>
      <c r="F95" s="58">
        <v>0</v>
      </c>
      <c r="G95" s="58">
        <v>0</v>
      </c>
      <c r="H95" s="58">
        <v>5</v>
      </c>
      <c r="I95" s="58">
        <v>0</v>
      </c>
      <c r="J95" s="58">
        <v>0</v>
      </c>
      <c r="K95" s="58">
        <v>0</v>
      </c>
    </row>
    <row r="96" spans="1:11" ht="12.75">
      <c r="A96" s="57">
        <v>8</v>
      </c>
      <c r="B96" s="58" t="s">
        <v>421</v>
      </c>
      <c r="C96" s="58" t="s">
        <v>535</v>
      </c>
      <c r="D96" s="58">
        <v>1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5</v>
      </c>
    </row>
    <row r="97" spans="1:11" ht="12.75">
      <c r="A97" s="57">
        <v>9</v>
      </c>
      <c r="B97" s="58" t="s">
        <v>431</v>
      </c>
      <c r="C97" s="58" t="s">
        <v>536</v>
      </c>
      <c r="D97" s="58">
        <v>1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1</v>
      </c>
    </row>
    <row r="98" spans="1:11" ht="12.75">
      <c r="A98" s="57">
        <v>10</v>
      </c>
      <c r="B98" s="58" t="s">
        <v>440</v>
      </c>
      <c r="C98" s="58" t="s">
        <v>537</v>
      </c>
      <c r="D98" s="58">
        <v>0</v>
      </c>
      <c r="E98" s="58">
        <v>0</v>
      </c>
      <c r="F98" s="58">
        <v>0</v>
      </c>
      <c r="G98" s="58">
        <v>0</v>
      </c>
      <c r="H98" s="58">
        <v>0</v>
      </c>
      <c r="I98" s="58">
        <v>2</v>
      </c>
      <c r="J98" s="58">
        <v>0</v>
      </c>
      <c r="K98" s="58">
        <v>0</v>
      </c>
    </row>
    <row r="99" spans="1:11" ht="12.75">
      <c r="A99" s="57">
        <v>11</v>
      </c>
      <c r="B99" s="58" t="s">
        <v>444</v>
      </c>
      <c r="C99" s="58" t="s">
        <v>538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</row>
    <row r="100" spans="1:11" ht="12.75">
      <c r="A100" s="57">
        <v>12</v>
      </c>
      <c r="B100" s="58" t="s">
        <v>444</v>
      </c>
      <c r="C100" s="58" t="s">
        <v>539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</row>
    <row r="101" spans="1:11" ht="12.75">
      <c r="A101" s="57">
        <v>13</v>
      </c>
      <c r="B101" s="58" t="s">
        <v>444</v>
      </c>
      <c r="C101" s="58" t="s">
        <v>540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</row>
    <row r="102" spans="1:11" ht="12.75">
      <c r="A102" s="57">
        <v>14</v>
      </c>
      <c r="B102" s="58" t="s">
        <v>448</v>
      </c>
      <c r="C102" s="58" t="s">
        <v>541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1</v>
      </c>
    </row>
    <row r="103" spans="1:11" ht="12.75">
      <c r="A103" s="57">
        <v>15</v>
      </c>
      <c r="B103" s="58" t="s">
        <v>448</v>
      </c>
      <c r="C103" s="58" t="s">
        <v>542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</row>
    <row r="104" spans="1:11" ht="12.75">
      <c r="A104" s="57">
        <v>16</v>
      </c>
      <c r="B104" s="58" t="s">
        <v>448</v>
      </c>
      <c r="C104" s="58" t="s">
        <v>543</v>
      </c>
      <c r="D104" s="58">
        <v>1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</row>
    <row r="105" spans="1:11" ht="12.75">
      <c r="A105" s="57">
        <v>17</v>
      </c>
      <c r="B105" s="58" t="s">
        <v>448</v>
      </c>
      <c r="C105" s="58" t="s">
        <v>544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2</v>
      </c>
    </row>
    <row r="106" spans="1:11" ht="12.75">
      <c r="A106" s="57">
        <v>18</v>
      </c>
      <c r="B106" s="58" t="s">
        <v>451</v>
      </c>
      <c r="C106" s="58" t="s">
        <v>545</v>
      </c>
      <c r="D106" s="58">
        <v>1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</row>
    <row r="107" spans="1:11" ht="12.75">
      <c r="A107" s="57">
        <v>19</v>
      </c>
      <c r="B107" s="58" t="s">
        <v>453</v>
      </c>
      <c r="C107" s="58" t="s">
        <v>546</v>
      </c>
      <c r="D107" s="58">
        <v>3</v>
      </c>
      <c r="E107" s="58">
        <v>0</v>
      </c>
      <c r="F107" s="58">
        <v>0</v>
      </c>
      <c r="G107" s="58">
        <v>0</v>
      </c>
      <c r="H107" s="58">
        <v>0</v>
      </c>
      <c r="I107" s="58">
        <v>1</v>
      </c>
      <c r="J107" s="58">
        <v>0</v>
      </c>
      <c r="K107" s="58">
        <v>7</v>
      </c>
    </row>
    <row r="108" spans="1:11" ht="12.75">
      <c r="A108" s="57">
        <v>20</v>
      </c>
      <c r="B108" s="58" t="s">
        <v>456</v>
      </c>
      <c r="C108" s="58" t="s">
        <v>547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</row>
    <row r="109" spans="1:11" ht="25.5">
      <c r="A109" s="57">
        <v>21</v>
      </c>
      <c r="B109" s="58" t="s">
        <v>466</v>
      </c>
      <c r="C109" s="58" t="s">
        <v>548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</row>
    <row r="110" spans="1:11" ht="12.75">
      <c r="A110" s="57">
        <v>22</v>
      </c>
      <c r="B110" s="58" t="s">
        <v>466</v>
      </c>
      <c r="C110" s="58" t="s">
        <v>549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2</v>
      </c>
    </row>
    <row r="111" spans="1:11" ht="12.75">
      <c r="A111" s="57">
        <v>23</v>
      </c>
      <c r="B111" s="58" t="s">
        <v>470</v>
      </c>
      <c r="C111" s="58" t="s">
        <v>550</v>
      </c>
      <c r="D111" s="58">
        <v>0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1</v>
      </c>
    </row>
    <row r="112" spans="1:11" ht="12.75">
      <c r="A112" s="57">
        <v>24</v>
      </c>
      <c r="B112" s="58" t="s">
        <v>474</v>
      </c>
      <c r="C112" s="58" t="s">
        <v>551</v>
      </c>
      <c r="D112" s="58">
        <v>1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</row>
    <row r="113" spans="1:11" ht="12.75">
      <c r="A113" s="57">
        <v>25</v>
      </c>
      <c r="B113" s="58" t="s">
        <v>474</v>
      </c>
      <c r="C113" s="58" t="s">
        <v>552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</row>
    <row r="114" spans="1:11" ht="12.75">
      <c r="A114" s="57">
        <v>26</v>
      </c>
      <c r="B114" s="58" t="s">
        <v>486</v>
      </c>
      <c r="C114" s="58" t="s">
        <v>553</v>
      </c>
      <c r="D114" s="58">
        <v>1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</row>
    <row r="115" spans="1:11" ht="12.75">
      <c r="A115" s="57">
        <v>27</v>
      </c>
      <c r="B115" s="58" t="s">
        <v>488</v>
      </c>
      <c r="C115" s="58" t="s">
        <v>554</v>
      </c>
      <c r="D115" s="58">
        <v>0</v>
      </c>
      <c r="E115" s="58">
        <v>1</v>
      </c>
      <c r="F115" s="58">
        <v>0</v>
      </c>
      <c r="G115" s="58">
        <v>0</v>
      </c>
      <c r="H115" s="58">
        <v>1</v>
      </c>
      <c r="I115" s="58">
        <v>0</v>
      </c>
      <c r="J115" s="58">
        <v>0</v>
      </c>
      <c r="K115" s="58">
        <v>0</v>
      </c>
    </row>
    <row r="116" spans="1:11" ht="12.75">
      <c r="A116" s="57">
        <v>28</v>
      </c>
      <c r="B116" s="58" t="s">
        <v>498</v>
      </c>
      <c r="C116" s="58" t="s">
        <v>555</v>
      </c>
      <c r="D116" s="58">
        <v>0</v>
      </c>
      <c r="E116" s="58">
        <v>0</v>
      </c>
      <c r="F116" s="58">
        <v>0</v>
      </c>
      <c r="G116" s="58">
        <v>0</v>
      </c>
      <c r="H116" s="58">
        <v>0</v>
      </c>
      <c r="I116" s="58">
        <v>0</v>
      </c>
      <c r="J116" s="58">
        <v>0</v>
      </c>
      <c r="K116" s="58">
        <v>0</v>
      </c>
    </row>
    <row r="117" spans="1:11" ht="12.75">
      <c r="A117" s="57">
        <v>29</v>
      </c>
      <c r="B117" s="58" t="s">
        <v>506</v>
      </c>
      <c r="C117" s="58" t="s">
        <v>556</v>
      </c>
      <c r="D117" s="58">
        <v>0</v>
      </c>
      <c r="E117" s="58">
        <v>72</v>
      </c>
      <c r="F117" s="58">
        <v>0</v>
      </c>
      <c r="G117" s="58">
        <v>0</v>
      </c>
      <c r="H117" s="58">
        <v>72</v>
      </c>
      <c r="I117" s="58">
        <v>0</v>
      </c>
      <c r="J117" s="58">
        <v>0</v>
      </c>
      <c r="K117" s="58">
        <v>0</v>
      </c>
    </row>
    <row r="118" spans="1:11" ht="12.75">
      <c r="A118" s="57">
        <v>30</v>
      </c>
      <c r="B118" s="58" t="s">
        <v>506</v>
      </c>
      <c r="C118" s="58" t="s">
        <v>557</v>
      </c>
      <c r="D118" s="58">
        <v>0</v>
      </c>
      <c r="E118" s="58">
        <v>0</v>
      </c>
      <c r="F118" s="58">
        <v>0</v>
      </c>
      <c r="G118" s="58">
        <v>0</v>
      </c>
      <c r="H118" s="58">
        <v>0</v>
      </c>
      <c r="I118" s="58">
        <v>0</v>
      </c>
      <c r="J118" s="58">
        <v>0</v>
      </c>
      <c r="K118" s="58">
        <v>2</v>
      </c>
    </row>
    <row r="119" spans="1:11" ht="12.75">
      <c r="A119" s="57">
        <v>31</v>
      </c>
      <c r="B119" s="58" t="s">
        <v>506</v>
      </c>
      <c r="C119" s="58" t="s">
        <v>558</v>
      </c>
      <c r="D119" s="58">
        <v>0</v>
      </c>
      <c r="E119" s="58">
        <v>0</v>
      </c>
      <c r="F119" s="58">
        <v>0</v>
      </c>
      <c r="G119" s="58">
        <v>0</v>
      </c>
      <c r="H119" s="58">
        <v>0</v>
      </c>
      <c r="I119" s="58">
        <v>0</v>
      </c>
      <c r="J119" s="58">
        <v>0</v>
      </c>
      <c r="K119" s="58">
        <v>2</v>
      </c>
    </row>
    <row r="120" spans="1:11" ht="12.75">
      <c r="A120" s="57">
        <v>32</v>
      </c>
      <c r="B120" s="58" t="s">
        <v>516</v>
      </c>
      <c r="C120" s="58" t="s">
        <v>559</v>
      </c>
      <c r="D120" s="58">
        <v>0</v>
      </c>
      <c r="E120" s="58">
        <v>4</v>
      </c>
      <c r="F120" s="58">
        <v>1</v>
      </c>
      <c r="G120" s="58">
        <v>0</v>
      </c>
      <c r="H120" s="58">
        <v>3</v>
      </c>
      <c r="I120" s="58">
        <v>0</v>
      </c>
      <c r="J120" s="58">
        <v>0</v>
      </c>
      <c r="K120" s="58">
        <v>2</v>
      </c>
    </row>
    <row r="121" spans="1:11" ht="12.75">
      <c r="A121" s="57">
        <v>33</v>
      </c>
      <c r="B121" s="58" t="s">
        <v>516</v>
      </c>
      <c r="C121" s="58" t="s">
        <v>560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2</v>
      </c>
    </row>
    <row r="122" spans="1:11" ht="12.75">
      <c r="A122" s="57">
        <v>34</v>
      </c>
      <c r="B122" s="58" t="s">
        <v>516</v>
      </c>
      <c r="C122" s="58" t="s">
        <v>561</v>
      </c>
      <c r="D122" s="58">
        <v>2</v>
      </c>
      <c r="E122" s="58">
        <v>6</v>
      </c>
      <c r="F122" s="58">
        <v>2</v>
      </c>
      <c r="G122" s="58">
        <v>0</v>
      </c>
      <c r="H122" s="58">
        <v>4</v>
      </c>
      <c r="I122" s="58">
        <v>0</v>
      </c>
      <c r="J122" s="58">
        <v>0</v>
      </c>
      <c r="K122" s="58">
        <v>2</v>
      </c>
    </row>
    <row r="123" spans="1:11" ht="12.75">
      <c r="A123" s="57">
        <v>35</v>
      </c>
      <c r="B123" s="58" t="s">
        <v>520</v>
      </c>
      <c r="C123" s="58" t="s">
        <v>562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</row>
    <row r="124" spans="1:11" ht="12.75">
      <c r="A124" s="57">
        <v>36</v>
      </c>
      <c r="B124" s="58" t="s">
        <v>522</v>
      </c>
      <c r="C124" s="58" t="s">
        <v>563</v>
      </c>
      <c r="D124" s="58">
        <v>0</v>
      </c>
      <c r="E124" s="58">
        <v>0</v>
      </c>
      <c r="F124" s="58">
        <v>0</v>
      </c>
      <c r="G124" s="58">
        <v>0</v>
      </c>
      <c r="H124" s="58">
        <v>0</v>
      </c>
      <c r="I124" s="58">
        <v>0</v>
      </c>
      <c r="J124" s="58">
        <v>0</v>
      </c>
      <c r="K124" s="58">
        <v>1</v>
      </c>
    </row>
    <row r="125" spans="1:11" ht="12.75">
      <c r="A125" s="57">
        <v>37</v>
      </c>
      <c r="B125" s="58" t="s">
        <v>524</v>
      </c>
      <c r="C125" s="58" t="s">
        <v>564</v>
      </c>
      <c r="D125" s="58">
        <v>1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1</v>
      </c>
    </row>
    <row r="126" spans="1:11" ht="12.75">
      <c r="A126" s="57">
        <v>38</v>
      </c>
      <c r="B126" s="58" t="s">
        <v>524</v>
      </c>
      <c r="C126" s="58" t="s">
        <v>565</v>
      </c>
      <c r="D126" s="58">
        <v>1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1</v>
      </c>
    </row>
    <row r="127" spans="1:11" ht="12.75">
      <c r="A127" s="57">
        <v>39</v>
      </c>
      <c r="B127" s="58" t="s">
        <v>566</v>
      </c>
      <c r="C127" s="58" t="s">
        <v>567</v>
      </c>
      <c r="D127" s="58">
        <v>1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2</v>
      </c>
    </row>
    <row r="128" spans="1:11" s="54" customFormat="1" ht="12.75">
      <c r="A128" s="51">
        <v>39</v>
      </c>
      <c r="B128" s="52"/>
      <c r="C128" s="52" t="s">
        <v>568</v>
      </c>
      <c r="D128" s="52">
        <f aca="true" t="shared" si="1" ref="D128:K128">SUM(D89:D127)</f>
        <v>14</v>
      </c>
      <c r="E128" s="52">
        <f t="shared" si="1"/>
        <v>88</v>
      </c>
      <c r="F128" s="52">
        <f t="shared" si="1"/>
        <v>3</v>
      </c>
      <c r="G128" s="52">
        <f t="shared" si="1"/>
        <v>0</v>
      </c>
      <c r="H128" s="52">
        <f t="shared" si="1"/>
        <v>85</v>
      </c>
      <c r="I128" s="52">
        <f t="shared" si="1"/>
        <v>3</v>
      </c>
      <c r="J128" s="52">
        <f t="shared" si="1"/>
        <v>0</v>
      </c>
      <c r="K128" s="52">
        <f t="shared" si="1"/>
        <v>39</v>
      </c>
    </row>
    <row r="129" spans="1:11" ht="7.5" customHeight="1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8"/>
    </row>
    <row r="130" spans="1:11" s="54" customFormat="1" ht="12.75">
      <c r="A130" s="51">
        <f>(A87+A128)</f>
        <v>122</v>
      </c>
      <c r="B130" s="52"/>
      <c r="C130" s="52" t="s">
        <v>569</v>
      </c>
      <c r="D130" s="52">
        <f aca="true" t="shared" si="2" ref="D130:K130">(D87+D128)</f>
        <v>31</v>
      </c>
      <c r="E130" s="52">
        <f t="shared" si="2"/>
        <v>211</v>
      </c>
      <c r="F130" s="52">
        <f t="shared" si="2"/>
        <v>13</v>
      </c>
      <c r="G130" s="52">
        <f t="shared" si="2"/>
        <v>0</v>
      </c>
      <c r="H130" s="52">
        <f t="shared" si="2"/>
        <v>198</v>
      </c>
      <c r="I130" s="52">
        <f t="shared" si="2"/>
        <v>6</v>
      </c>
      <c r="J130" s="52">
        <f t="shared" si="2"/>
        <v>0</v>
      </c>
      <c r="K130" s="52">
        <f t="shared" si="2"/>
        <v>173</v>
      </c>
    </row>
  </sheetData>
  <sheetProtection password="CE88" sheet="1" objects="1" scenarios="1"/>
  <mergeCells count="5">
    <mergeCell ref="A129:K129"/>
    <mergeCell ref="A1:A2"/>
    <mergeCell ref="B1:B2"/>
    <mergeCell ref="C1:C2"/>
    <mergeCell ref="A88:K88"/>
  </mergeCells>
  <printOptions/>
  <pageMargins left="0.8661417322834646" right="0.7480314960629921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&amp;C&amp;"Arial,Bold"&amp;12 6. Personu saslimstība 2008. gadā &amp;"Arial,Regular"(gadījumu skaits)</oddHeader>
    <oddFooter>&amp;L
&amp;8SPP Statistiskās informācijas un analīzes daļa&amp;R
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131"/>
  <sheetViews>
    <sheetView showGridLines="0" workbookViewId="0" topLeftCell="A1">
      <selection activeCell="B1" sqref="B1:B16384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8.28125" style="0" customWidth="1"/>
    <col min="5" max="6" width="8.140625" style="0" customWidth="1"/>
    <col min="7" max="7" width="7.57421875" style="0" customWidth="1"/>
    <col min="8" max="8" width="7.00390625" style="0" customWidth="1"/>
    <col min="9" max="9" width="8.28125" style="0" customWidth="1"/>
    <col min="10" max="10" width="8.00390625" style="0" customWidth="1"/>
  </cols>
  <sheetData>
    <row r="1" spans="1:11" s="3" customFormat="1" ht="22.5">
      <c r="A1" s="144" t="s">
        <v>0</v>
      </c>
      <c r="B1" s="147" t="s">
        <v>1</v>
      </c>
      <c r="C1" s="147" t="s">
        <v>2</v>
      </c>
      <c r="D1" s="2" t="s">
        <v>189</v>
      </c>
      <c r="E1" s="2" t="s">
        <v>188</v>
      </c>
      <c r="F1" s="2" t="s">
        <v>187</v>
      </c>
      <c r="G1" s="2" t="s">
        <v>186</v>
      </c>
      <c r="H1" s="2" t="s">
        <v>185</v>
      </c>
      <c r="I1" s="2" t="s">
        <v>184</v>
      </c>
      <c r="J1" s="2" t="s">
        <v>183</v>
      </c>
      <c r="K1" s="11" t="s">
        <v>182</v>
      </c>
    </row>
    <row r="2" spans="1:11" s="3" customFormat="1" ht="12.75">
      <c r="A2" s="145"/>
      <c r="B2" s="147"/>
      <c r="C2" s="147"/>
      <c r="D2" s="129" t="s">
        <v>181</v>
      </c>
      <c r="E2" s="131" t="s">
        <v>44</v>
      </c>
      <c r="F2" s="132"/>
      <c r="G2" s="132"/>
      <c r="H2" s="120"/>
      <c r="I2" s="129" t="s">
        <v>180</v>
      </c>
      <c r="J2" s="129" t="s">
        <v>179</v>
      </c>
      <c r="K2" s="129" t="s">
        <v>178</v>
      </c>
    </row>
    <row r="3" spans="1:11" s="3" customFormat="1" ht="60.75" customHeight="1">
      <c r="A3" s="146"/>
      <c r="B3" s="148"/>
      <c r="C3" s="148"/>
      <c r="D3" s="130"/>
      <c r="E3" s="11" t="s">
        <v>177</v>
      </c>
      <c r="F3" s="11" t="s">
        <v>176</v>
      </c>
      <c r="G3" s="11" t="s">
        <v>175</v>
      </c>
      <c r="H3" s="11" t="s">
        <v>174</v>
      </c>
      <c r="I3" s="130"/>
      <c r="J3" s="130"/>
      <c r="K3" s="130"/>
    </row>
    <row r="4" spans="1:11" s="3" customFormat="1" ht="13.5" thickBot="1">
      <c r="A4" s="31" t="s">
        <v>20</v>
      </c>
      <c r="B4" s="31" t="s">
        <v>21</v>
      </c>
      <c r="C4" s="31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</row>
    <row r="5" spans="1:11" ht="12.75">
      <c r="A5" s="55">
        <v>1</v>
      </c>
      <c r="B5" s="56" t="s">
        <v>413</v>
      </c>
      <c r="C5" s="56" t="s">
        <v>414</v>
      </c>
      <c r="D5" s="56">
        <v>5</v>
      </c>
      <c r="E5" s="56">
        <v>3</v>
      </c>
      <c r="F5" s="56">
        <v>2</v>
      </c>
      <c r="G5" s="56">
        <v>0</v>
      </c>
      <c r="H5" s="56">
        <v>0</v>
      </c>
      <c r="I5" s="56">
        <v>2</v>
      </c>
      <c r="J5" s="56">
        <v>0</v>
      </c>
      <c r="K5" s="56">
        <v>0</v>
      </c>
    </row>
    <row r="6" spans="1:11" ht="12.75">
      <c r="A6" s="57">
        <v>2</v>
      </c>
      <c r="B6" s="58" t="s">
        <v>415</v>
      </c>
      <c r="C6" s="58" t="s">
        <v>416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25</v>
      </c>
    </row>
    <row r="7" spans="1:11" ht="12.75">
      <c r="A7" s="57">
        <v>3</v>
      </c>
      <c r="B7" s="58" t="s">
        <v>415</v>
      </c>
      <c r="C7" s="58" t="s">
        <v>417</v>
      </c>
      <c r="D7" s="58">
        <v>4</v>
      </c>
      <c r="E7" s="58">
        <v>0</v>
      </c>
      <c r="F7" s="58">
        <v>3</v>
      </c>
      <c r="G7" s="58">
        <v>1</v>
      </c>
      <c r="H7" s="58">
        <v>0</v>
      </c>
      <c r="I7" s="58">
        <v>2</v>
      </c>
      <c r="J7" s="58">
        <v>8</v>
      </c>
      <c r="K7" s="58">
        <v>127</v>
      </c>
    </row>
    <row r="8" spans="1:11" ht="12.75">
      <c r="A8" s="57">
        <v>4</v>
      </c>
      <c r="B8" s="58" t="s">
        <v>415</v>
      </c>
      <c r="C8" s="58" t="s">
        <v>418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3</v>
      </c>
      <c r="K8" s="58">
        <v>109</v>
      </c>
    </row>
    <row r="9" spans="1:11" ht="12.75">
      <c r="A9" s="57">
        <v>5</v>
      </c>
      <c r="B9" s="58" t="s">
        <v>419</v>
      </c>
      <c r="C9" s="58" t="s">
        <v>420</v>
      </c>
      <c r="D9" s="58">
        <v>6</v>
      </c>
      <c r="E9" s="58">
        <v>3</v>
      </c>
      <c r="F9" s="58">
        <v>2</v>
      </c>
      <c r="G9" s="58">
        <v>0</v>
      </c>
      <c r="H9" s="58">
        <v>1</v>
      </c>
      <c r="I9" s="58">
        <v>2</v>
      </c>
      <c r="J9" s="58">
        <v>7</v>
      </c>
      <c r="K9" s="58">
        <v>178</v>
      </c>
    </row>
    <row r="10" spans="1:11" ht="12.75">
      <c r="A10" s="57">
        <v>6</v>
      </c>
      <c r="B10" s="58" t="s">
        <v>421</v>
      </c>
      <c r="C10" s="58" t="s">
        <v>422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13</v>
      </c>
      <c r="K10" s="58">
        <v>54</v>
      </c>
    </row>
    <row r="11" spans="1:11" ht="12.75">
      <c r="A11" s="57">
        <v>7</v>
      </c>
      <c r="B11" s="58" t="s">
        <v>421</v>
      </c>
      <c r="C11" s="58" t="s">
        <v>423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3</v>
      </c>
      <c r="K11" s="58">
        <v>30</v>
      </c>
    </row>
    <row r="12" spans="1:11" ht="12.75">
      <c r="A12" s="57">
        <v>8</v>
      </c>
      <c r="B12" s="58" t="s">
        <v>421</v>
      </c>
      <c r="C12" s="58" t="s">
        <v>424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56</v>
      </c>
      <c r="K12" s="58">
        <v>0</v>
      </c>
    </row>
    <row r="13" spans="1:11" ht="12.75">
      <c r="A13" s="57">
        <v>9</v>
      </c>
      <c r="B13" s="58" t="s">
        <v>421</v>
      </c>
      <c r="C13" s="58" t="s">
        <v>425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284</v>
      </c>
    </row>
    <row r="14" spans="1:11" ht="12.75">
      <c r="A14" s="57">
        <v>10</v>
      </c>
      <c r="B14" s="58" t="s">
        <v>421</v>
      </c>
      <c r="C14" s="58" t="s">
        <v>426</v>
      </c>
      <c r="D14" s="58">
        <v>2</v>
      </c>
      <c r="E14" s="58">
        <v>1</v>
      </c>
      <c r="F14" s="58">
        <v>0</v>
      </c>
      <c r="G14" s="58">
        <v>0</v>
      </c>
      <c r="H14" s="58">
        <v>1</v>
      </c>
      <c r="I14" s="58">
        <v>0</v>
      </c>
      <c r="J14" s="58">
        <v>65</v>
      </c>
      <c r="K14" s="58">
        <v>34</v>
      </c>
    </row>
    <row r="15" spans="1:11" ht="12.75">
      <c r="A15" s="57">
        <v>11</v>
      </c>
      <c r="B15" s="58" t="s">
        <v>421</v>
      </c>
      <c r="C15" s="58" t="s">
        <v>427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1</v>
      </c>
      <c r="J15" s="58">
        <v>28</v>
      </c>
      <c r="K15" s="58">
        <v>310</v>
      </c>
    </row>
    <row r="16" spans="1:11" ht="12.75">
      <c r="A16" s="57">
        <v>12</v>
      </c>
      <c r="B16" s="58" t="s">
        <v>421</v>
      </c>
      <c r="C16" s="58" t="s">
        <v>428</v>
      </c>
      <c r="D16" s="58">
        <v>1</v>
      </c>
      <c r="E16" s="58">
        <v>0</v>
      </c>
      <c r="F16" s="58">
        <v>1</v>
      </c>
      <c r="G16" s="58">
        <v>0</v>
      </c>
      <c r="H16" s="58">
        <v>0</v>
      </c>
      <c r="I16" s="58">
        <v>0</v>
      </c>
      <c r="J16" s="58">
        <v>1</v>
      </c>
      <c r="K16" s="58">
        <v>12</v>
      </c>
    </row>
    <row r="17" spans="1:11" ht="12.75">
      <c r="A17" s="57">
        <v>13</v>
      </c>
      <c r="B17" s="58" t="s">
        <v>429</v>
      </c>
      <c r="C17" s="58" t="s">
        <v>430</v>
      </c>
      <c r="D17" s="58">
        <v>13</v>
      </c>
      <c r="E17" s="58">
        <v>5</v>
      </c>
      <c r="F17" s="58">
        <v>4</v>
      </c>
      <c r="G17" s="58">
        <v>4</v>
      </c>
      <c r="H17" s="58">
        <v>0</v>
      </c>
      <c r="I17" s="58">
        <v>6</v>
      </c>
      <c r="J17" s="58">
        <v>3</v>
      </c>
      <c r="K17" s="58">
        <v>109</v>
      </c>
    </row>
    <row r="18" spans="1:11" ht="12.75">
      <c r="A18" s="57">
        <v>14</v>
      </c>
      <c r="B18" s="58" t="s">
        <v>431</v>
      </c>
      <c r="C18" s="58" t="s">
        <v>432</v>
      </c>
      <c r="D18" s="58">
        <v>42</v>
      </c>
      <c r="E18" s="58">
        <v>24</v>
      </c>
      <c r="F18" s="58">
        <v>16</v>
      </c>
      <c r="G18" s="58">
        <v>2</v>
      </c>
      <c r="H18" s="58">
        <v>0</v>
      </c>
      <c r="I18" s="58">
        <v>4</v>
      </c>
      <c r="J18" s="58">
        <v>16</v>
      </c>
      <c r="K18" s="58">
        <v>40</v>
      </c>
    </row>
    <row r="19" spans="1:11" ht="12.75">
      <c r="A19" s="57">
        <v>15</v>
      </c>
      <c r="B19" s="58" t="s">
        <v>431</v>
      </c>
      <c r="C19" s="58" t="s">
        <v>433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43</v>
      </c>
    </row>
    <row r="20" spans="1:11" ht="12.75">
      <c r="A20" s="57">
        <v>16</v>
      </c>
      <c r="B20" s="58" t="s">
        <v>431</v>
      </c>
      <c r="C20" s="58" t="s">
        <v>434</v>
      </c>
      <c r="D20" s="58">
        <v>1</v>
      </c>
      <c r="E20" s="58">
        <v>0</v>
      </c>
      <c r="F20" s="58">
        <v>0</v>
      </c>
      <c r="G20" s="58">
        <v>0</v>
      </c>
      <c r="H20" s="58">
        <v>1</v>
      </c>
      <c r="I20" s="58">
        <v>0</v>
      </c>
      <c r="J20" s="58">
        <v>11</v>
      </c>
      <c r="K20" s="58">
        <v>0</v>
      </c>
    </row>
    <row r="21" spans="1:11" ht="12.75">
      <c r="A21" s="57">
        <v>17</v>
      </c>
      <c r="B21" s="58" t="s">
        <v>435</v>
      </c>
      <c r="C21" s="58" t="s">
        <v>436</v>
      </c>
      <c r="D21" s="58">
        <v>1</v>
      </c>
      <c r="E21" s="58">
        <v>1</v>
      </c>
      <c r="F21" s="58">
        <v>0</v>
      </c>
      <c r="G21" s="58">
        <v>0</v>
      </c>
      <c r="H21" s="58">
        <v>0</v>
      </c>
      <c r="I21" s="58">
        <v>0</v>
      </c>
      <c r="J21" s="58">
        <v>3</v>
      </c>
      <c r="K21" s="58">
        <v>61</v>
      </c>
    </row>
    <row r="22" spans="1:11" ht="12.75">
      <c r="A22" s="57">
        <v>18</v>
      </c>
      <c r="B22" s="58" t="s">
        <v>435</v>
      </c>
      <c r="C22" s="58" t="s">
        <v>437</v>
      </c>
      <c r="D22" s="58">
        <v>3</v>
      </c>
      <c r="E22" s="58">
        <v>2</v>
      </c>
      <c r="F22" s="58">
        <v>1</v>
      </c>
      <c r="G22" s="58">
        <v>0</v>
      </c>
      <c r="H22" s="58">
        <v>0</v>
      </c>
      <c r="I22" s="58">
        <v>6</v>
      </c>
      <c r="J22" s="58">
        <v>12</v>
      </c>
      <c r="K22" s="58">
        <v>51</v>
      </c>
    </row>
    <row r="23" spans="1:11" ht="12.75">
      <c r="A23" s="57">
        <v>19</v>
      </c>
      <c r="B23" s="58" t="s">
        <v>438</v>
      </c>
      <c r="C23" s="58" t="s">
        <v>439</v>
      </c>
      <c r="D23" s="58">
        <v>16</v>
      </c>
      <c r="E23" s="58">
        <v>7</v>
      </c>
      <c r="F23" s="58">
        <v>5</v>
      </c>
      <c r="G23" s="58">
        <v>2</v>
      </c>
      <c r="H23" s="58">
        <v>2</v>
      </c>
      <c r="I23" s="58">
        <v>10</v>
      </c>
      <c r="J23" s="58">
        <v>26</v>
      </c>
      <c r="K23" s="58">
        <v>184</v>
      </c>
    </row>
    <row r="24" spans="1:11" ht="12.75">
      <c r="A24" s="57">
        <v>20</v>
      </c>
      <c r="B24" s="58" t="s">
        <v>440</v>
      </c>
      <c r="C24" s="58" t="s">
        <v>441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52</v>
      </c>
    </row>
    <row r="25" spans="1:11" ht="12.75">
      <c r="A25" s="57">
        <v>21</v>
      </c>
      <c r="B25" s="58" t="s">
        <v>440</v>
      </c>
      <c r="C25" s="58" t="s">
        <v>442</v>
      </c>
      <c r="D25" s="58">
        <v>5</v>
      </c>
      <c r="E25" s="58">
        <v>0</v>
      </c>
      <c r="F25" s="58">
        <v>3</v>
      </c>
      <c r="G25" s="58">
        <v>2</v>
      </c>
      <c r="H25" s="58">
        <v>0</v>
      </c>
      <c r="I25" s="58">
        <v>2</v>
      </c>
      <c r="J25" s="58">
        <v>7</v>
      </c>
      <c r="K25" s="58">
        <v>36</v>
      </c>
    </row>
    <row r="26" spans="1:11" ht="12.75">
      <c r="A26" s="57">
        <v>22</v>
      </c>
      <c r="B26" s="58" t="s">
        <v>440</v>
      </c>
      <c r="C26" s="58" t="s">
        <v>443</v>
      </c>
      <c r="D26" s="58">
        <v>3</v>
      </c>
      <c r="E26" s="58">
        <v>0</v>
      </c>
      <c r="F26" s="58">
        <v>0</v>
      </c>
      <c r="G26" s="58">
        <v>0</v>
      </c>
      <c r="H26" s="58">
        <v>3</v>
      </c>
      <c r="I26" s="58">
        <v>0</v>
      </c>
      <c r="J26" s="58">
        <v>6</v>
      </c>
      <c r="K26" s="58">
        <v>10</v>
      </c>
    </row>
    <row r="27" spans="1:11" ht="12.75">
      <c r="A27" s="57">
        <v>23</v>
      </c>
      <c r="B27" s="58" t="s">
        <v>444</v>
      </c>
      <c r="C27" s="58" t="s">
        <v>445</v>
      </c>
      <c r="D27" s="58">
        <v>5</v>
      </c>
      <c r="E27" s="58">
        <v>3</v>
      </c>
      <c r="F27" s="58">
        <v>2</v>
      </c>
      <c r="G27" s="58">
        <v>0</v>
      </c>
      <c r="H27" s="58">
        <v>0</v>
      </c>
      <c r="I27" s="58">
        <v>0</v>
      </c>
      <c r="J27" s="58">
        <v>0</v>
      </c>
      <c r="K27" s="58">
        <v>54</v>
      </c>
    </row>
    <row r="28" spans="1:11" ht="12.75">
      <c r="A28" s="57">
        <v>24</v>
      </c>
      <c r="B28" s="58" t="s">
        <v>444</v>
      </c>
      <c r="C28" s="58" t="s">
        <v>446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120</v>
      </c>
    </row>
    <row r="29" spans="1:11" ht="12.75">
      <c r="A29" s="57">
        <v>25</v>
      </c>
      <c r="B29" s="58" t="s">
        <v>444</v>
      </c>
      <c r="C29" s="58" t="s">
        <v>447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21</v>
      </c>
    </row>
    <row r="30" spans="1:11" ht="12.75">
      <c r="A30" s="57">
        <v>26</v>
      </c>
      <c r="B30" s="58" t="s">
        <v>448</v>
      </c>
      <c r="C30" s="58" t="s">
        <v>449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4</v>
      </c>
      <c r="J30" s="58">
        <v>1</v>
      </c>
      <c r="K30" s="58">
        <v>29</v>
      </c>
    </row>
    <row r="31" spans="1:11" ht="12.75">
      <c r="A31" s="57">
        <v>27</v>
      </c>
      <c r="B31" s="58" t="s">
        <v>448</v>
      </c>
      <c r="C31" s="58" t="s">
        <v>450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72</v>
      </c>
    </row>
    <row r="32" spans="1:11" ht="12.75">
      <c r="A32" s="57">
        <v>28</v>
      </c>
      <c r="B32" s="58" t="s">
        <v>451</v>
      </c>
      <c r="C32" s="58" t="s">
        <v>452</v>
      </c>
      <c r="D32" s="58">
        <v>2</v>
      </c>
      <c r="E32" s="58">
        <v>0</v>
      </c>
      <c r="F32" s="58">
        <v>2</v>
      </c>
      <c r="G32" s="58">
        <v>0</v>
      </c>
      <c r="H32" s="58">
        <v>0</v>
      </c>
      <c r="I32" s="58">
        <v>0</v>
      </c>
      <c r="J32" s="58">
        <v>26</v>
      </c>
      <c r="K32" s="58">
        <v>85</v>
      </c>
    </row>
    <row r="33" spans="1:11" ht="12.75">
      <c r="A33" s="57">
        <v>29</v>
      </c>
      <c r="B33" s="58" t="s">
        <v>453</v>
      </c>
      <c r="C33" s="58" t="s">
        <v>454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16</v>
      </c>
    </row>
    <row r="34" spans="1:11" ht="12.75">
      <c r="A34" s="57">
        <v>30</v>
      </c>
      <c r="B34" s="58" t="s">
        <v>453</v>
      </c>
      <c r="C34" s="58" t="s">
        <v>455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2</v>
      </c>
      <c r="J34" s="58">
        <v>9</v>
      </c>
      <c r="K34" s="58">
        <v>14</v>
      </c>
    </row>
    <row r="35" spans="1:11" ht="12.75">
      <c r="A35" s="57">
        <v>31</v>
      </c>
      <c r="B35" s="58" t="s">
        <v>456</v>
      </c>
      <c r="C35" s="58" t="s">
        <v>457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6</v>
      </c>
    </row>
    <row r="36" spans="1:11" ht="12.75">
      <c r="A36" s="57">
        <v>32</v>
      </c>
      <c r="B36" s="58" t="s">
        <v>456</v>
      </c>
      <c r="C36" s="58" t="s">
        <v>458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20</v>
      </c>
    </row>
    <row r="37" spans="1:11" ht="12.75">
      <c r="A37" s="57">
        <v>33</v>
      </c>
      <c r="B37" s="58" t="s">
        <v>456</v>
      </c>
      <c r="C37" s="58" t="s">
        <v>459</v>
      </c>
      <c r="D37" s="58">
        <v>9</v>
      </c>
      <c r="E37" s="58">
        <v>5</v>
      </c>
      <c r="F37" s="58">
        <v>4</v>
      </c>
      <c r="G37" s="58">
        <v>0</v>
      </c>
      <c r="H37" s="58">
        <v>0</v>
      </c>
      <c r="I37" s="58">
        <v>2</v>
      </c>
      <c r="J37" s="58">
        <v>43</v>
      </c>
      <c r="K37" s="58">
        <v>212</v>
      </c>
    </row>
    <row r="38" spans="1:11" ht="12.75">
      <c r="A38" s="57">
        <v>34</v>
      </c>
      <c r="B38" s="58" t="s">
        <v>456</v>
      </c>
      <c r="C38" s="58" t="s">
        <v>460</v>
      </c>
      <c r="D38" s="58">
        <v>2</v>
      </c>
      <c r="E38" s="58">
        <v>0</v>
      </c>
      <c r="F38" s="58">
        <v>2</v>
      </c>
      <c r="G38" s="58">
        <v>0</v>
      </c>
      <c r="H38" s="58">
        <v>0</v>
      </c>
      <c r="I38" s="58">
        <v>3</v>
      </c>
      <c r="J38" s="58">
        <v>8</v>
      </c>
      <c r="K38" s="58">
        <v>22</v>
      </c>
    </row>
    <row r="39" spans="1:11" ht="12.75">
      <c r="A39" s="57">
        <v>35</v>
      </c>
      <c r="B39" s="58" t="s">
        <v>456</v>
      </c>
      <c r="C39" s="58" t="s">
        <v>461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8</v>
      </c>
    </row>
    <row r="40" spans="1:11" ht="12.75">
      <c r="A40" s="57">
        <v>36</v>
      </c>
      <c r="B40" s="58" t="s">
        <v>462</v>
      </c>
      <c r="C40" s="58" t="s">
        <v>463</v>
      </c>
      <c r="D40" s="58">
        <v>27</v>
      </c>
      <c r="E40" s="58">
        <v>7</v>
      </c>
      <c r="F40" s="58">
        <v>9</v>
      </c>
      <c r="G40" s="58">
        <v>5</v>
      </c>
      <c r="H40" s="58">
        <v>6</v>
      </c>
      <c r="I40" s="58">
        <v>5</v>
      </c>
      <c r="J40" s="58">
        <v>58</v>
      </c>
      <c r="K40" s="58">
        <v>149</v>
      </c>
    </row>
    <row r="41" spans="1:11" ht="12.75">
      <c r="A41" s="57">
        <v>37</v>
      </c>
      <c r="B41" s="58" t="s">
        <v>462</v>
      </c>
      <c r="C41" s="58" t="s">
        <v>464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27</v>
      </c>
    </row>
    <row r="42" spans="1:11" ht="12.75">
      <c r="A42" s="57">
        <v>38</v>
      </c>
      <c r="B42" s="58" t="s">
        <v>462</v>
      </c>
      <c r="C42" s="58" t="s">
        <v>465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19</v>
      </c>
    </row>
    <row r="43" spans="1:11" ht="12.75">
      <c r="A43" s="57">
        <v>39</v>
      </c>
      <c r="B43" s="58" t="s">
        <v>466</v>
      </c>
      <c r="C43" s="58" t="s">
        <v>467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26</v>
      </c>
    </row>
    <row r="44" spans="1:11" ht="12.75">
      <c r="A44" s="57">
        <v>40</v>
      </c>
      <c r="B44" s="58" t="s">
        <v>466</v>
      </c>
      <c r="C44" s="58" t="s">
        <v>468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56</v>
      </c>
    </row>
    <row r="45" spans="1:11" ht="12.75">
      <c r="A45" s="57">
        <v>41</v>
      </c>
      <c r="B45" s="58" t="s">
        <v>466</v>
      </c>
      <c r="C45" s="58" t="s">
        <v>469</v>
      </c>
      <c r="D45" s="58">
        <v>8</v>
      </c>
      <c r="E45" s="58">
        <v>4</v>
      </c>
      <c r="F45" s="58">
        <v>3</v>
      </c>
      <c r="G45" s="58">
        <v>1</v>
      </c>
      <c r="H45" s="58">
        <v>0</v>
      </c>
      <c r="I45" s="58">
        <v>0</v>
      </c>
      <c r="J45" s="58">
        <v>0</v>
      </c>
      <c r="K45" s="58">
        <v>22</v>
      </c>
    </row>
    <row r="46" spans="1:11" ht="12.75">
      <c r="A46" s="57">
        <v>42</v>
      </c>
      <c r="B46" s="58" t="s">
        <v>470</v>
      </c>
      <c r="C46" s="58" t="s">
        <v>471</v>
      </c>
      <c r="D46" s="58">
        <v>4</v>
      </c>
      <c r="E46" s="58">
        <v>1</v>
      </c>
      <c r="F46" s="58">
        <v>3</v>
      </c>
      <c r="G46" s="58">
        <v>0</v>
      </c>
      <c r="H46" s="58">
        <v>0</v>
      </c>
      <c r="I46" s="58">
        <v>1</v>
      </c>
      <c r="J46" s="58">
        <v>10</v>
      </c>
      <c r="K46" s="58">
        <v>28</v>
      </c>
    </row>
    <row r="47" spans="1:11" ht="12.75">
      <c r="A47" s="57">
        <v>43</v>
      </c>
      <c r="B47" s="58" t="s">
        <v>470</v>
      </c>
      <c r="C47" s="58" t="s">
        <v>472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</row>
    <row r="48" spans="1:11" ht="12.75">
      <c r="A48" s="57">
        <v>44</v>
      </c>
      <c r="B48" s="58" t="s">
        <v>470</v>
      </c>
      <c r="C48" s="58" t="s">
        <v>473</v>
      </c>
      <c r="D48" s="58">
        <v>1</v>
      </c>
      <c r="E48" s="58">
        <v>0</v>
      </c>
      <c r="F48" s="58">
        <v>1</v>
      </c>
      <c r="G48" s="58">
        <v>0</v>
      </c>
      <c r="H48" s="58">
        <v>0</v>
      </c>
      <c r="I48" s="58">
        <v>1</v>
      </c>
      <c r="J48" s="58">
        <v>11</v>
      </c>
      <c r="K48" s="58">
        <v>40</v>
      </c>
    </row>
    <row r="49" spans="1:11" ht="12.75">
      <c r="A49" s="57">
        <v>45</v>
      </c>
      <c r="B49" s="58" t="s">
        <v>474</v>
      </c>
      <c r="C49" s="58" t="s">
        <v>475</v>
      </c>
      <c r="D49" s="58">
        <v>1</v>
      </c>
      <c r="E49" s="58">
        <v>1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6</v>
      </c>
    </row>
    <row r="50" spans="1:11" ht="12.75">
      <c r="A50" s="57">
        <v>46</v>
      </c>
      <c r="B50" s="58" t="s">
        <v>474</v>
      </c>
      <c r="C50" s="58" t="s">
        <v>476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32</v>
      </c>
    </row>
    <row r="51" spans="1:11" ht="12.75">
      <c r="A51" s="57">
        <v>47</v>
      </c>
      <c r="B51" s="58" t="s">
        <v>474</v>
      </c>
      <c r="C51" s="58" t="s">
        <v>477</v>
      </c>
      <c r="D51" s="58">
        <v>5</v>
      </c>
      <c r="E51" s="58">
        <v>1</v>
      </c>
      <c r="F51" s="58">
        <v>3</v>
      </c>
      <c r="G51" s="58">
        <v>1</v>
      </c>
      <c r="H51" s="58">
        <v>0</v>
      </c>
      <c r="I51" s="58">
        <v>0</v>
      </c>
      <c r="J51" s="58">
        <v>1</v>
      </c>
      <c r="K51" s="58">
        <v>106</v>
      </c>
    </row>
    <row r="52" spans="1:11" ht="12.75">
      <c r="A52" s="57">
        <v>48</v>
      </c>
      <c r="B52" s="58" t="s">
        <v>478</v>
      </c>
      <c r="C52" s="58" t="s">
        <v>479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53</v>
      </c>
    </row>
    <row r="53" spans="1:11" ht="12.75">
      <c r="A53" s="57">
        <v>49</v>
      </c>
      <c r="B53" s="58" t="s">
        <v>478</v>
      </c>
      <c r="C53" s="58" t="s">
        <v>480</v>
      </c>
      <c r="D53" s="58">
        <v>5</v>
      </c>
      <c r="E53" s="58">
        <v>0</v>
      </c>
      <c r="F53" s="58">
        <v>5</v>
      </c>
      <c r="G53" s="58">
        <v>0</v>
      </c>
      <c r="H53" s="58">
        <v>0</v>
      </c>
      <c r="I53" s="58">
        <v>0</v>
      </c>
      <c r="J53" s="58">
        <v>15</v>
      </c>
      <c r="K53" s="58">
        <v>0</v>
      </c>
    </row>
    <row r="54" spans="1:11" ht="12.75">
      <c r="A54" s="57">
        <v>50</v>
      </c>
      <c r="B54" s="58" t="s">
        <v>478</v>
      </c>
      <c r="C54" s="58" t="s">
        <v>481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1</v>
      </c>
      <c r="J54" s="58">
        <v>0</v>
      </c>
      <c r="K54" s="58">
        <v>27</v>
      </c>
    </row>
    <row r="55" spans="1:11" ht="12.75">
      <c r="A55" s="57">
        <v>51</v>
      </c>
      <c r="B55" s="58" t="s">
        <v>478</v>
      </c>
      <c r="C55" s="58" t="s">
        <v>482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30</v>
      </c>
    </row>
    <row r="56" spans="1:11" ht="12.75">
      <c r="A56" s="57">
        <v>52</v>
      </c>
      <c r="B56" s="58" t="s">
        <v>478</v>
      </c>
      <c r="C56" s="58" t="s">
        <v>483</v>
      </c>
      <c r="D56" s="58">
        <v>1</v>
      </c>
      <c r="E56" s="58">
        <v>1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26</v>
      </c>
    </row>
    <row r="57" spans="1:11" ht="12.75">
      <c r="A57" s="57">
        <v>53</v>
      </c>
      <c r="B57" s="58" t="s">
        <v>478</v>
      </c>
      <c r="C57" s="58" t="s">
        <v>484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11</v>
      </c>
      <c r="K57" s="58">
        <v>9</v>
      </c>
    </row>
    <row r="58" spans="1:11" ht="12.75">
      <c r="A58" s="57">
        <v>54</v>
      </c>
      <c r="B58" s="58" t="s">
        <v>478</v>
      </c>
      <c r="C58" s="58" t="s">
        <v>485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4</v>
      </c>
      <c r="K58" s="58">
        <v>14</v>
      </c>
    </row>
    <row r="59" spans="1:11" ht="12.75">
      <c r="A59" s="57">
        <v>55</v>
      </c>
      <c r="B59" s="58" t="s">
        <v>486</v>
      </c>
      <c r="C59" s="58" t="s">
        <v>487</v>
      </c>
      <c r="D59" s="58">
        <v>3</v>
      </c>
      <c r="E59" s="58">
        <v>3</v>
      </c>
      <c r="F59" s="58">
        <v>0</v>
      </c>
      <c r="G59" s="58">
        <v>0</v>
      </c>
      <c r="H59" s="58">
        <v>0</v>
      </c>
      <c r="I59" s="58">
        <v>0</v>
      </c>
      <c r="J59" s="58">
        <v>5</v>
      </c>
      <c r="K59" s="58">
        <v>43</v>
      </c>
    </row>
    <row r="60" spans="1:11" ht="12.75">
      <c r="A60" s="57">
        <v>56</v>
      </c>
      <c r="B60" s="58" t="s">
        <v>488</v>
      </c>
      <c r="C60" s="58" t="s">
        <v>489</v>
      </c>
      <c r="D60" s="58">
        <v>1</v>
      </c>
      <c r="E60" s="58">
        <v>0</v>
      </c>
      <c r="F60" s="58">
        <v>0</v>
      </c>
      <c r="G60" s="58">
        <v>1</v>
      </c>
      <c r="H60" s="58">
        <v>0</v>
      </c>
      <c r="I60" s="58">
        <v>0</v>
      </c>
      <c r="J60" s="58">
        <v>0</v>
      </c>
      <c r="K60" s="58">
        <v>31</v>
      </c>
    </row>
    <row r="61" spans="1:11" ht="12.75">
      <c r="A61" s="57">
        <v>57</v>
      </c>
      <c r="B61" s="58" t="s">
        <v>488</v>
      </c>
      <c r="C61" s="58" t="s">
        <v>490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18</v>
      </c>
    </row>
    <row r="62" spans="1:11" ht="12.75">
      <c r="A62" s="57">
        <v>58</v>
      </c>
      <c r="B62" s="58" t="s">
        <v>488</v>
      </c>
      <c r="C62" s="58" t="s">
        <v>491</v>
      </c>
      <c r="D62" s="58">
        <v>2</v>
      </c>
      <c r="E62" s="58">
        <v>0</v>
      </c>
      <c r="F62" s="58">
        <v>2</v>
      </c>
      <c r="G62" s="58">
        <v>0</v>
      </c>
      <c r="H62" s="58">
        <v>0</v>
      </c>
      <c r="I62" s="58">
        <v>0</v>
      </c>
      <c r="J62" s="58">
        <v>2</v>
      </c>
      <c r="K62" s="58">
        <v>7</v>
      </c>
    </row>
    <row r="63" spans="1:11" ht="12.75">
      <c r="A63" s="57">
        <v>59</v>
      </c>
      <c r="B63" s="58" t="s">
        <v>488</v>
      </c>
      <c r="C63" s="58" t="s">
        <v>492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29</v>
      </c>
    </row>
    <row r="64" spans="1:11" ht="12.75">
      <c r="A64" s="57">
        <v>60</v>
      </c>
      <c r="B64" s="58" t="s">
        <v>488</v>
      </c>
      <c r="C64" s="58" t="s">
        <v>493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31</v>
      </c>
    </row>
    <row r="65" spans="1:11" ht="12.75">
      <c r="A65" s="57">
        <v>61</v>
      </c>
      <c r="B65" s="58" t="s">
        <v>488</v>
      </c>
      <c r="C65" s="58" t="s">
        <v>494</v>
      </c>
      <c r="D65" s="58">
        <v>2</v>
      </c>
      <c r="E65" s="58">
        <v>0</v>
      </c>
      <c r="F65" s="58">
        <v>2</v>
      </c>
      <c r="G65" s="58">
        <v>0</v>
      </c>
      <c r="H65" s="58">
        <v>0</v>
      </c>
      <c r="I65" s="58">
        <v>0</v>
      </c>
      <c r="J65" s="58">
        <v>0</v>
      </c>
      <c r="K65" s="58">
        <v>17</v>
      </c>
    </row>
    <row r="66" spans="1:11" ht="12.75">
      <c r="A66" s="57">
        <v>62</v>
      </c>
      <c r="B66" s="58" t="s">
        <v>488</v>
      </c>
      <c r="C66" s="58" t="s">
        <v>495</v>
      </c>
      <c r="D66" s="58">
        <v>1</v>
      </c>
      <c r="E66" s="58">
        <v>0</v>
      </c>
      <c r="F66" s="58">
        <v>1</v>
      </c>
      <c r="G66" s="58">
        <v>0</v>
      </c>
      <c r="H66" s="58">
        <v>0</v>
      </c>
      <c r="I66" s="58">
        <v>1</v>
      </c>
      <c r="J66" s="58">
        <v>1</v>
      </c>
      <c r="K66" s="58">
        <v>52</v>
      </c>
    </row>
    <row r="67" spans="1:11" ht="12.75">
      <c r="A67" s="57">
        <v>63</v>
      </c>
      <c r="B67" s="58" t="s">
        <v>488</v>
      </c>
      <c r="C67" s="58" t="s">
        <v>496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42</v>
      </c>
    </row>
    <row r="68" spans="1:11" ht="12.75">
      <c r="A68" s="57">
        <v>64</v>
      </c>
      <c r="B68" s="58" t="s">
        <v>488</v>
      </c>
      <c r="C68" s="58" t="s">
        <v>497</v>
      </c>
      <c r="D68" s="58">
        <v>2</v>
      </c>
      <c r="E68" s="58">
        <v>1</v>
      </c>
      <c r="F68" s="58">
        <v>1</v>
      </c>
      <c r="G68" s="58">
        <v>0</v>
      </c>
      <c r="H68" s="58">
        <v>0</v>
      </c>
      <c r="I68" s="58">
        <v>4</v>
      </c>
      <c r="J68" s="58">
        <v>5</v>
      </c>
      <c r="K68" s="58">
        <v>17</v>
      </c>
    </row>
    <row r="69" spans="1:11" ht="12.75">
      <c r="A69" s="57">
        <v>65</v>
      </c>
      <c r="B69" s="58" t="s">
        <v>498</v>
      </c>
      <c r="C69" s="58" t="s">
        <v>499</v>
      </c>
      <c r="D69" s="58">
        <v>3</v>
      </c>
      <c r="E69" s="58">
        <v>1</v>
      </c>
      <c r="F69" s="58">
        <v>2</v>
      </c>
      <c r="G69" s="58">
        <v>0</v>
      </c>
      <c r="H69" s="58">
        <v>0</v>
      </c>
      <c r="I69" s="58">
        <v>0</v>
      </c>
      <c r="J69" s="58">
        <v>10</v>
      </c>
      <c r="K69" s="58">
        <v>70</v>
      </c>
    </row>
    <row r="70" spans="1:11" ht="12.75">
      <c r="A70" s="57">
        <v>66</v>
      </c>
      <c r="B70" s="58" t="s">
        <v>500</v>
      </c>
      <c r="C70" s="58" t="s">
        <v>501</v>
      </c>
      <c r="D70" s="58">
        <v>5</v>
      </c>
      <c r="E70" s="58">
        <v>1</v>
      </c>
      <c r="F70" s="58">
        <v>1</v>
      </c>
      <c r="G70" s="58">
        <v>2</v>
      </c>
      <c r="H70" s="58">
        <v>1</v>
      </c>
      <c r="I70" s="58">
        <v>0</v>
      </c>
      <c r="J70" s="58">
        <v>1</v>
      </c>
      <c r="K70" s="58">
        <v>34</v>
      </c>
    </row>
    <row r="71" spans="1:11" ht="12.75">
      <c r="A71" s="57">
        <v>67</v>
      </c>
      <c r="B71" s="58" t="s">
        <v>500</v>
      </c>
      <c r="C71" s="58" t="s">
        <v>502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12</v>
      </c>
      <c r="J71" s="58">
        <v>10</v>
      </c>
      <c r="K71" s="58">
        <v>0</v>
      </c>
    </row>
    <row r="72" spans="1:11" ht="12.75">
      <c r="A72" s="57">
        <v>68</v>
      </c>
      <c r="B72" s="58" t="s">
        <v>500</v>
      </c>
      <c r="C72" s="58" t="s">
        <v>503</v>
      </c>
      <c r="D72" s="58">
        <v>1</v>
      </c>
      <c r="E72" s="58">
        <v>0</v>
      </c>
      <c r="F72" s="58">
        <v>1</v>
      </c>
      <c r="G72" s="58">
        <v>0</v>
      </c>
      <c r="H72" s="58">
        <v>0</v>
      </c>
      <c r="I72" s="58">
        <v>0</v>
      </c>
      <c r="J72" s="58">
        <v>1</v>
      </c>
      <c r="K72" s="58">
        <v>32</v>
      </c>
    </row>
    <row r="73" spans="1:11" ht="12.75">
      <c r="A73" s="57">
        <v>69</v>
      </c>
      <c r="B73" s="58" t="s">
        <v>504</v>
      </c>
      <c r="C73" s="58" t="s">
        <v>505</v>
      </c>
      <c r="D73" s="58">
        <v>3</v>
      </c>
      <c r="E73" s="58">
        <v>0</v>
      </c>
      <c r="F73" s="58">
        <v>3</v>
      </c>
      <c r="G73" s="58">
        <v>0</v>
      </c>
      <c r="H73" s="58">
        <v>0</v>
      </c>
      <c r="I73" s="58">
        <v>0</v>
      </c>
      <c r="J73" s="58">
        <v>0</v>
      </c>
      <c r="K73" s="58">
        <v>49</v>
      </c>
    </row>
    <row r="74" spans="1:11" ht="25.5">
      <c r="A74" s="57">
        <v>70</v>
      </c>
      <c r="B74" s="58" t="s">
        <v>506</v>
      </c>
      <c r="C74" s="58" t="s">
        <v>507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9</v>
      </c>
      <c r="K74" s="58">
        <v>27</v>
      </c>
    </row>
    <row r="75" spans="1:11" ht="12.75">
      <c r="A75" s="57">
        <v>71</v>
      </c>
      <c r="B75" s="58" t="s">
        <v>506</v>
      </c>
      <c r="C75" s="58" t="s">
        <v>508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32</v>
      </c>
    </row>
    <row r="76" spans="1:11" ht="12.75">
      <c r="A76" s="57">
        <v>72</v>
      </c>
      <c r="B76" s="58" t="s">
        <v>506</v>
      </c>
      <c r="C76" s="58" t="s">
        <v>509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28</v>
      </c>
    </row>
    <row r="77" spans="1:11" ht="12.75">
      <c r="A77" s="57">
        <v>73</v>
      </c>
      <c r="B77" s="58" t="s">
        <v>506</v>
      </c>
      <c r="C77" s="58" t="s">
        <v>510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56</v>
      </c>
    </row>
    <row r="78" spans="1:11" ht="12.75">
      <c r="A78" s="57">
        <v>74</v>
      </c>
      <c r="B78" s="58" t="s">
        <v>506</v>
      </c>
      <c r="C78" s="58" t="s">
        <v>511</v>
      </c>
      <c r="D78" s="58">
        <v>0</v>
      </c>
      <c r="E78" s="58">
        <v>0</v>
      </c>
      <c r="F78" s="58">
        <v>0</v>
      </c>
      <c r="G78" s="58">
        <v>0</v>
      </c>
      <c r="H78" s="58">
        <v>0</v>
      </c>
      <c r="I78" s="58">
        <v>0</v>
      </c>
      <c r="J78" s="58">
        <v>0</v>
      </c>
      <c r="K78" s="58">
        <v>18</v>
      </c>
    </row>
    <row r="79" spans="1:11" ht="12.75">
      <c r="A79" s="57">
        <v>75</v>
      </c>
      <c r="B79" s="58" t="s">
        <v>506</v>
      </c>
      <c r="C79" s="58" t="s">
        <v>512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2</v>
      </c>
      <c r="J79" s="58">
        <v>1</v>
      </c>
      <c r="K79" s="58">
        <v>33</v>
      </c>
    </row>
    <row r="80" spans="1:11" ht="12.75">
      <c r="A80" s="57">
        <v>76</v>
      </c>
      <c r="B80" s="58" t="s">
        <v>513</v>
      </c>
      <c r="C80" s="58" t="s">
        <v>514</v>
      </c>
      <c r="D80" s="58">
        <v>4</v>
      </c>
      <c r="E80" s="58">
        <v>1</v>
      </c>
      <c r="F80" s="58">
        <v>0</v>
      </c>
      <c r="G80" s="58">
        <v>3</v>
      </c>
      <c r="H80" s="58">
        <v>0</v>
      </c>
      <c r="I80" s="58">
        <v>0</v>
      </c>
      <c r="J80" s="58">
        <v>9</v>
      </c>
      <c r="K80" s="58">
        <v>28</v>
      </c>
    </row>
    <row r="81" spans="1:11" ht="12.75">
      <c r="A81" s="57">
        <v>77</v>
      </c>
      <c r="B81" s="58" t="s">
        <v>513</v>
      </c>
      <c r="C81" s="58" t="s">
        <v>515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53</v>
      </c>
    </row>
    <row r="82" spans="1:11" ht="12.75">
      <c r="A82" s="57">
        <v>78</v>
      </c>
      <c r="B82" s="58" t="s">
        <v>516</v>
      </c>
      <c r="C82" s="58" t="s">
        <v>517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18</v>
      </c>
    </row>
    <row r="83" spans="1:11" ht="12.75">
      <c r="A83" s="57">
        <v>79</v>
      </c>
      <c r="B83" s="58" t="s">
        <v>516</v>
      </c>
      <c r="C83" s="58" t="s">
        <v>518</v>
      </c>
      <c r="D83" s="58">
        <v>11</v>
      </c>
      <c r="E83" s="58">
        <v>9</v>
      </c>
      <c r="F83" s="58">
        <v>2</v>
      </c>
      <c r="G83" s="58">
        <v>0</v>
      </c>
      <c r="H83" s="58">
        <v>0</v>
      </c>
      <c r="I83" s="58">
        <v>1</v>
      </c>
      <c r="J83" s="58">
        <v>70</v>
      </c>
      <c r="K83" s="58">
        <v>65</v>
      </c>
    </row>
    <row r="84" spans="1:11" ht="12.75">
      <c r="A84" s="57">
        <v>80</v>
      </c>
      <c r="B84" s="58" t="s">
        <v>516</v>
      </c>
      <c r="C84" s="58" t="s">
        <v>519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</row>
    <row r="85" spans="1:11" ht="12.75">
      <c r="A85" s="57">
        <v>81</v>
      </c>
      <c r="B85" s="58" t="s">
        <v>520</v>
      </c>
      <c r="C85" s="58" t="s">
        <v>521</v>
      </c>
      <c r="D85" s="58">
        <v>24</v>
      </c>
      <c r="E85" s="58">
        <v>3</v>
      </c>
      <c r="F85" s="58">
        <v>12</v>
      </c>
      <c r="G85" s="58">
        <v>9</v>
      </c>
      <c r="H85" s="58">
        <v>0</v>
      </c>
      <c r="I85" s="58">
        <v>6</v>
      </c>
      <c r="J85" s="58">
        <v>44</v>
      </c>
      <c r="K85" s="58">
        <v>286</v>
      </c>
    </row>
    <row r="86" spans="1:11" ht="12.75">
      <c r="A86" s="57">
        <v>82</v>
      </c>
      <c r="B86" s="58" t="s">
        <v>522</v>
      </c>
      <c r="C86" s="58" t="s">
        <v>523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4</v>
      </c>
      <c r="K86" s="58">
        <v>41</v>
      </c>
    </row>
    <row r="87" spans="1:11" ht="12.75">
      <c r="A87" s="57">
        <v>83</v>
      </c>
      <c r="B87" s="58" t="s">
        <v>524</v>
      </c>
      <c r="C87" s="58" t="s">
        <v>525</v>
      </c>
      <c r="D87" s="58">
        <v>3</v>
      </c>
      <c r="E87" s="58">
        <v>0</v>
      </c>
      <c r="F87" s="58">
        <v>3</v>
      </c>
      <c r="G87" s="58">
        <v>0</v>
      </c>
      <c r="H87" s="58">
        <v>0</v>
      </c>
      <c r="I87" s="58">
        <v>0</v>
      </c>
      <c r="J87" s="58">
        <v>4</v>
      </c>
      <c r="K87" s="58">
        <v>125</v>
      </c>
    </row>
    <row r="88" spans="1:11" s="54" customFormat="1" ht="12.75">
      <c r="A88" s="51">
        <v>83</v>
      </c>
      <c r="B88" s="52"/>
      <c r="C88" s="52" t="s">
        <v>526</v>
      </c>
      <c r="D88" s="52">
        <f aca="true" t="shared" si="0" ref="D88:K88">SUM(D5:D87)</f>
        <v>237</v>
      </c>
      <c r="E88" s="52">
        <f t="shared" si="0"/>
        <v>88</v>
      </c>
      <c r="F88" s="52">
        <f t="shared" si="0"/>
        <v>101</v>
      </c>
      <c r="G88" s="52">
        <f t="shared" si="0"/>
        <v>33</v>
      </c>
      <c r="H88" s="52">
        <f t="shared" si="0"/>
        <v>15</v>
      </c>
      <c r="I88" s="52">
        <f t="shared" si="0"/>
        <v>80</v>
      </c>
      <c r="J88" s="52">
        <f t="shared" si="0"/>
        <v>641</v>
      </c>
      <c r="K88" s="52">
        <f t="shared" si="0"/>
        <v>4380</v>
      </c>
    </row>
    <row r="89" spans="1:11" ht="7.5" customHeight="1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8"/>
    </row>
    <row r="90" spans="1:11" ht="12.75">
      <c r="A90" s="57">
        <v>1</v>
      </c>
      <c r="B90" s="58" t="s">
        <v>413</v>
      </c>
      <c r="C90" s="58" t="s">
        <v>527</v>
      </c>
      <c r="D90" s="58">
        <v>2</v>
      </c>
      <c r="E90" s="58">
        <v>1</v>
      </c>
      <c r="F90" s="58">
        <v>1</v>
      </c>
      <c r="G90" s="58">
        <v>0</v>
      </c>
      <c r="H90" s="58">
        <v>0</v>
      </c>
      <c r="I90" s="58">
        <v>14</v>
      </c>
      <c r="J90" s="58">
        <v>4</v>
      </c>
      <c r="K90" s="58">
        <v>0</v>
      </c>
    </row>
    <row r="91" spans="1:11" ht="12.75">
      <c r="A91" s="57">
        <v>2</v>
      </c>
      <c r="B91" s="58" t="s">
        <v>528</v>
      </c>
      <c r="C91" s="58" t="s">
        <v>529</v>
      </c>
      <c r="D91" s="58">
        <v>82</v>
      </c>
      <c r="E91" s="58">
        <v>21</v>
      </c>
      <c r="F91" s="58">
        <v>52</v>
      </c>
      <c r="G91" s="58">
        <v>7</v>
      </c>
      <c r="H91" s="58">
        <v>2</v>
      </c>
      <c r="I91" s="58">
        <v>93</v>
      </c>
      <c r="J91" s="58">
        <v>24</v>
      </c>
      <c r="K91" s="58">
        <v>30</v>
      </c>
    </row>
    <row r="92" spans="1:11" ht="12.75">
      <c r="A92" s="57">
        <v>3</v>
      </c>
      <c r="B92" s="58" t="s">
        <v>415</v>
      </c>
      <c r="C92" s="58" t="s">
        <v>530</v>
      </c>
      <c r="D92" s="58">
        <v>7</v>
      </c>
      <c r="E92" s="58">
        <v>1</v>
      </c>
      <c r="F92" s="58">
        <v>3</v>
      </c>
      <c r="G92" s="58">
        <v>1</v>
      </c>
      <c r="H92" s="58">
        <v>2</v>
      </c>
      <c r="I92" s="58">
        <v>34</v>
      </c>
      <c r="J92" s="58">
        <v>12</v>
      </c>
      <c r="K92" s="58">
        <v>3</v>
      </c>
    </row>
    <row r="93" spans="1:11" ht="12.75">
      <c r="A93" s="57">
        <v>4</v>
      </c>
      <c r="B93" s="58" t="s">
        <v>419</v>
      </c>
      <c r="C93" s="58" t="s">
        <v>531</v>
      </c>
      <c r="D93" s="58">
        <v>11</v>
      </c>
      <c r="E93" s="58">
        <v>1</v>
      </c>
      <c r="F93" s="58">
        <v>3</v>
      </c>
      <c r="G93" s="58">
        <v>3</v>
      </c>
      <c r="H93" s="58">
        <v>4</v>
      </c>
      <c r="I93" s="58">
        <v>11</v>
      </c>
      <c r="J93" s="58">
        <v>3</v>
      </c>
      <c r="K93" s="58">
        <v>0</v>
      </c>
    </row>
    <row r="94" spans="1:11" ht="12.75">
      <c r="A94" s="57">
        <v>5</v>
      </c>
      <c r="B94" s="58" t="s">
        <v>421</v>
      </c>
      <c r="C94" s="58" t="s">
        <v>532</v>
      </c>
      <c r="D94" s="58">
        <v>28</v>
      </c>
      <c r="E94" s="58">
        <v>5</v>
      </c>
      <c r="F94" s="58">
        <v>9</v>
      </c>
      <c r="G94" s="58">
        <v>7</v>
      </c>
      <c r="H94" s="58">
        <v>7</v>
      </c>
      <c r="I94" s="58">
        <v>130</v>
      </c>
      <c r="J94" s="58">
        <v>29</v>
      </c>
      <c r="K94" s="58">
        <v>8</v>
      </c>
    </row>
    <row r="95" spans="1:11" ht="12.75">
      <c r="A95" s="57">
        <v>6</v>
      </c>
      <c r="B95" s="58" t="s">
        <v>421</v>
      </c>
      <c r="C95" s="58" t="s">
        <v>533</v>
      </c>
      <c r="D95" s="58">
        <v>14</v>
      </c>
      <c r="E95" s="58">
        <v>3</v>
      </c>
      <c r="F95" s="58">
        <v>11</v>
      </c>
      <c r="G95" s="58">
        <v>0</v>
      </c>
      <c r="H95" s="58">
        <v>0</v>
      </c>
      <c r="I95" s="58">
        <v>3</v>
      </c>
      <c r="J95" s="58">
        <v>0</v>
      </c>
      <c r="K95" s="58">
        <v>206</v>
      </c>
    </row>
    <row r="96" spans="1:11" ht="12.75">
      <c r="A96" s="57">
        <v>7</v>
      </c>
      <c r="B96" s="58" t="s">
        <v>421</v>
      </c>
      <c r="C96" s="58" t="s">
        <v>534</v>
      </c>
      <c r="D96" s="58">
        <v>51</v>
      </c>
      <c r="E96" s="58">
        <v>0</v>
      </c>
      <c r="F96" s="58">
        <v>8</v>
      </c>
      <c r="G96" s="58">
        <v>19</v>
      </c>
      <c r="H96" s="58">
        <v>24</v>
      </c>
      <c r="I96" s="58">
        <v>2</v>
      </c>
      <c r="J96" s="58">
        <v>2</v>
      </c>
      <c r="K96" s="58">
        <v>0</v>
      </c>
    </row>
    <row r="97" spans="1:11" ht="12.75">
      <c r="A97" s="57">
        <v>8</v>
      </c>
      <c r="B97" s="58" t="s">
        <v>421</v>
      </c>
      <c r="C97" s="58" t="s">
        <v>535</v>
      </c>
      <c r="D97" s="58">
        <v>92</v>
      </c>
      <c r="E97" s="58">
        <v>8</v>
      </c>
      <c r="F97" s="58">
        <v>36</v>
      </c>
      <c r="G97" s="58">
        <v>22</v>
      </c>
      <c r="H97" s="58">
        <v>26</v>
      </c>
      <c r="I97" s="58">
        <v>169</v>
      </c>
      <c r="J97" s="58">
        <v>51</v>
      </c>
      <c r="K97" s="58">
        <v>7</v>
      </c>
    </row>
    <row r="98" spans="1:11" ht="12.75">
      <c r="A98" s="57">
        <v>9</v>
      </c>
      <c r="B98" s="58" t="s">
        <v>431</v>
      </c>
      <c r="C98" s="58" t="s">
        <v>536</v>
      </c>
      <c r="D98" s="58">
        <v>74</v>
      </c>
      <c r="E98" s="58">
        <v>3</v>
      </c>
      <c r="F98" s="58">
        <v>29</v>
      </c>
      <c r="G98" s="58">
        <v>36</v>
      </c>
      <c r="H98" s="58">
        <v>6</v>
      </c>
      <c r="I98" s="58">
        <v>0</v>
      </c>
      <c r="J98" s="58">
        <v>41</v>
      </c>
      <c r="K98" s="58">
        <v>92</v>
      </c>
    </row>
    <row r="99" spans="1:11" ht="12.75">
      <c r="A99" s="57">
        <v>10</v>
      </c>
      <c r="B99" s="58" t="s">
        <v>440</v>
      </c>
      <c r="C99" s="58" t="s">
        <v>537</v>
      </c>
      <c r="D99" s="58">
        <v>90</v>
      </c>
      <c r="E99" s="58">
        <v>1</v>
      </c>
      <c r="F99" s="58">
        <v>60</v>
      </c>
      <c r="G99" s="58">
        <v>28</v>
      </c>
      <c r="H99" s="58">
        <v>1</v>
      </c>
      <c r="I99" s="58">
        <v>39</v>
      </c>
      <c r="J99" s="58">
        <v>18</v>
      </c>
      <c r="K99" s="58">
        <v>0</v>
      </c>
    </row>
    <row r="100" spans="1:11" ht="12.75">
      <c r="A100" s="57">
        <v>11</v>
      </c>
      <c r="B100" s="58" t="s">
        <v>444</v>
      </c>
      <c r="C100" s="58" t="s">
        <v>538</v>
      </c>
      <c r="D100" s="58">
        <v>11</v>
      </c>
      <c r="E100" s="58">
        <v>1</v>
      </c>
      <c r="F100" s="58">
        <v>7</v>
      </c>
      <c r="G100" s="58">
        <v>2</v>
      </c>
      <c r="H100" s="58">
        <v>1</v>
      </c>
      <c r="I100" s="58">
        <v>6</v>
      </c>
      <c r="J100" s="58">
        <v>8</v>
      </c>
      <c r="K100" s="58">
        <v>0</v>
      </c>
    </row>
    <row r="101" spans="1:11" ht="12.75">
      <c r="A101" s="57">
        <v>12</v>
      </c>
      <c r="B101" s="58" t="s">
        <v>444</v>
      </c>
      <c r="C101" s="58" t="s">
        <v>539</v>
      </c>
      <c r="D101" s="58">
        <v>18</v>
      </c>
      <c r="E101" s="58">
        <v>3</v>
      </c>
      <c r="F101" s="58">
        <v>14</v>
      </c>
      <c r="G101" s="58">
        <v>1</v>
      </c>
      <c r="H101" s="58">
        <v>0</v>
      </c>
      <c r="I101" s="58">
        <v>31</v>
      </c>
      <c r="J101" s="58">
        <v>13</v>
      </c>
      <c r="K101" s="58">
        <v>3</v>
      </c>
    </row>
    <row r="102" spans="1:11" ht="12.75">
      <c r="A102" s="57">
        <v>13</v>
      </c>
      <c r="B102" s="58" t="s">
        <v>444</v>
      </c>
      <c r="C102" s="58" t="s">
        <v>540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</row>
    <row r="103" spans="1:11" ht="12.75">
      <c r="A103" s="57">
        <v>14</v>
      </c>
      <c r="B103" s="58" t="s">
        <v>448</v>
      </c>
      <c r="C103" s="58" t="s">
        <v>541</v>
      </c>
      <c r="D103" s="58">
        <v>70</v>
      </c>
      <c r="E103" s="58">
        <v>3</v>
      </c>
      <c r="F103" s="58">
        <v>29</v>
      </c>
      <c r="G103" s="58">
        <v>20</v>
      </c>
      <c r="H103" s="58">
        <v>18</v>
      </c>
      <c r="I103" s="58">
        <v>65</v>
      </c>
      <c r="J103" s="58">
        <v>38</v>
      </c>
      <c r="K103" s="58">
        <v>4</v>
      </c>
    </row>
    <row r="104" spans="1:11" ht="12.75">
      <c r="A104" s="57">
        <v>15</v>
      </c>
      <c r="B104" s="58" t="s">
        <v>448</v>
      </c>
      <c r="C104" s="58" t="s">
        <v>542</v>
      </c>
      <c r="D104" s="58">
        <v>20</v>
      </c>
      <c r="E104" s="58">
        <v>0</v>
      </c>
      <c r="F104" s="58">
        <v>8</v>
      </c>
      <c r="G104" s="58">
        <v>5</v>
      </c>
      <c r="H104" s="58">
        <v>7</v>
      </c>
      <c r="I104" s="58">
        <v>15</v>
      </c>
      <c r="J104" s="58">
        <v>9</v>
      </c>
      <c r="K104" s="58">
        <v>3</v>
      </c>
    </row>
    <row r="105" spans="1:11" ht="12.75">
      <c r="A105" s="57">
        <v>16</v>
      </c>
      <c r="B105" s="58" t="s">
        <v>448</v>
      </c>
      <c r="C105" s="58" t="s">
        <v>543</v>
      </c>
      <c r="D105" s="58">
        <v>16</v>
      </c>
      <c r="E105" s="58">
        <v>2</v>
      </c>
      <c r="F105" s="58">
        <v>9</v>
      </c>
      <c r="G105" s="58">
        <v>4</v>
      </c>
      <c r="H105" s="58">
        <v>1</v>
      </c>
      <c r="I105" s="58">
        <v>26</v>
      </c>
      <c r="J105" s="58">
        <v>13</v>
      </c>
      <c r="K105" s="58">
        <v>7</v>
      </c>
    </row>
    <row r="106" spans="1:11" ht="12.75">
      <c r="A106" s="57">
        <v>17</v>
      </c>
      <c r="B106" s="58" t="s">
        <v>448</v>
      </c>
      <c r="C106" s="58" t="s">
        <v>544</v>
      </c>
      <c r="D106" s="58">
        <v>20</v>
      </c>
      <c r="E106" s="58">
        <v>1</v>
      </c>
      <c r="F106" s="58">
        <v>7</v>
      </c>
      <c r="G106" s="58">
        <v>8</v>
      </c>
      <c r="H106" s="58">
        <v>4</v>
      </c>
      <c r="I106" s="58">
        <v>34</v>
      </c>
      <c r="J106" s="58">
        <v>14</v>
      </c>
      <c r="K106" s="58">
        <v>4</v>
      </c>
    </row>
    <row r="107" spans="1:11" ht="12.75">
      <c r="A107" s="57">
        <v>18</v>
      </c>
      <c r="B107" s="58" t="s">
        <v>451</v>
      </c>
      <c r="C107" s="58" t="s">
        <v>545</v>
      </c>
      <c r="D107" s="58">
        <v>25</v>
      </c>
      <c r="E107" s="58">
        <v>4</v>
      </c>
      <c r="F107" s="58">
        <v>9</v>
      </c>
      <c r="G107" s="58">
        <v>7</v>
      </c>
      <c r="H107" s="58">
        <v>5</v>
      </c>
      <c r="I107" s="58">
        <v>28</v>
      </c>
      <c r="J107" s="58">
        <v>38</v>
      </c>
      <c r="K107" s="58">
        <v>1</v>
      </c>
    </row>
    <row r="108" spans="1:11" ht="12.75">
      <c r="A108" s="57">
        <v>19</v>
      </c>
      <c r="B108" s="58" t="s">
        <v>453</v>
      </c>
      <c r="C108" s="58" t="s">
        <v>546</v>
      </c>
      <c r="D108" s="58">
        <v>150</v>
      </c>
      <c r="E108" s="58">
        <v>15</v>
      </c>
      <c r="F108" s="58">
        <v>28</v>
      </c>
      <c r="G108" s="58">
        <v>56</v>
      </c>
      <c r="H108" s="58">
        <v>51</v>
      </c>
      <c r="I108" s="58">
        <v>108</v>
      </c>
      <c r="J108" s="58">
        <v>32</v>
      </c>
      <c r="K108" s="58">
        <v>0</v>
      </c>
    </row>
    <row r="109" spans="1:11" ht="12.75">
      <c r="A109" s="57">
        <v>20</v>
      </c>
      <c r="B109" s="58" t="s">
        <v>456</v>
      </c>
      <c r="C109" s="58" t="s">
        <v>547</v>
      </c>
      <c r="D109" s="58">
        <v>123</v>
      </c>
      <c r="E109" s="58">
        <v>8</v>
      </c>
      <c r="F109" s="58">
        <v>74</v>
      </c>
      <c r="G109" s="58">
        <v>38</v>
      </c>
      <c r="H109" s="58">
        <v>3</v>
      </c>
      <c r="I109" s="58">
        <v>13</v>
      </c>
      <c r="J109" s="58">
        <v>13</v>
      </c>
      <c r="K109" s="58">
        <v>1</v>
      </c>
    </row>
    <row r="110" spans="1:11" ht="25.5">
      <c r="A110" s="57">
        <v>21</v>
      </c>
      <c r="B110" s="58" t="s">
        <v>466</v>
      </c>
      <c r="C110" s="58" t="s">
        <v>548</v>
      </c>
      <c r="D110" s="58">
        <v>7</v>
      </c>
      <c r="E110" s="58">
        <v>3</v>
      </c>
      <c r="F110" s="58">
        <v>3</v>
      </c>
      <c r="G110" s="58">
        <v>1</v>
      </c>
      <c r="H110" s="58">
        <v>0</v>
      </c>
      <c r="I110" s="58">
        <v>0</v>
      </c>
      <c r="J110" s="58">
        <v>0</v>
      </c>
      <c r="K110" s="58">
        <v>0</v>
      </c>
    </row>
    <row r="111" spans="1:11" ht="12.75">
      <c r="A111" s="57">
        <v>22</v>
      </c>
      <c r="B111" s="58" t="s">
        <v>466</v>
      </c>
      <c r="C111" s="58" t="s">
        <v>549</v>
      </c>
      <c r="D111" s="58">
        <v>53</v>
      </c>
      <c r="E111" s="58">
        <v>1</v>
      </c>
      <c r="F111" s="58">
        <v>30</v>
      </c>
      <c r="G111" s="58">
        <v>14</v>
      </c>
      <c r="H111" s="58">
        <v>8</v>
      </c>
      <c r="I111" s="58">
        <v>66</v>
      </c>
      <c r="J111" s="58">
        <v>11</v>
      </c>
      <c r="K111" s="58">
        <v>16</v>
      </c>
    </row>
    <row r="112" spans="1:11" ht="12.75">
      <c r="A112" s="57">
        <v>23</v>
      </c>
      <c r="B112" s="58" t="s">
        <v>470</v>
      </c>
      <c r="C112" s="58" t="s">
        <v>550</v>
      </c>
      <c r="D112" s="58">
        <v>13</v>
      </c>
      <c r="E112" s="58">
        <v>0</v>
      </c>
      <c r="F112" s="58">
        <v>5</v>
      </c>
      <c r="G112" s="58">
        <v>7</v>
      </c>
      <c r="H112" s="58">
        <v>1</v>
      </c>
      <c r="I112" s="58">
        <v>4</v>
      </c>
      <c r="J112" s="58">
        <v>3</v>
      </c>
      <c r="K112" s="58">
        <v>0</v>
      </c>
    </row>
    <row r="113" spans="1:11" ht="12.75">
      <c r="A113" s="57">
        <v>24</v>
      </c>
      <c r="B113" s="58" t="s">
        <v>474</v>
      </c>
      <c r="C113" s="58" t="s">
        <v>551</v>
      </c>
      <c r="D113" s="58">
        <v>31</v>
      </c>
      <c r="E113" s="58">
        <v>1</v>
      </c>
      <c r="F113" s="58">
        <v>16</v>
      </c>
      <c r="G113" s="58">
        <v>10</v>
      </c>
      <c r="H113" s="58">
        <v>4</v>
      </c>
      <c r="I113" s="58">
        <v>29</v>
      </c>
      <c r="J113" s="58">
        <v>13</v>
      </c>
      <c r="K113" s="58">
        <v>4</v>
      </c>
    </row>
    <row r="114" spans="1:11" ht="12.75">
      <c r="A114" s="57">
        <v>25</v>
      </c>
      <c r="B114" s="58" t="s">
        <v>474</v>
      </c>
      <c r="C114" s="58" t="s">
        <v>552</v>
      </c>
      <c r="D114" s="58">
        <v>84</v>
      </c>
      <c r="E114" s="58">
        <v>10</v>
      </c>
      <c r="F114" s="58">
        <v>37</v>
      </c>
      <c r="G114" s="58">
        <v>27</v>
      </c>
      <c r="H114" s="58">
        <v>10</v>
      </c>
      <c r="I114" s="58">
        <v>102</v>
      </c>
      <c r="J114" s="58">
        <v>66</v>
      </c>
      <c r="K114" s="58">
        <v>0</v>
      </c>
    </row>
    <row r="115" spans="1:11" ht="12.75">
      <c r="A115" s="57">
        <v>26</v>
      </c>
      <c r="B115" s="58" t="s">
        <v>486</v>
      </c>
      <c r="C115" s="58" t="s">
        <v>553</v>
      </c>
      <c r="D115" s="58">
        <v>31</v>
      </c>
      <c r="E115" s="58">
        <v>2</v>
      </c>
      <c r="F115" s="58">
        <v>14</v>
      </c>
      <c r="G115" s="58">
        <v>15</v>
      </c>
      <c r="H115" s="58">
        <v>0</v>
      </c>
      <c r="I115" s="58">
        <v>34</v>
      </c>
      <c r="J115" s="58">
        <v>10</v>
      </c>
      <c r="K115" s="58">
        <v>0</v>
      </c>
    </row>
    <row r="116" spans="1:11" ht="12.75">
      <c r="A116" s="57">
        <v>27</v>
      </c>
      <c r="B116" s="58" t="s">
        <v>488</v>
      </c>
      <c r="C116" s="58" t="s">
        <v>554</v>
      </c>
      <c r="D116" s="58">
        <v>21</v>
      </c>
      <c r="E116" s="58">
        <v>2</v>
      </c>
      <c r="F116" s="58">
        <v>8</v>
      </c>
      <c r="G116" s="58">
        <v>8</v>
      </c>
      <c r="H116" s="58">
        <v>3</v>
      </c>
      <c r="I116" s="58">
        <v>16</v>
      </c>
      <c r="J116" s="58">
        <v>9</v>
      </c>
      <c r="K116" s="58">
        <v>7</v>
      </c>
    </row>
    <row r="117" spans="1:11" ht="12.75">
      <c r="A117" s="57">
        <v>28</v>
      </c>
      <c r="B117" s="58" t="s">
        <v>498</v>
      </c>
      <c r="C117" s="58" t="s">
        <v>555</v>
      </c>
      <c r="D117" s="58">
        <v>16</v>
      </c>
      <c r="E117" s="58">
        <v>0</v>
      </c>
      <c r="F117" s="58">
        <v>5</v>
      </c>
      <c r="G117" s="58">
        <v>9</v>
      </c>
      <c r="H117" s="58">
        <v>2</v>
      </c>
      <c r="I117" s="58">
        <v>64</v>
      </c>
      <c r="J117" s="58">
        <v>2</v>
      </c>
      <c r="K117" s="58">
        <v>21</v>
      </c>
    </row>
    <row r="118" spans="1:11" ht="12.75">
      <c r="A118" s="57">
        <v>29</v>
      </c>
      <c r="B118" s="58" t="s">
        <v>506</v>
      </c>
      <c r="C118" s="58" t="s">
        <v>556</v>
      </c>
      <c r="D118" s="58">
        <v>58</v>
      </c>
      <c r="E118" s="58">
        <v>0</v>
      </c>
      <c r="F118" s="58">
        <v>0</v>
      </c>
      <c r="G118" s="58">
        <v>43</v>
      </c>
      <c r="H118" s="58">
        <v>15</v>
      </c>
      <c r="I118" s="58">
        <v>0</v>
      </c>
      <c r="J118" s="58">
        <v>0</v>
      </c>
      <c r="K118" s="58">
        <v>0</v>
      </c>
    </row>
    <row r="119" spans="1:11" ht="12.75">
      <c r="A119" s="57">
        <v>30</v>
      </c>
      <c r="B119" s="58" t="s">
        <v>506</v>
      </c>
      <c r="C119" s="58" t="s">
        <v>557</v>
      </c>
      <c r="D119" s="58">
        <v>71</v>
      </c>
      <c r="E119" s="58">
        <v>8</v>
      </c>
      <c r="F119" s="58">
        <v>29</v>
      </c>
      <c r="G119" s="58">
        <v>23</v>
      </c>
      <c r="H119" s="58">
        <v>11</v>
      </c>
      <c r="I119" s="58">
        <v>81</v>
      </c>
      <c r="J119" s="58">
        <v>16</v>
      </c>
      <c r="K119" s="58">
        <v>1</v>
      </c>
    </row>
    <row r="120" spans="1:11" ht="12.75">
      <c r="A120" s="57">
        <v>31</v>
      </c>
      <c r="B120" s="58" t="s">
        <v>506</v>
      </c>
      <c r="C120" s="58" t="s">
        <v>558</v>
      </c>
      <c r="D120" s="58">
        <v>67</v>
      </c>
      <c r="E120" s="58">
        <v>14</v>
      </c>
      <c r="F120" s="58">
        <v>35</v>
      </c>
      <c r="G120" s="58">
        <v>10</v>
      </c>
      <c r="H120" s="58">
        <v>8</v>
      </c>
      <c r="I120" s="58">
        <v>169</v>
      </c>
      <c r="J120" s="58">
        <v>63</v>
      </c>
      <c r="K120" s="58">
        <v>8</v>
      </c>
    </row>
    <row r="121" spans="1:11" ht="12.75">
      <c r="A121" s="57">
        <v>32</v>
      </c>
      <c r="B121" s="58" t="s">
        <v>516</v>
      </c>
      <c r="C121" s="58" t="s">
        <v>559</v>
      </c>
      <c r="D121" s="58">
        <v>10</v>
      </c>
      <c r="E121" s="58">
        <v>1</v>
      </c>
      <c r="F121" s="58">
        <v>6</v>
      </c>
      <c r="G121" s="58">
        <v>3</v>
      </c>
      <c r="H121" s="58">
        <v>0</v>
      </c>
      <c r="I121" s="58">
        <v>3</v>
      </c>
      <c r="J121" s="58">
        <v>5</v>
      </c>
      <c r="K121" s="58">
        <v>0</v>
      </c>
    </row>
    <row r="122" spans="1:11" ht="12.75">
      <c r="A122" s="57">
        <v>33</v>
      </c>
      <c r="B122" s="58" t="s">
        <v>516</v>
      </c>
      <c r="C122" s="58" t="s">
        <v>560</v>
      </c>
      <c r="D122" s="58">
        <v>44</v>
      </c>
      <c r="E122" s="58">
        <v>2</v>
      </c>
      <c r="F122" s="58">
        <v>29</v>
      </c>
      <c r="G122" s="58">
        <v>11</v>
      </c>
      <c r="H122" s="58">
        <v>2</v>
      </c>
      <c r="I122" s="58">
        <v>38</v>
      </c>
      <c r="J122" s="58">
        <v>18</v>
      </c>
      <c r="K122" s="58">
        <v>0</v>
      </c>
    </row>
    <row r="123" spans="1:11" ht="12.75">
      <c r="A123" s="57">
        <v>34</v>
      </c>
      <c r="B123" s="58" t="s">
        <v>516</v>
      </c>
      <c r="C123" s="58" t="s">
        <v>561</v>
      </c>
      <c r="D123" s="58">
        <v>124</v>
      </c>
      <c r="E123" s="58">
        <v>0</v>
      </c>
      <c r="F123" s="58">
        <v>0</v>
      </c>
      <c r="G123" s="58">
        <v>82</v>
      </c>
      <c r="H123" s="58">
        <v>42</v>
      </c>
      <c r="I123" s="58">
        <v>5</v>
      </c>
      <c r="J123" s="58">
        <v>6</v>
      </c>
      <c r="K123" s="58">
        <v>54</v>
      </c>
    </row>
    <row r="124" spans="1:11" ht="12.75">
      <c r="A124" s="57">
        <v>35</v>
      </c>
      <c r="B124" s="58" t="s">
        <v>520</v>
      </c>
      <c r="C124" s="58" t="s">
        <v>562</v>
      </c>
      <c r="D124" s="58">
        <v>65</v>
      </c>
      <c r="E124" s="58">
        <v>1</v>
      </c>
      <c r="F124" s="58">
        <v>13</v>
      </c>
      <c r="G124" s="58">
        <v>39</v>
      </c>
      <c r="H124" s="58">
        <v>12</v>
      </c>
      <c r="I124" s="58">
        <v>50</v>
      </c>
      <c r="J124" s="58">
        <v>23</v>
      </c>
      <c r="K124" s="58">
        <v>0</v>
      </c>
    </row>
    <row r="125" spans="1:11" ht="12.75">
      <c r="A125" s="57">
        <v>36</v>
      </c>
      <c r="B125" s="58" t="s">
        <v>522</v>
      </c>
      <c r="C125" s="58" t="s">
        <v>563</v>
      </c>
      <c r="D125" s="58">
        <v>30</v>
      </c>
      <c r="E125" s="58">
        <v>3</v>
      </c>
      <c r="F125" s="58">
        <v>15</v>
      </c>
      <c r="G125" s="58">
        <v>9</v>
      </c>
      <c r="H125" s="58">
        <v>3</v>
      </c>
      <c r="I125" s="58">
        <v>36</v>
      </c>
      <c r="J125" s="58">
        <v>19</v>
      </c>
      <c r="K125" s="58">
        <v>0</v>
      </c>
    </row>
    <row r="126" spans="1:11" ht="12.75">
      <c r="A126" s="57">
        <v>37</v>
      </c>
      <c r="B126" s="58" t="s">
        <v>524</v>
      </c>
      <c r="C126" s="58" t="s">
        <v>564</v>
      </c>
      <c r="D126" s="58">
        <v>158</v>
      </c>
      <c r="E126" s="58">
        <v>26</v>
      </c>
      <c r="F126" s="58">
        <v>62</v>
      </c>
      <c r="G126" s="58">
        <v>44</v>
      </c>
      <c r="H126" s="58">
        <v>26</v>
      </c>
      <c r="I126" s="58">
        <v>63</v>
      </c>
      <c r="J126" s="58">
        <v>28</v>
      </c>
      <c r="K126" s="58">
        <v>0</v>
      </c>
    </row>
    <row r="127" spans="1:11" ht="12.75">
      <c r="A127" s="57">
        <v>38</v>
      </c>
      <c r="B127" s="58" t="s">
        <v>524</v>
      </c>
      <c r="C127" s="58" t="s">
        <v>565</v>
      </c>
      <c r="D127" s="58">
        <v>35</v>
      </c>
      <c r="E127" s="58">
        <v>9</v>
      </c>
      <c r="F127" s="58">
        <v>15</v>
      </c>
      <c r="G127" s="58">
        <v>8</v>
      </c>
      <c r="H127" s="58">
        <v>3</v>
      </c>
      <c r="I127" s="58">
        <v>0</v>
      </c>
      <c r="J127" s="58">
        <v>0</v>
      </c>
      <c r="K127" s="58">
        <v>0</v>
      </c>
    </row>
    <row r="128" spans="1:11" ht="12.75">
      <c r="A128" s="57">
        <v>39</v>
      </c>
      <c r="B128" s="58" t="s">
        <v>566</v>
      </c>
      <c r="C128" s="58" t="s">
        <v>567</v>
      </c>
      <c r="D128" s="58">
        <v>22</v>
      </c>
      <c r="E128" s="58">
        <v>1</v>
      </c>
      <c r="F128" s="58">
        <v>6</v>
      </c>
      <c r="G128" s="58">
        <v>9</v>
      </c>
      <c r="H128" s="58">
        <v>6</v>
      </c>
      <c r="I128" s="58">
        <v>23</v>
      </c>
      <c r="J128" s="58">
        <v>10</v>
      </c>
      <c r="K128" s="58">
        <v>0</v>
      </c>
    </row>
    <row r="129" spans="1:11" s="54" customFormat="1" ht="12.75">
      <c r="A129" s="51">
        <v>39</v>
      </c>
      <c r="B129" s="52"/>
      <c r="C129" s="52" t="s">
        <v>568</v>
      </c>
      <c r="D129" s="52">
        <f aca="true" t="shared" si="1" ref="D129:K129">SUM(D90:D128)</f>
        <v>1844</v>
      </c>
      <c r="E129" s="52">
        <f t="shared" si="1"/>
        <v>165</v>
      </c>
      <c r="F129" s="52">
        <f t="shared" si="1"/>
        <v>725</v>
      </c>
      <c r="G129" s="52">
        <f t="shared" si="1"/>
        <v>636</v>
      </c>
      <c r="H129" s="52">
        <f t="shared" si="1"/>
        <v>318</v>
      </c>
      <c r="I129" s="52">
        <f t="shared" si="1"/>
        <v>1604</v>
      </c>
      <c r="J129" s="52">
        <f t="shared" si="1"/>
        <v>664</v>
      </c>
      <c r="K129" s="52">
        <f t="shared" si="1"/>
        <v>480</v>
      </c>
    </row>
    <row r="130" spans="1:11" ht="7.5" customHeight="1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8"/>
    </row>
    <row r="131" spans="1:11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K131">(D88+D129)</f>
        <v>2081</v>
      </c>
      <c r="E131" s="52">
        <f t="shared" si="2"/>
        <v>253</v>
      </c>
      <c r="F131" s="52">
        <f t="shared" si="2"/>
        <v>826</v>
      </c>
      <c r="G131" s="52">
        <f t="shared" si="2"/>
        <v>669</v>
      </c>
      <c r="H131" s="52">
        <f t="shared" si="2"/>
        <v>333</v>
      </c>
      <c r="I131" s="52">
        <f t="shared" si="2"/>
        <v>1684</v>
      </c>
      <c r="J131" s="52">
        <f t="shared" si="2"/>
        <v>1305</v>
      </c>
      <c r="K131" s="52">
        <f t="shared" si="2"/>
        <v>4860</v>
      </c>
    </row>
  </sheetData>
  <sheetProtection password="CE88" sheet="1" objects="1" scenarios="1"/>
  <mergeCells count="10">
    <mergeCell ref="A89:K89"/>
    <mergeCell ref="A130:K130"/>
    <mergeCell ref="J2:J3"/>
    <mergeCell ref="K2:K3"/>
    <mergeCell ref="A1:A3"/>
    <mergeCell ref="B1:B3"/>
    <mergeCell ref="C1:C3"/>
    <mergeCell ref="E2:H2"/>
    <mergeCell ref="D2:D3"/>
    <mergeCell ref="I2:I3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&amp;C&amp;"Arial,Bold"&amp;12 7. Personu sadalījums pēc saslimšanas pamatdiagnozēm</oddHeader>
    <oddFooter>&amp;L
&amp;8SPP Statistiskās informācijas un analīzes daļa&amp;R
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S133"/>
  <sheetViews>
    <sheetView showGridLines="0" workbookViewId="0" topLeftCell="A1">
      <selection activeCell="C93" sqref="C93"/>
    </sheetView>
  </sheetViews>
  <sheetFormatPr defaultColWidth="9.140625" defaultRowHeight="12.75"/>
  <cols>
    <col min="1" max="1" width="4.7109375" style="101" customWidth="1"/>
    <col min="2" max="2" width="16.7109375" style="95" customWidth="1"/>
    <col min="3" max="3" width="55.7109375" style="95" customWidth="1"/>
    <col min="4" max="5" width="10.57421875" style="95" customWidth="1"/>
    <col min="6" max="7" width="9.28125" style="95" customWidth="1"/>
    <col min="8" max="9" width="8.57421875" style="95" customWidth="1"/>
    <col min="10" max="11" width="8.421875" style="95" customWidth="1"/>
    <col min="12" max="13" width="8.7109375" style="95" customWidth="1"/>
    <col min="14" max="15" width="9.28125" style="95" customWidth="1"/>
    <col min="16" max="17" width="8.140625" style="95" customWidth="1"/>
    <col min="18" max="18" width="10.28125" style="95" customWidth="1"/>
    <col min="19" max="16384" width="9.140625" style="95" customWidth="1"/>
  </cols>
  <sheetData>
    <row r="1" spans="1:18" s="81" customFormat="1" ht="22.5" customHeight="1">
      <c r="A1" s="168" t="s">
        <v>0</v>
      </c>
      <c r="B1" s="171" t="s">
        <v>1</v>
      </c>
      <c r="C1" s="171" t="s">
        <v>2</v>
      </c>
      <c r="D1" s="79" t="s">
        <v>173</v>
      </c>
      <c r="E1" s="79"/>
      <c r="F1" s="79" t="s">
        <v>172</v>
      </c>
      <c r="G1" s="79"/>
      <c r="H1" s="79" t="s">
        <v>171</v>
      </c>
      <c r="I1" s="79"/>
      <c r="J1" s="79" t="s">
        <v>170</v>
      </c>
      <c r="K1" s="79"/>
      <c r="L1" s="79" t="s">
        <v>169</v>
      </c>
      <c r="M1" s="79"/>
      <c r="N1" s="79" t="s">
        <v>168</v>
      </c>
      <c r="O1" s="79"/>
      <c r="P1" s="79" t="s">
        <v>167</v>
      </c>
      <c r="Q1" s="79"/>
      <c r="R1" s="80" t="s">
        <v>163</v>
      </c>
    </row>
    <row r="2" spans="1:19" s="81" customFormat="1" ht="13.5" customHeight="1">
      <c r="A2" s="169"/>
      <c r="B2" s="171"/>
      <c r="C2" s="171"/>
      <c r="D2" s="174" t="s">
        <v>166</v>
      </c>
      <c r="E2" s="175"/>
      <c r="F2" s="178" t="s">
        <v>165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80"/>
      <c r="R2" s="173" t="s">
        <v>155</v>
      </c>
      <c r="S2" s="173"/>
    </row>
    <row r="3" spans="1:19" s="81" customFormat="1" ht="125.25" customHeight="1">
      <c r="A3" s="170"/>
      <c r="B3" s="172"/>
      <c r="C3" s="172"/>
      <c r="D3" s="176"/>
      <c r="E3" s="177"/>
      <c r="F3" s="124" t="s">
        <v>356</v>
      </c>
      <c r="G3" s="167"/>
      <c r="H3" s="124" t="s">
        <v>357</v>
      </c>
      <c r="I3" s="167"/>
      <c r="J3" s="124" t="s">
        <v>164</v>
      </c>
      <c r="K3" s="167"/>
      <c r="L3" s="124" t="s">
        <v>358</v>
      </c>
      <c r="M3" s="167"/>
      <c r="N3" s="124" t="s">
        <v>359</v>
      </c>
      <c r="O3" s="167"/>
      <c r="P3" s="124" t="s">
        <v>360</v>
      </c>
      <c r="Q3" s="167"/>
      <c r="R3" s="173"/>
      <c r="S3" s="173"/>
    </row>
    <row r="4" spans="1:19" s="81" customFormat="1" ht="12.75">
      <c r="A4" s="83"/>
      <c r="B4" s="85"/>
      <c r="C4" s="84"/>
      <c r="D4" s="86" t="s">
        <v>570</v>
      </c>
      <c r="E4" s="86" t="s">
        <v>572</v>
      </c>
      <c r="F4" s="86" t="s">
        <v>570</v>
      </c>
      <c r="G4" s="86" t="s">
        <v>572</v>
      </c>
      <c r="H4" s="86" t="s">
        <v>570</v>
      </c>
      <c r="I4" s="86" t="s">
        <v>572</v>
      </c>
      <c r="J4" s="86" t="s">
        <v>570</v>
      </c>
      <c r="K4" s="86" t="s">
        <v>572</v>
      </c>
      <c r="L4" s="86" t="s">
        <v>570</v>
      </c>
      <c r="M4" s="86" t="s">
        <v>572</v>
      </c>
      <c r="N4" s="86" t="s">
        <v>570</v>
      </c>
      <c r="O4" s="86" t="s">
        <v>572</v>
      </c>
      <c r="P4" s="86" t="s">
        <v>570</v>
      </c>
      <c r="Q4" s="86" t="s">
        <v>572</v>
      </c>
      <c r="R4" s="86" t="s">
        <v>570</v>
      </c>
      <c r="S4" s="86" t="s">
        <v>572</v>
      </c>
    </row>
    <row r="5" spans="1:19" s="81" customFormat="1" ht="12.75" hidden="1">
      <c r="A5" s="83"/>
      <c r="B5" s="85"/>
      <c r="C5" s="84"/>
      <c r="D5" s="86"/>
      <c r="E5" s="86">
        <v>0.702804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2"/>
      <c r="S5" s="82"/>
    </row>
    <row r="6" spans="1:19" s="91" customFormat="1" ht="12" customHeight="1" thickBot="1">
      <c r="A6" s="88" t="s">
        <v>20</v>
      </c>
      <c r="B6" s="88" t="s">
        <v>21</v>
      </c>
      <c r="C6" s="89" t="s">
        <v>22</v>
      </c>
      <c r="D6" s="89">
        <v>1</v>
      </c>
      <c r="E6" s="89"/>
      <c r="F6" s="89">
        <v>2</v>
      </c>
      <c r="G6" s="89"/>
      <c r="H6" s="89">
        <v>3</v>
      </c>
      <c r="I6" s="89"/>
      <c r="J6" s="89">
        <v>4</v>
      </c>
      <c r="K6" s="89"/>
      <c r="L6" s="89">
        <v>5</v>
      </c>
      <c r="M6" s="89"/>
      <c r="N6" s="89">
        <v>6</v>
      </c>
      <c r="O6" s="89"/>
      <c r="P6" s="89">
        <v>7</v>
      </c>
      <c r="Q6" s="89"/>
      <c r="R6" s="89">
        <v>8</v>
      </c>
      <c r="S6" s="90"/>
    </row>
    <row r="7" spans="1:19" ht="13.5" thickBot="1">
      <c r="A7" s="92">
        <v>1</v>
      </c>
      <c r="B7" s="93" t="s">
        <v>413</v>
      </c>
      <c r="C7" s="93" t="s">
        <v>414</v>
      </c>
      <c r="D7" s="93">
        <v>852426</v>
      </c>
      <c r="E7" s="93">
        <f>D7/$E$5</f>
        <v>1212892.9260505063</v>
      </c>
      <c r="F7" s="93">
        <v>140127</v>
      </c>
      <c r="G7" s="93">
        <f>F7/$E$5</f>
        <v>199382.7582085475</v>
      </c>
      <c r="H7" s="93">
        <v>17761</v>
      </c>
      <c r="I7" s="93">
        <f aca="true" t="shared" si="0" ref="I7:I38">H7/$E$5</f>
        <v>25271.62622864981</v>
      </c>
      <c r="J7" s="93">
        <v>9227</v>
      </c>
      <c r="K7" s="93">
        <f aca="true" t="shared" si="1" ref="K7:K38">J7/$E$5</f>
        <v>13128.838196709183</v>
      </c>
      <c r="L7" s="93">
        <v>5727</v>
      </c>
      <c r="M7" s="93">
        <f aca="true" t="shared" si="2" ref="M7:M38">L7/$E$5</f>
        <v>8148.786859494255</v>
      </c>
      <c r="N7" s="93">
        <v>24681</v>
      </c>
      <c r="O7" s="93">
        <f aca="true" t="shared" si="3" ref="O7:O38">N7/$E$5</f>
        <v>35117.89915822904</v>
      </c>
      <c r="P7" s="93">
        <v>444</v>
      </c>
      <c r="Q7" s="93">
        <f aca="true" t="shared" si="4" ref="Q7:Q38">P7/$E$5</f>
        <v>631.7550839209794</v>
      </c>
      <c r="R7" s="93">
        <v>654459</v>
      </c>
      <c r="S7" s="94">
        <f aca="true" t="shared" si="5" ref="S7:S38">R7/$E$5</f>
        <v>931211.2623149556</v>
      </c>
    </row>
    <row r="8" spans="1:19" ht="13.5" thickBot="1">
      <c r="A8" s="96">
        <v>2</v>
      </c>
      <c r="B8" s="97" t="s">
        <v>415</v>
      </c>
      <c r="C8" s="97" t="s">
        <v>416</v>
      </c>
      <c r="D8" s="97">
        <v>74411</v>
      </c>
      <c r="E8" s="93">
        <f aca="true" t="shared" si="6" ref="E8:G71">D8/$E$5</f>
        <v>105877.31430099999</v>
      </c>
      <c r="F8" s="97">
        <v>10897</v>
      </c>
      <c r="G8" s="93">
        <f t="shared" si="6"/>
        <v>15505.03412046602</v>
      </c>
      <c r="H8" s="97">
        <v>535</v>
      </c>
      <c r="I8" s="93">
        <f t="shared" si="0"/>
        <v>761.2364186885675</v>
      </c>
      <c r="J8" s="97">
        <v>381</v>
      </c>
      <c r="K8" s="93">
        <f t="shared" si="1"/>
        <v>542.1141598511107</v>
      </c>
      <c r="L8" s="97">
        <v>0</v>
      </c>
      <c r="M8" s="93">
        <f t="shared" si="2"/>
        <v>0</v>
      </c>
      <c r="N8" s="97">
        <v>1399</v>
      </c>
      <c r="O8" s="93">
        <f t="shared" si="3"/>
        <v>1990.5976630753382</v>
      </c>
      <c r="P8" s="97">
        <v>0</v>
      </c>
      <c r="Q8" s="93">
        <f t="shared" si="4"/>
        <v>0</v>
      </c>
      <c r="R8" s="97">
        <v>61199</v>
      </c>
      <c r="S8" s="93">
        <f t="shared" si="5"/>
        <v>87078.33193891896</v>
      </c>
    </row>
    <row r="9" spans="1:19" ht="13.5" thickBot="1">
      <c r="A9" s="96">
        <v>3</v>
      </c>
      <c r="B9" s="97" t="s">
        <v>415</v>
      </c>
      <c r="C9" s="97" t="s">
        <v>417</v>
      </c>
      <c r="D9" s="97">
        <v>558879</v>
      </c>
      <c r="E9" s="93">
        <f t="shared" si="6"/>
        <v>795213.174654669</v>
      </c>
      <c r="F9" s="97">
        <v>92519</v>
      </c>
      <c r="G9" s="93">
        <f t="shared" si="6"/>
        <v>131642.6770479394</v>
      </c>
      <c r="H9" s="97">
        <v>7289</v>
      </c>
      <c r="I9" s="93">
        <f t="shared" si="0"/>
        <v>10371.312627702746</v>
      </c>
      <c r="J9" s="97">
        <v>6872</v>
      </c>
      <c r="K9" s="93">
        <f t="shared" si="1"/>
        <v>9777.975082668852</v>
      </c>
      <c r="L9" s="97">
        <v>4000</v>
      </c>
      <c r="M9" s="93">
        <f t="shared" si="2"/>
        <v>5691.487242531346</v>
      </c>
      <c r="N9" s="97">
        <v>4493</v>
      </c>
      <c r="O9" s="93">
        <f t="shared" si="3"/>
        <v>6392.963045173335</v>
      </c>
      <c r="P9" s="97">
        <v>5184</v>
      </c>
      <c r="Q9" s="93">
        <f t="shared" si="4"/>
        <v>7376.167466320624</v>
      </c>
      <c r="R9" s="97">
        <v>438522</v>
      </c>
      <c r="S9" s="93">
        <f t="shared" si="5"/>
        <v>623960.5921423327</v>
      </c>
    </row>
    <row r="10" spans="1:19" ht="13.5" thickBot="1">
      <c r="A10" s="96">
        <v>4</v>
      </c>
      <c r="B10" s="97" t="s">
        <v>415</v>
      </c>
      <c r="C10" s="97" t="s">
        <v>418</v>
      </c>
      <c r="D10" s="97">
        <v>417882</v>
      </c>
      <c r="E10" s="93">
        <f t="shared" si="6"/>
        <v>594592.517970871</v>
      </c>
      <c r="F10" s="97">
        <v>71816</v>
      </c>
      <c r="G10" s="93">
        <f t="shared" si="6"/>
        <v>102184.96195240779</v>
      </c>
      <c r="H10" s="97">
        <v>3821</v>
      </c>
      <c r="I10" s="93">
        <f t="shared" si="0"/>
        <v>5436.793188428068</v>
      </c>
      <c r="J10" s="97">
        <v>3442</v>
      </c>
      <c r="K10" s="93">
        <f t="shared" si="1"/>
        <v>4897.524772198223</v>
      </c>
      <c r="L10" s="97">
        <v>230</v>
      </c>
      <c r="M10" s="93">
        <f t="shared" si="2"/>
        <v>327.2605164455524</v>
      </c>
      <c r="N10" s="97">
        <v>4772</v>
      </c>
      <c r="O10" s="93">
        <f t="shared" si="3"/>
        <v>6789.944280339896</v>
      </c>
      <c r="P10" s="97">
        <v>367</v>
      </c>
      <c r="Q10" s="93">
        <f t="shared" si="4"/>
        <v>522.193954502251</v>
      </c>
      <c r="R10" s="97">
        <v>333434</v>
      </c>
      <c r="S10" s="93">
        <f t="shared" si="5"/>
        <v>474433.8393065492</v>
      </c>
    </row>
    <row r="11" spans="1:19" ht="13.5" thickBot="1">
      <c r="A11" s="96">
        <v>5</v>
      </c>
      <c r="B11" s="97" t="s">
        <v>419</v>
      </c>
      <c r="C11" s="97" t="s">
        <v>420</v>
      </c>
      <c r="D11" s="97">
        <v>636578.47</v>
      </c>
      <c r="E11" s="93">
        <f t="shared" si="6"/>
        <v>905769.5602187808</v>
      </c>
      <c r="F11" s="97">
        <v>93475.82</v>
      </c>
      <c r="G11" s="93">
        <f t="shared" si="6"/>
        <v>133004.10925378912</v>
      </c>
      <c r="H11" s="97">
        <v>21092.19</v>
      </c>
      <c r="I11" s="93">
        <f t="shared" si="0"/>
        <v>30011.482575511807</v>
      </c>
      <c r="J11" s="97">
        <v>15421.88</v>
      </c>
      <c r="K11" s="93">
        <f t="shared" si="1"/>
        <v>21943.358318962328</v>
      </c>
      <c r="L11" s="97">
        <v>4106.83</v>
      </c>
      <c r="M11" s="93">
        <f t="shared" si="2"/>
        <v>5843.4926380612515</v>
      </c>
      <c r="N11" s="97">
        <v>24367.9</v>
      </c>
      <c r="O11" s="93">
        <f t="shared" si="3"/>
        <v>34672.3979943199</v>
      </c>
      <c r="P11" s="97">
        <v>24367.9</v>
      </c>
      <c r="Q11" s="93">
        <f t="shared" si="4"/>
        <v>34672.3979943199</v>
      </c>
      <c r="R11" s="97">
        <v>453745.95</v>
      </c>
      <c r="S11" s="93">
        <f t="shared" si="5"/>
        <v>645622.3214438165</v>
      </c>
    </row>
    <row r="12" spans="1:19" ht="13.5" thickBot="1">
      <c r="A12" s="96">
        <v>6</v>
      </c>
      <c r="B12" s="97" t="s">
        <v>421</v>
      </c>
      <c r="C12" s="97" t="s">
        <v>422</v>
      </c>
      <c r="D12" s="97">
        <v>259189.25</v>
      </c>
      <c r="E12" s="93">
        <f t="shared" si="6"/>
        <v>368793.07744406693</v>
      </c>
      <c r="F12" s="97">
        <v>55030.92</v>
      </c>
      <c r="G12" s="93">
        <f t="shared" si="6"/>
        <v>78301.94478119077</v>
      </c>
      <c r="H12" s="97">
        <v>3301.94</v>
      </c>
      <c r="I12" s="93">
        <f t="shared" si="0"/>
        <v>4698.237346400988</v>
      </c>
      <c r="J12" s="97">
        <v>4071.78</v>
      </c>
      <c r="K12" s="93">
        <f t="shared" si="1"/>
        <v>5793.620981098571</v>
      </c>
      <c r="L12" s="97">
        <v>1130.38</v>
      </c>
      <c r="M12" s="93">
        <f t="shared" si="2"/>
        <v>1608.3858373031458</v>
      </c>
      <c r="N12" s="97">
        <v>3222.1</v>
      </c>
      <c r="O12" s="93">
        <f t="shared" si="3"/>
        <v>4584.635261040063</v>
      </c>
      <c r="P12" s="97">
        <v>1405.33</v>
      </c>
      <c r="Q12" s="93">
        <f t="shared" si="4"/>
        <v>1999.604441636644</v>
      </c>
      <c r="R12" s="97">
        <v>191026.8</v>
      </c>
      <c r="S12" s="93">
        <f t="shared" si="5"/>
        <v>271806.64879539673</v>
      </c>
    </row>
    <row r="13" spans="1:19" ht="13.5" thickBot="1">
      <c r="A13" s="96">
        <v>7</v>
      </c>
      <c r="B13" s="97" t="s">
        <v>421</v>
      </c>
      <c r="C13" s="97" t="s">
        <v>423</v>
      </c>
      <c r="D13" s="97">
        <v>17701</v>
      </c>
      <c r="E13" s="93">
        <f t="shared" si="6"/>
        <v>25186.253920011837</v>
      </c>
      <c r="F13" s="97">
        <v>3043</v>
      </c>
      <c r="G13" s="93">
        <f t="shared" si="6"/>
        <v>4329.798919755722</v>
      </c>
      <c r="H13" s="97">
        <v>163</v>
      </c>
      <c r="I13" s="93">
        <f t="shared" si="0"/>
        <v>231.92810513315234</v>
      </c>
      <c r="J13" s="97">
        <v>66</v>
      </c>
      <c r="K13" s="93">
        <f t="shared" si="1"/>
        <v>93.90953950176721</v>
      </c>
      <c r="L13" s="97">
        <v>101</v>
      </c>
      <c r="M13" s="93">
        <f t="shared" si="2"/>
        <v>143.71005287391648</v>
      </c>
      <c r="N13" s="97">
        <v>6140</v>
      </c>
      <c r="O13" s="93">
        <f t="shared" si="3"/>
        <v>8736.432917285616</v>
      </c>
      <c r="P13" s="97">
        <v>85</v>
      </c>
      <c r="Q13" s="93">
        <f t="shared" si="4"/>
        <v>120.9441039037911</v>
      </c>
      <c r="R13" s="97">
        <v>8103</v>
      </c>
      <c r="S13" s="93">
        <f t="shared" si="5"/>
        <v>11529.530281557874</v>
      </c>
    </row>
    <row r="14" spans="1:19" ht="13.5" thickBot="1">
      <c r="A14" s="96">
        <v>8</v>
      </c>
      <c r="B14" s="97" t="s">
        <v>421</v>
      </c>
      <c r="C14" s="97" t="s">
        <v>424</v>
      </c>
      <c r="D14" s="97">
        <v>1133990</v>
      </c>
      <c r="E14" s="93">
        <f t="shared" si="6"/>
        <v>1613522.4045395302</v>
      </c>
      <c r="F14" s="97">
        <v>142167</v>
      </c>
      <c r="G14" s="93">
        <f t="shared" si="6"/>
        <v>202285.41670223846</v>
      </c>
      <c r="H14" s="97">
        <v>17858</v>
      </c>
      <c r="I14" s="93">
        <f t="shared" si="0"/>
        <v>25409.644794281194</v>
      </c>
      <c r="J14" s="97">
        <v>21546</v>
      </c>
      <c r="K14" s="93">
        <f t="shared" si="1"/>
        <v>30657.196031895095</v>
      </c>
      <c r="L14" s="97">
        <v>27837</v>
      </c>
      <c r="M14" s="93">
        <f t="shared" si="2"/>
        <v>39608.48259258627</v>
      </c>
      <c r="N14" s="97">
        <v>98530</v>
      </c>
      <c r="O14" s="93">
        <f t="shared" si="3"/>
        <v>140195.5595016534</v>
      </c>
      <c r="P14" s="97">
        <v>28171</v>
      </c>
      <c r="Q14" s="93">
        <f t="shared" si="4"/>
        <v>40083.72177733764</v>
      </c>
      <c r="R14" s="97">
        <v>797881</v>
      </c>
      <c r="S14" s="93">
        <f t="shared" si="5"/>
        <v>1135282.383139538</v>
      </c>
    </row>
    <row r="15" spans="1:19" ht="13.5" thickBot="1">
      <c r="A15" s="96">
        <v>9</v>
      </c>
      <c r="B15" s="97" t="s">
        <v>421</v>
      </c>
      <c r="C15" s="97" t="s">
        <v>425</v>
      </c>
      <c r="D15" s="97">
        <v>1271915</v>
      </c>
      <c r="E15" s="93">
        <f t="shared" si="6"/>
        <v>1809771.9990210643</v>
      </c>
      <c r="F15" s="97">
        <v>241848</v>
      </c>
      <c r="G15" s="93">
        <f t="shared" si="6"/>
        <v>344118.7016579302</v>
      </c>
      <c r="H15" s="97">
        <v>41659</v>
      </c>
      <c r="I15" s="93">
        <f t="shared" si="0"/>
        <v>59275.41675915333</v>
      </c>
      <c r="J15" s="97">
        <v>43207</v>
      </c>
      <c r="K15" s="93">
        <f t="shared" si="1"/>
        <v>61478.02232201297</v>
      </c>
      <c r="L15" s="97">
        <v>9002</v>
      </c>
      <c r="M15" s="93">
        <f t="shared" si="2"/>
        <v>12808.692039316795</v>
      </c>
      <c r="N15" s="97">
        <v>21355</v>
      </c>
      <c r="O15" s="93">
        <f t="shared" si="3"/>
        <v>30385.427516064225</v>
      </c>
      <c r="P15" s="97">
        <v>4919</v>
      </c>
      <c r="Q15" s="93">
        <f t="shared" si="4"/>
        <v>6999.106436502922</v>
      </c>
      <c r="R15" s="97">
        <v>909925</v>
      </c>
      <c r="S15" s="93">
        <f t="shared" si="5"/>
        <v>1294706.6322900837</v>
      </c>
    </row>
    <row r="16" spans="1:19" ht="13.5" thickBot="1">
      <c r="A16" s="96">
        <v>10</v>
      </c>
      <c r="B16" s="97" t="s">
        <v>421</v>
      </c>
      <c r="C16" s="97" t="s">
        <v>426</v>
      </c>
      <c r="D16" s="97">
        <v>411862</v>
      </c>
      <c r="E16" s="93">
        <f t="shared" si="6"/>
        <v>586026.8296708614</v>
      </c>
      <c r="F16" s="97">
        <v>75235</v>
      </c>
      <c r="G16" s="93">
        <f t="shared" si="6"/>
        <v>107049.76067296145</v>
      </c>
      <c r="H16" s="97">
        <v>6362</v>
      </c>
      <c r="I16" s="93">
        <f t="shared" si="0"/>
        <v>9052.310459246106</v>
      </c>
      <c r="J16" s="97">
        <v>4399</v>
      </c>
      <c r="K16" s="93">
        <f t="shared" si="1"/>
        <v>6259.213094973848</v>
      </c>
      <c r="L16" s="97">
        <v>0</v>
      </c>
      <c r="M16" s="93">
        <f t="shared" si="2"/>
        <v>0</v>
      </c>
      <c r="N16" s="97">
        <v>3515</v>
      </c>
      <c r="O16" s="93">
        <f t="shared" si="3"/>
        <v>5001.39441437442</v>
      </c>
      <c r="P16" s="97">
        <v>3323</v>
      </c>
      <c r="Q16" s="93">
        <f t="shared" si="4"/>
        <v>4728.2030267329155</v>
      </c>
      <c r="R16" s="97">
        <v>319028</v>
      </c>
      <c r="S16" s="93">
        <f t="shared" si="5"/>
        <v>453935.9480025726</v>
      </c>
    </row>
    <row r="17" spans="1:19" ht="13.5" thickBot="1">
      <c r="A17" s="96">
        <v>11</v>
      </c>
      <c r="B17" s="97" t="s">
        <v>421</v>
      </c>
      <c r="C17" s="97" t="s">
        <v>427</v>
      </c>
      <c r="D17" s="97">
        <v>1461326.38</v>
      </c>
      <c r="E17" s="93">
        <f t="shared" si="6"/>
        <v>2079280.1122361284</v>
      </c>
      <c r="F17" s="97">
        <v>244859.08</v>
      </c>
      <c r="G17" s="93">
        <f t="shared" si="6"/>
        <v>348403.08250949054</v>
      </c>
      <c r="H17" s="97">
        <v>36389.52</v>
      </c>
      <c r="I17" s="93">
        <f t="shared" si="0"/>
        <v>51777.62221045981</v>
      </c>
      <c r="J17" s="97">
        <v>43502.49</v>
      </c>
      <c r="K17" s="93">
        <f t="shared" si="1"/>
        <v>61898.466713336864</v>
      </c>
      <c r="L17" s="97">
        <v>2737.1</v>
      </c>
      <c r="M17" s="93">
        <f t="shared" si="2"/>
        <v>3894.542432883137</v>
      </c>
      <c r="N17" s="97">
        <v>93148.11</v>
      </c>
      <c r="O17" s="93">
        <f t="shared" si="3"/>
        <v>132537.81993272662</v>
      </c>
      <c r="P17" s="97">
        <v>2037.48</v>
      </c>
      <c r="Q17" s="93">
        <f t="shared" si="4"/>
        <v>2899.0728567281917</v>
      </c>
      <c r="R17" s="97">
        <v>1038652.59</v>
      </c>
      <c r="S17" s="93">
        <f t="shared" si="5"/>
        <v>1477869.4913517851</v>
      </c>
    </row>
    <row r="18" spans="1:19" ht="13.5" thickBot="1">
      <c r="A18" s="96">
        <v>12</v>
      </c>
      <c r="B18" s="97" t="s">
        <v>421</v>
      </c>
      <c r="C18" s="97" t="s">
        <v>428</v>
      </c>
      <c r="D18" s="97">
        <v>58919</v>
      </c>
      <c r="E18" s="93">
        <f t="shared" si="6"/>
        <v>83834.18421067609</v>
      </c>
      <c r="F18" s="97">
        <v>8197</v>
      </c>
      <c r="G18" s="93">
        <f t="shared" si="6"/>
        <v>11663.28023175736</v>
      </c>
      <c r="H18" s="97">
        <v>895</v>
      </c>
      <c r="I18" s="93">
        <f t="shared" si="0"/>
        <v>1273.4702705163886</v>
      </c>
      <c r="J18" s="97">
        <v>162</v>
      </c>
      <c r="K18" s="93">
        <f t="shared" si="1"/>
        <v>230.5052333225195</v>
      </c>
      <c r="L18" s="97">
        <v>3</v>
      </c>
      <c r="M18" s="93">
        <f t="shared" si="2"/>
        <v>4.2686154318985094</v>
      </c>
      <c r="N18" s="97">
        <v>1651</v>
      </c>
      <c r="O18" s="93">
        <f t="shared" si="3"/>
        <v>2349.161359354813</v>
      </c>
      <c r="P18" s="97">
        <v>143</v>
      </c>
      <c r="Q18" s="93">
        <f t="shared" si="4"/>
        <v>203.47066892049563</v>
      </c>
      <c r="R18" s="97">
        <v>47868</v>
      </c>
      <c r="S18" s="93">
        <f t="shared" si="5"/>
        <v>68110.02783137262</v>
      </c>
    </row>
    <row r="19" spans="1:19" ht="13.5" thickBot="1">
      <c r="A19" s="96">
        <v>13</v>
      </c>
      <c r="B19" s="97" t="s">
        <v>429</v>
      </c>
      <c r="C19" s="97" t="s">
        <v>430</v>
      </c>
      <c r="D19" s="97">
        <v>379095</v>
      </c>
      <c r="E19" s="93">
        <f t="shared" si="6"/>
        <v>539403.5890518551</v>
      </c>
      <c r="F19" s="97">
        <v>116903</v>
      </c>
      <c r="G19" s="93">
        <f t="shared" si="6"/>
        <v>166337.98327841048</v>
      </c>
      <c r="H19" s="97">
        <v>13647</v>
      </c>
      <c r="I19" s="93">
        <f t="shared" si="0"/>
        <v>19417.93159970632</v>
      </c>
      <c r="J19" s="97">
        <v>1314</v>
      </c>
      <c r="K19" s="93">
        <f t="shared" si="1"/>
        <v>1869.6535591715472</v>
      </c>
      <c r="L19" s="97">
        <v>3222</v>
      </c>
      <c r="M19" s="93">
        <f t="shared" si="2"/>
        <v>4584.492973858999</v>
      </c>
      <c r="N19" s="97">
        <v>3172</v>
      </c>
      <c r="O19" s="93">
        <f t="shared" si="3"/>
        <v>4513.349383327357</v>
      </c>
      <c r="P19" s="97">
        <v>5468</v>
      </c>
      <c r="Q19" s="93">
        <f t="shared" si="4"/>
        <v>7780.26306054035</v>
      </c>
      <c r="R19" s="97">
        <v>235369</v>
      </c>
      <c r="S19" s="93">
        <f t="shared" si="5"/>
        <v>334899.91519684007</v>
      </c>
    </row>
    <row r="20" spans="1:19" ht="13.5" thickBot="1">
      <c r="A20" s="96">
        <v>14</v>
      </c>
      <c r="B20" s="97" t="s">
        <v>431</v>
      </c>
      <c r="C20" s="97" t="s">
        <v>432</v>
      </c>
      <c r="D20" s="97">
        <v>451881</v>
      </c>
      <c r="E20" s="93">
        <f t="shared" si="6"/>
        <v>642968.7366605768</v>
      </c>
      <c r="F20" s="97">
        <v>60125</v>
      </c>
      <c r="G20" s="93">
        <f t="shared" si="6"/>
        <v>85550.1676142993</v>
      </c>
      <c r="H20" s="97">
        <v>7908</v>
      </c>
      <c r="I20" s="93">
        <f t="shared" si="0"/>
        <v>11252.07027848447</v>
      </c>
      <c r="J20" s="97">
        <v>17868</v>
      </c>
      <c r="K20" s="93">
        <f t="shared" si="1"/>
        <v>25423.873512387523</v>
      </c>
      <c r="L20" s="97">
        <v>225</v>
      </c>
      <c r="M20" s="93">
        <f t="shared" si="2"/>
        <v>320.1461573923882</v>
      </c>
      <c r="N20" s="97">
        <v>44219</v>
      </c>
      <c r="O20" s="93">
        <f t="shared" si="3"/>
        <v>62917.9685943734</v>
      </c>
      <c r="P20" s="97">
        <v>2078</v>
      </c>
      <c r="Q20" s="93">
        <f t="shared" si="4"/>
        <v>2956.727622495034</v>
      </c>
      <c r="R20" s="97">
        <v>319458</v>
      </c>
      <c r="S20" s="93">
        <f t="shared" si="5"/>
        <v>454547.78288114467</v>
      </c>
    </row>
    <row r="21" spans="1:19" ht="13.5" thickBot="1">
      <c r="A21" s="96">
        <v>15</v>
      </c>
      <c r="B21" s="97" t="s">
        <v>431</v>
      </c>
      <c r="C21" s="97" t="s">
        <v>433</v>
      </c>
      <c r="D21" s="97">
        <v>176375</v>
      </c>
      <c r="E21" s="93">
        <f t="shared" si="6"/>
        <v>250959.01560036655</v>
      </c>
      <c r="F21" s="97">
        <v>27846</v>
      </c>
      <c r="G21" s="93">
        <f t="shared" si="6"/>
        <v>39621.288438881966</v>
      </c>
      <c r="H21" s="97">
        <v>1493</v>
      </c>
      <c r="I21" s="93">
        <f t="shared" si="0"/>
        <v>2124.347613274825</v>
      </c>
      <c r="J21" s="97">
        <v>200</v>
      </c>
      <c r="K21" s="93">
        <f t="shared" si="1"/>
        <v>284.5743621265673</v>
      </c>
      <c r="L21" s="97">
        <v>0</v>
      </c>
      <c r="M21" s="93">
        <f t="shared" si="2"/>
        <v>0</v>
      </c>
      <c r="N21" s="97">
        <v>5920</v>
      </c>
      <c r="O21" s="93">
        <f t="shared" si="3"/>
        <v>8423.401118946393</v>
      </c>
      <c r="P21" s="97">
        <v>1398</v>
      </c>
      <c r="Q21" s="93">
        <f t="shared" si="4"/>
        <v>1989.1747912647054</v>
      </c>
      <c r="R21" s="97">
        <v>139518</v>
      </c>
      <c r="S21" s="93">
        <f t="shared" si="5"/>
        <v>198516.2292758721</v>
      </c>
    </row>
    <row r="22" spans="1:19" ht="13.5" thickBot="1">
      <c r="A22" s="96">
        <v>16</v>
      </c>
      <c r="B22" s="97" t="s">
        <v>431</v>
      </c>
      <c r="C22" s="97" t="s">
        <v>434</v>
      </c>
      <c r="D22" s="97">
        <v>45452</v>
      </c>
      <c r="E22" s="93">
        <f t="shared" si="6"/>
        <v>64672.369536883685</v>
      </c>
      <c r="F22" s="97">
        <v>4948</v>
      </c>
      <c r="G22" s="93">
        <f t="shared" si="6"/>
        <v>7040.369719011275</v>
      </c>
      <c r="H22" s="97">
        <v>296</v>
      </c>
      <c r="I22" s="93">
        <f t="shared" si="0"/>
        <v>421.1700559473196</v>
      </c>
      <c r="J22" s="97">
        <v>593</v>
      </c>
      <c r="K22" s="93">
        <f t="shared" si="1"/>
        <v>843.7629837052721</v>
      </c>
      <c r="L22" s="97">
        <v>482</v>
      </c>
      <c r="M22" s="93">
        <f t="shared" si="2"/>
        <v>685.8242127250272</v>
      </c>
      <c r="N22" s="97">
        <v>1309</v>
      </c>
      <c r="O22" s="93">
        <f t="shared" si="3"/>
        <v>1862.539200118383</v>
      </c>
      <c r="P22" s="97">
        <v>572</v>
      </c>
      <c r="Q22" s="93">
        <f t="shared" si="4"/>
        <v>813.8826756819825</v>
      </c>
      <c r="R22" s="97">
        <v>37252</v>
      </c>
      <c r="S22" s="93">
        <f t="shared" si="5"/>
        <v>53004.820689694425</v>
      </c>
    </row>
    <row r="23" spans="1:19" ht="13.5" thickBot="1">
      <c r="A23" s="96">
        <v>17</v>
      </c>
      <c r="B23" s="97" t="s">
        <v>435</v>
      </c>
      <c r="C23" s="97" t="s">
        <v>436</v>
      </c>
      <c r="D23" s="97">
        <v>195491</v>
      </c>
      <c r="E23" s="93">
        <f t="shared" si="6"/>
        <v>278158.63313242386</v>
      </c>
      <c r="F23" s="97">
        <v>26554</v>
      </c>
      <c r="G23" s="93">
        <f t="shared" si="6"/>
        <v>37782.93805954434</v>
      </c>
      <c r="H23" s="97">
        <v>2936</v>
      </c>
      <c r="I23" s="93">
        <f t="shared" si="0"/>
        <v>4177.551636018008</v>
      </c>
      <c r="J23" s="97">
        <v>4656</v>
      </c>
      <c r="K23" s="93">
        <f t="shared" si="1"/>
        <v>6624.891150306486</v>
      </c>
      <c r="L23" s="97">
        <v>4810</v>
      </c>
      <c r="M23" s="93">
        <f t="shared" si="2"/>
        <v>6844.013409143943</v>
      </c>
      <c r="N23" s="97">
        <v>5512</v>
      </c>
      <c r="O23" s="93">
        <f t="shared" si="3"/>
        <v>7842.869420208195</v>
      </c>
      <c r="P23" s="97">
        <v>7148</v>
      </c>
      <c r="Q23" s="93">
        <f t="shared" si="4"/>
        <v>10170.687702403515</v>
      </c>
      <c r="R23" s="97">
        <v>143875</v>
      </c>
      <c r="S23" s="93">
        <f t="shared" si="5"/>
        <v>204715.68175479936</v>
      </c>
    </row>
    <row r="24" spans="1:19" ht="13.5" thickBot="1">
      <c r="A24" s="96">
        <v>18</v>
      </c>
      <c r="B24" s="97" t="s">
        <v>435</v>
      </c>
      <c r="C24" s="97" t="s">
        <v>437</v>
      </c>
      <c r="D24" s="97">
        <v>293702</v>
      </c>
      <c r="E24" s="93">
        <f t="shared" si="6"/>
        <v>417900.29652648536</v>
      </c>
      <c r="F24" s="97">
        <v>56975</v>
      </c>
      <c r="G24" s="93">
        <f t="shared" si="6"/>
        <v>81068.12141080586</v>
      </c>
      <c r="H24" s="97">
        <v>15632</v>
      </c>
      <c r="I24" s="93">
        <f t="shared" si="0"/>
        <v>22242.3321438125</v>
      </c>
      <c r="J24" s="97">
        <v>8080</v>
      </c>
      <c r="K24" s="93">
        <f t="shared" si="1"/>
        <v>11496.80422991332</v>
      </c>
      <c r="L24" s="97">
        <v>3650</v>
      </c>
      <c r="M24" s="93">
        <f t="shared" si="2"/>
        <v>5193.482108809853</v>
      </c>
      <c r="N24" s="97">
        <v>17120</v>
      </c>
      <c r="O24" s="93">
        <f t="shared" si="3"/>
        <v>24359.56539803416</v>
      </c>
      <c r="P24" s="97">
        <v>8175</v>
      </c>
      <c r="Q24" s="93">
        <f t="shared" si="4"/>
        <v>11631.977051923439</v>
      </c>
      <c r="R24" s="97">
        <v>184070</v>
      </c>
      <c r="S24" s="93">
        <f t="shared" si="5"/>
        <v>261908.01418318623</v>
      </c>
    </row>
    <row r="25" spans="1:19" ht="13.5" thickBot="1">
      <c r="A25" s="96">
        <v>19</v>
      </c>
      <c r="B25" s="97" t="s">
        <v>438</v>
      </c>
      <c r="C25" s="97" t="s">
        <v>439</v>
      </c>
      <c r="D25" s="97">
        <v>792391</v>
      </c>
      <c r="E25" s="93">
        <f t="shared" si="6"/>
        <v>1127470.8168991639</v>
      </c>
      <c r="F25" s="97">
        <v>131918</v>
      </c>
      <c r="G25" s="93">
        <f t="shared" si="6"/>
        <v>187702.40351506253</v>
      </c>
      <c r="H25" s="97">
        <v>18767</v>
      </c>
      <c r="I25" s="93">
        <f t="shared" si="0"/>
        <v>26703.035270146444</v>
      </c>
      <c r="J25" s="97">
        <v>16547</v>
      </c>
      <c r="K25" s="93">
        <f t="shared" si="1"/>
        <v>23544.259850541544</v>
      </c>
      <c r="L25" s="97">
        <v>7370</v>
      </c>
      <c r="M25" s="93">
        <f t="shared" si="2"/>
        <v>10486.565244364005</v>
      </c>
      <c r="N25" s="97">
        <v>24578</v>
      </c>
      <c r="O25" s="93">
        <f t="shared" si="3"/>
        <v>34971.34336173385</v>
      </c>
      <c r="P25" s="97">
        <v>4045</v>
      </c>
      <c r="Q25" s="93">
        <f t="shared" si="4"/>
        <v>5755.5164740098235</v>
      </c>
      <c r="R25" s="97">
        <v>589166</v>
      </c>
      <c r="S25" s="93">
        <f t="shared" si="5"/>
        <v>838307.6931833058</v>
      </c>
    </row>
    <row r="26" spans="1:19" ht="13.5" thickBot="1">
      <c r="A26" s="96">
        <v>20</v>
      </c>
      <c r="B26" s="97" t="s">
        <v>440</v>
      </c>
      <c r="C26" s="97" t="s">
        <v>441</v>
      </c>
      <c r="D26" s="97">
        <v>207642</v>
      </c>
      <c r="E26" s="93">
        <f t="shared" si="6"/>
        <v>295447.9485034234</v>
      </c>
      <c r="F26" s="97">
        <v>25292</v>
      </c>
      <c r="G26" s="93">
        <f t="shared" si="6"/>
        <v>35987.2738345257</v>
      </c>
      <c r="H26" s="97">
        <v>2718</v>
      </c>
      <c r="I26" s="93">
        <f t="shared" si="0"/>
        <v>3867.3655813000496</v>
      </c>
      <c r="J26" s="97">
        <v>1480</v>
      </c>
      <c r="K26" s="93">
        <f t="shared" si="1"/>
        <v>2105.850279736598</v>
      </c>
      <c r="L26" s="97">
        <v>1200</v>
      </c>
      <c r="M26" s="93">
        <f t="shared" si="2"/>
        <v>1707.446172759404</v>
      </c>
      <c r="N26" s="97">
        <v>10134</v>
      </c>
      <c r="O26" s="93">
        <f t="shared" si="3"/>
        <v>14419.382928953166</v>
      </c>
      <c r="P26" s="97">
        <v>1081</v>
      </c>
      <c r="Q26" s="93">
        <f t="shared" si="4"/>
        <v>1538.1244272940962</v>
      </c>
      <c r="R26" s="97">
        <v>165737</v>
      </c>
      <c r="S26" s="93">
        <f t="shared" si="5"/>
        <v>235822.50527885443</v>
      </c>
    </row>
    <row r="27" spans="1:19" ht="13.5" thickBot="1">
      <c r="A27" s="96">
        <v>21</v>
      </c>
      <c r="B27" s="97" t="s">
        <v>440</v>
      </c>
      <c r="C27" s="97" t="s">
        <v>442</v>
      </c>
      <c r="D27" s="97">
        <v>190321</v>
      </c>
      <c r="E27" s="93">
        <f t="shared" si="6"/>
        <v>270802.38587145205</v>
      </c>
      <c r="F27" s="97">
        <v>21295</v>
      </c>
      <c r="G27" s="93">
        <f t="shared" si="6"/>
        <v>30300.055207426252</v>
      </c>
      <c r="H27" s="97">
        <v>3619</v>
      </c>
      <c r="I27" s="93">
        <f t="shared" si="0"/>
        <v>5149.373082680236</v>
      </c>
      <c r="J27" s="97">
        <v>4163</v>
      </c>
      <c r="K27" s="93">
        <f t="shared" si="1"/>
        <v>5923.415347664499</v>
      </c>
      <c r="L27" s="97">
        <v>3111</v>
      </c>
      <c r="M27" s="93">
        <f t="shared" si="2"/>
        <v>4426.554202878754</v>
      </c>
      <c r="N27" s="97">
        <v>12854</v>
      </c>
      <c r="O27" s="93">
        <f t="shared" si="3"/>
        <v>18289.594253874482</v>
      </c>
      <c r="P27" s="97">
        <v>299</v>
      </c>
      <c r="Q27" s="93">
        <f t="shared" si="4"/>
        <v>425.43867137921814</v>
      </c>
      <c r="R27" s="97">
        <v>144980</v>
      </c>
      <c r="S27" s="93">
        <f t="shared" si="5"/>
        <v>206287.95510554864</v>
      </c>
    </row>
    <row r="28" spans="1:19" ht="13.5" thickBot="1">
      <c r="A28" s="96">
        <v>22</v>
      </c>
      <c r="B28" s="97" t="s">
        <v>440</v>
      </c>
      <c r="C28" s="97" t="s">
        <v>443</v>
      </c>
      <c r="D28" s="97">
        <v>89108</v>
      </c>
      <c r="E28" s="93">
        <f t="shared" si="6"/>
        <v>126789.26130187079</v>
      </c>
      <c r="F28" s="97">
        <v>12221</v>
      </c>
      <c r="G28" s="93">
        <f t="shared" si="6"/>
        <v>17388.916397743895</v>
      </c>
      <c r="H28" s="97">
        <v>1604</v>
      </c>
      <c r="I28" s="93">
        <f t="shared" si="0"/>
        <v>2282.2863842550696</v>
      </c>
      <c r="J28" s="97">
        <v>1008</v>
      </c>
      <c r="K28" s="93">
        <f t="shared" si="1"/>
        <v>1434.2547851178992</v>
      </c>
      <c r="L28" s="97">
        <v>676</v>
      </c>
      <c r="M28" s="93">
        <f t="shared" si="2"/>
        <v>961.8613439877975</v>
      </c>
      <c r="N28" s="97">
        <v>3142</v>
      </c>
      <c r="O28" s="93">
        <f t="shared" si="3"/>
        <v>4470.663229008373</v>
      </c>
      <c r="P28" s="97">
        <v>428</v>
      </c>
      <c r="Q28" s="93">
        <f t="shared" si="4"/>
        <v>608.989134950854</v>
      </c>
      <c r="R28" s="97">
        <v>70029</v>
      </c>
      <c r="S28" s="93">
        <f t="shared" si="5"/>
        <v>99642.2900268069</v>
      </c>
    </row>
    <row r="29" spans="1:19" ht="13.5" thickBot="1">
      <c r="A29" s="96">
        <v>23</v>
      </c>
      <c r="B29" s="97" t="s">
        <v>444</v>
      </c>
      <c r="C29" s="97" t="s">
        <v>445</v>
      </c>
      <c r="D29" s="97">
        <v>286623</v>
      </c>
      <c r="E29" s="93">
        <f t="shared" si="6"/>
        <v>407827.7869790155</v>
      </c>
      <c r="F29" s="97">
        <v>26616</v>
      </c>
      <c r="G29" s="93">
        <f t="shared" si="6"/>
        <v>37871.156111803575</v>
      </c>
      <c r="H29" s="97">
        <v>6073</v>
      </c>
      <c r="I29" s="93">
        <f t="shared" si="0"/>
        <v>8641.100505973216</v>
      </c>
      <c r="J29" s="97">
        <v>11248</v>
      </c>
      <c r="K29" s="93">
        <f t="shared" si="1"/>
        <v>16004.462125998145</v>
      </c>
      <c r="L29" s="97">
        <v>2001</v>
      </c>
      <c r="M29" s="93">
        <f t="shared" si="2"/>
        <v>2847.166493076306</v>
      </c>
      <c r="N29" s="97">
        <v>8190</v>
      </c>
      <c r="O29" s="93">
        <f t="shared" si="3"/>
        <v>11653.320129082931</v>
      </c>
      <c r="P29" s="97">
        <v>5638</v>
      </c>
      <c r="Q29" s="93">
        <f t="shared" si="4"/>
        <v>8022.151268347932</v>
      </c>
      <c r="R29" s="97">
        <v>226857</v>
      </c>
      <c r="S29" s="93">
        <f t="shared" si="5"/>
        <v>322788.4303447334</v>
      </c>
    </row>
    <row r="30" spans="1:19" ht="13.5" thickBot="1">
      <c r="A30" s="96">
        <v>24</v>
      </c>
      <c r="B30" s="97" t="s">
        <v>444</v>
      </c>
      <c r="C30" s="97" t="s">
        <v>446</v>
      </c>
      <c r="D30" s="97">
        <v>483515</v>
      </c>
      <c r="E30" s="93">
        <f t="shared" si="6"/>
        <v>687979.863518136</v>
      </c>
      <c r="F30" s="97">
        <v>51990</v>
      </c>
      <c r="G30" s="93">
        <f t="shared" si="6"/>
        <v>73975.10543480117</v>
      </c>
      <c r="H30" s="97">
        <v>10838</v>
      </c>
      <c r="I30" s="93">
        <f t="shared" si="0"/>
        <v>15421.084683638683</v>
      </c>
      <c r="J30" s="97">
        <v>8916</v>
      </c>
      <c r="K30" s="93">
        <f t="shared" si="1"/>
        <v>12686.32506360237</v>
      </c>
      <c r="L30" s="97">
        <v>1760</v>
      </c>
      <c r="M30" s="93">
        <f t="shared" si="2"/>
        <v>2504.2543867137924</v>
      </c>
      <c r="N30" s="97">
        <v>32000</v>
      </c>
      <c r="O30" s="93">
        <f t="shared" si="3"/>
        <v>45531.89794025077</v>
      </c>
      <c r="P30" s="97">
        <v>969</v>
      </c>
      <c r="Q30" s="93">
        <f t="shared" si="4"/>
        <v>1378.7627845032187</v>
      </c>
      <c r="R30" s="97">
        <v>377042</v>
      </c>
      <c r="S30" s="93">
        <f t="shared" si="5"/>
        <v>536482.4332246259</v>
      </c>
    </row>
    <row r="31" spans="1:19" ht="13.5" thickBot="1">
      <c r="A31" s="96">
        <v>25</v>
      </c>
      <c r="B31" s="97" t="s">
        <v>444</v>
      </c>
      <c r="C31" s="97" t="s">
        <v>447</v>
      </c>
      <c r="D31" s="97">
        <v>73393</v>
      </c>
      <c r="E31" s="93">
        <f t="shared" si="6"/>
        <v>104428.83079777576</v>
      </c>
      <c r="F31" s="97">
        <v>8630</v>
      </c>
      <c r="G31" s="93">
        <f t="shared" si="6"/>
        <v>12279.38372576138</v>
      </c>
      <c r="H31" s="97">
        <v>2274</v>
      </c>
      <c r="I31" s="93">
        <f t="shared" si="0"/>
        <v>3235.6104973790702</v>
      </c>
      <c r="J31" s="97">
        <v>2308</v>
      </c>
      <c r="K31" s="93">
        <f t="shared" si="1"/>
        <v>3283.988138940587</v>
      </c>
      <c r="L31" s="97">
        <v>10</v>
      </c>
      <c r="M31" s="93">
        <f t="shared" si="2"/>
        <v>14.228718106328365</v>
      </c>
      <c r="N31" s="97">
        <v>815</v>
      </c>
      <c r="O31" s="93">
        <f t="shared" si="3"/>
        <v>1159.6405256657617</v>
      </c>
      <c r="P31" s="97">
        <v>617</v>
      </c>
      <c r="Q31" s="93">
        <f t="shared" si="4"/>
        <v>877.9119071604601</v>
      </c>
      <c r="R31" s="97">
        <v>58739</v>
      </c>
      <c r="S31" s="93">
        <f t="shared" si="5"/>
        <v>83578.06728476219</v>
      </c>
    </row>
    <row r="32" spans="1:19" ht="13.5" thickBot="1">
      <c r="A32" s="96">
        <v>26</v>
      </c>
      <c r="B32" s="97" t="s">
        <v>448</v>
      </c>
      <c r="C32" s="97" t="s">
        <v>449</v>
      </c>
      <c r="D32" s="97">
        <v>56768</v>
      </c>
      <c r="E32" s="93">
        <f t="shared" si="6"/>
        <v>80773.58694600486</v>
      </c>
      <c r="F32" s="97">
        <v>11620</v>
      </c>
      <c r="G32" s="93">
        <f t="shared" si="6"/>
        <v>16533.77043955356</v>
      </c>
      <c r="H32" s="97">
        <v>1634</v>
      </c>
      <c r="I32" s="93">
        <f t="shared" si="0"/>
        <v>2324.972538574055</v>
      </c>
      <c r="J32" s="97">
        <v>720</v>
      </c>
      <c r="K32" s="93">
        <f t="shared" si="1"/>
        <v>1024.4677036556423</v>
      </c>
      <c r="L32" s="97">
        <v>22</v>
      </c>
      <c r="M32" s="93">
        <f t="shared" si="2"/>
        <v>31.303179833922403</v>
      </c>
      <c r="N32" s="97">
        <v>729</v>
      </c>
      <c r="O32" s="93">
        <f t="shared" si="3"/>
        <v>1037.2735499513378</v>
      </c>
      <c r="P32" s="97">
        <v>0</v>
      </c>
      <c r="Q32" s="93">
        <f t="shared" si="4"/>
        <v>0</v>
      </c>
      <c r="R32" s="97">
        <v>42043</v>
      </c>
      <c r="S32" s="93">
        <f t="shared" si="5"/>
        <v>59821.799534436344</v>
      </c>
    </row>
    <row r="33" spans="1:19" ht="13.5" thickBot="1">
      <c r="A33" s="96">
        <v>27</v>
      </c>
      <c r="B33" s="97" t="s">
        <v>448</v>
      </c>
      <c r="C33" s="97" t="s">
        <v>450</v>
      </c>
      <c r="D33" s="97">
        <v>271078</v>
      </c>
      <c r="E33" s="93">
        <f t="shared" si="6"/>
        <v>385709.2446827281</v>
      </c>
      <c r="F33" s="97">
        <v>36407</v>
      </c>
      <c r="G33" s="93">
        <f t="shared" si="6"/>
        <v>51802.49400970968</v>
      </c>
      <c r="H33" s="97">
        <v>5400</v>
      </c>
      <c r="I33" s="93">
        <f t="shared" si="0"/>
        <v>7683.507777417317</v>
      </c>
      <c r="J33" s="97">
        <v>5028</v>
      </c>
      <c r="K33" s="93">
        <f t="shared" si="1"/>
        <v>7154.199463861902</v>
      </c>
      <c r="L33" s="97">
        <v>1800</v>
      </c>
      <c r="M33" s="93">
        <f t="shared" si="2"/>
        <v>2561.1692591391056</v>
      </c>
      <c r="N33" s="97">
        <v>3512</v>
      </c>
      <c r="O33" s="93">
        <f t="shared" si="3"/>
        <v>4997.125798942522</v>
      </c>
      <c r="P33" s="97">
        <v>2660</v>
      </c>
      <c r="Q33" s="93">
        <f t="shared" si="4"/>
        <v>3784.8390162833452</v>
      </c>
      <c r="R33" s="97">
        <v>216271</v>
      </c>
      <c r="S33" s="93">
        <f t="shared" si="5"/>
        <v>307725.9093573742</v>
      </c>
    </row>
    <row r="34" spans="1:19" ht="13.5" thickBot="1">
      <c r="A34" s="96">
        <v>28</v>
      </c>
      <c r="B34" s="97" t="s">
        <v>451</v>
      </c>
      <c r="C34" s="97" t="s">
        <v>452</v>
      </c>
      <c r="D34" s="97">
        <v>661238</v>
      </c>
      <c r="E34" s="93">
        <f t="shared" si="6"/>
        <v>940856.9103192355</v>
      </c>
      <c r="F34" s="97">
        <v>67113</v>
      </c>
      <c r="G34" s="93">
        <f t="shared" si="6"/>
        <v>95493.19582700156</v>
      </c>
      <c r="H34" s="97">
        <v>9387</v>
      </c>
      <c r="I34" s="93">
        <f t="shared" si="0"/>
        <v>13356.497686410436</v>
      </c>
      <c r="J34" s="97">
        <v>2658</v>
      </c>
      <c r="K34" s="93">
        <f t="shared" si="1"/>
        <v>3781.9932726620796</v>
      </c>
      <c r="L34" s="97">
        <v>776</v>
      </c>
      <c r="M34" s="93">
        <f t="shared" si="2"/>
        <v>1104.1485250510812</v>
      </c>
      <c r="N34" s="97">
        <v>59735</v>
      </c>
      <c r="O34" s="93">
        <f t="shared" si="3"/>
        <v>84995.2476081525</v>
      </c>
      <c r="P34" s="97">
        <v>18228</v>
      </c>
      <c r="Q34" s="93">
        <f t="shared" si="4"/>
        <v>25936.107364215342</v>
      </c>
      <c r="R34" s="97">
        <v>503341</v>
      </c>
      <c r="S34" s="93">
        <f t="shared" si="5"/>
        <v>716189.7200357425</v>
      </c>
    </row>
    <row r="35" spans="1:19" ht="13.5" thickBot="1">
      <c r="A35" s="96">
        <v>29</v>
      </c>
      <c r="B35" s="97" t="s">
        <v>453</v>
      </c>
      <c r="C35" s="97" t="s">
        <v>454</v>
      </c>
      <c r="D35" s="97">
        <v>53251.35</v>
      </c>
      <c r="E35" s="93">
        <f t="shared" si="6"/>
        <v>75769.8447931429</v>
      </c>
      <c r="F35" s="97">
        <v>4139.67</v>
      </c>
      <c r="G35" s="93">
        <f t="shared" si="6"/>
        <v>5890.2197483224345</v>
      </c>
      <c r="H35" s="97">
        <v>1942.79</v>
      </c>
      <c r="I35" s="93">
        <f t="shared" si="0"/>
        <v>2764.3411249793685</v>
      </c>
      <c r="J35" s="97">
        <v>2317.89</v>
      </c>
      <c r="K35" s="93">
        <f t="shared" si="1"/>
        <v>3298.060341147745</v>
      </c>
      <c r="L35" s="97">
        <v>0</v>
      </c>
      <c r="M35" s="93">
        <f t="shared" si="2"/>
        <v>0</v>
      </c>
      <c r="N35" s="97">
        <v>556</v>
      </c>
      <c r="O35" s="93">
        <f t="shared" si="3"/>
        <v>791.116726711857</v>
      </c>
      <c r="P35" s="97">
        <v>55</v>
      </c>
      <c r="Q35" s="93">
        <f t="shared" si="4"/>
        <v>78.25794958480601</v>
      </c>
      <c r="R35" s="97">
        <v>44240</v>
      </c>
      <c r="S35" s="93">
        <f t="shared" si="5"/>
        <v>62947.84890239668</v>
      </c>
    </row>
    <row r="36" spans="1:19" ht="13.5" thickBot="1">
      <c r="A36" s="96">
        <v>30</v>
      </c>
      <c r="B36" s="97" t="s">
        <v>453</v>
      </c>
      <c r="C36" s="97" t="s">
        <v>455</v>
      </c>
      <c r="D36" s="97">
        <v>70767</v>
      </c>
      <c r="E36" s="93">
        <f t="shared" si="6"/>
        <v>100692.36942305394</v>
      </c>
      <c r="F36" s="97">
        <v>8142</v>
      </c>
      <c r="G36" s="93">
        <f t="shared" si="6"/>
        <v>11585.022282172555</v>
      </c>
      <c r="H36" s="97">
        <v>1399</v>
      </c>
      <c r="I36" s="93">
        <f t="shared" si="0"/>
        <v>1990.5976630753382</v>
      </c>
      <c r="J36" s="97">
        <v>327</v>
      </c>
      <c r="K36" s="93">
        <f t="shared" si="1"/>
        <v>465.2790820769375</v>
      </c>
      <c r="L36" s="97">
        <v>0</v>
      </c>
      <c r="M36" s="93">
        <f t="shared" si="2"/>
        <v>0</v>
      </c>
      <c r="N36" s="97">
        <v>505</v>
      </c>
      <c r="O36" s="93">
        <f t="shared" si="3"/>
        <v>718.5502643695825</v>
      </c>
      <c r="P36" s="97">
        <v>403</v>
      </c>
      <c r="Q36" s="93">
        <f t="shared" si="4"/>
        <v>573.4173396850331</v>
      </c>
      <c r="R36" s="97">
        <v>59991</v>
      </c>
      <c r="S36" s="93">
        <f t="shared" si="5"/>
        <v>85359.50279167449</v>
      </c>
    </row>
    <row r="37" spans="1:19" ht="13.5" thickBot="1">
      <c r="A37" s="96">
        <v>31</v>
      </c>
      <c r="B37" s="97" t="s">
        <v>456</v>
      </c>
      <c r="C37" s="97" t="s">
        <v>457</v>
      </c>
      <c r="D37" s="97">
        <v>20633.31</v>
      </c>
      <c r="E37" s="93">
        <f t="shared" si="6"/>
        <v>29358.555159048614</v>
      </c>
      <c r="F37" s="97">
        <v>5359.7</v>
      </c>
      <c r="G37" s="93">
        <f t="shared" si="6"/>
        <v>7626.166043448813</v>
      </c>
      <c r="H37" s="97">
        <v>256.47</v>
      </c>
      <c r="I37" s="93">
        <f t="shared" si="0"/>
        <v>364.9239332730036</v>
      </c>
      <c r="J37" s="97">
        <v>0</v>
      </c>
      <c r="K37" s="93">
        <f t="shared" si="1"/>
        <v>0</v>
      </c>
      <c r="L37" s="97">
        <v>0</v>
      </c>
      <c r="M37" s="93">
        <f t="shared" si="2"/>
        <v>0</v>
      </c>
      <c r="N37" s="97">
        <v>1004.25</v>
      </c>
      <c r="O37" s="93">
        <f t="shared" si="3"/>
        <v>1428.919015828026</v>
      </c>
      <c r="P37" s="97">
        <v>61.65</v>
      </c>
      <c r="Q37" s="93">
        <f t="shared" si="4"/>
        <v>87.72004712551437</v>
      </c>
      <c r="R37" s="97">
        <v>13951.24</v>
      </c>
      <c r="S37" s="93">
        <f t="shared" si="5"/>
        <v>19850.826119373254</v>
      </c>
    </row>
    <row r="38" spans="1:19" ht="13.5" thickBot="1">
      <c r="A38" s="96">
        <v>32</v>
      </c>
      <c r="B38" s="97" t="s">
        <v>456</v>
      </c>
      <c r="C38" s="97" t="s">
        <v>458</v>
      </c>
      <c r="D38" s="97">
        <v>58939</v>
      </c>
      <c r="E38" s="93">
        <f t="shared" si="6"/>
        <v>83862.64164688875</v>
      </c>
      <c r="F38" s="97">
        <v>9368</v>
      </c>
      <c r="G38" s="93">
        <f t="shared" si="6"/>
        <v>13329.463122008412</v>
      </c>
      <c r="H38" s="97">
        <v>1313</v>
      </c>
      <c r="I38" s="93">
        <f t="shared" si="0"/>
        <v>1868.2306873609143</v>
      </c>
      <c r="J38" s="97">
        <v>605</v>
      </c>
      <c r="K38" s="93">
        <f t="shared" si="1"/>
        <v>860.837445432866</v>
      </c>
      <c r="L38" s="97">
        <v>1221</v>
      </c>
      <c r="M38" s="93">
        <f t="shared" si="2"/>
        <v>1737.3264807826934</v>
      </c>
      <c r="N38" s="97">
        <v>600</v>
      </c>
      <c r="O38" s="93">
        <f t="shared" si="3"/>
        <v>853.723086379702</v>
      </c>
      <c r="P38" s="97">
        <v>250</v>
      </c>
      <c r="Q38" s="93">
        <f t="shared" si="4"/>
        <v>355.71795265820913</v>
      </c>
      <c r="R38" s="97">
        <v>45582</v>
      </c>
      <c r="S38" s="93">
        <f t="shared" si="5"/>
        <v>64857.34287226595</v>
      </c>
    </row>
    <row r="39" spans="1:19" ht="13.5" thickBot="1">
      <c r="A39" s="96">
        <v>33</v>
      </c>
      <c r="B39" s="97" t="s">
        <v>456</v>
      </c>
      <c r="C39" s="97" t="s">
        <v>459</v>
      </c>
      <c r="D39" s="97">
        <v>971929</v>
      </c>
      <c r="E39" s="93">
        <f t="shared" si="6"/>
        <v>1382930.3760365623</v>
      </c>
      <c r="F39" s="97">
        <v>193705</v>
      </c>
      <c r="G39" s="93">
        <f t="shared" si="6"/>
        <v>275617.3840786336</v>
      </c>
      <c r="H39" s="97">
        <v>13441</v>
      </c>
      <c r="I39" s="93">
        <f aca="true" t="shared" si="7" ref="I39:I70">H39/$E$5</f>
        <v>19124.820006715956</v>
      </c>
      <c r="J39" s="97">
        <v>19273</v>
      </c>
      <c r="K39" s="93">
        <f aca="true" t="shared" si="8" ref="K39:K70">J39/$E$5</f>
        <v>27423.00840632666</v>
      </c>
      <c r="L39" s="97">
        <v>34588</v>
      </c>
      <c r="M39" s="93">
        <f aca="true" t="shared" si="9" ref="M39:M70">L39/$E$5</f>
        <v>49214.290186168546</v>
      </c>
      <c r="N39" s="97">
        <v>13436</v>
      </c>
      <c r="O39" s="93">
        <f aca="true" t="shared" si="10" ref="O39:O70">N39/$E$5</f>
        <v>19117.70564766279</v>
      </c>
      <c r="P39" s="97">
        <v>30067</v>
      </c>
      <c r="Q39" s="93">
        <f aca="true" t="shared" si="11" ref="Q39:Q70">P39/$E$5</f>
        <v>42781.486730297496</v>
      </c>
      <c r="R39" s="97">
        <v>667419</v>
      </c>
      <c r="S39" s="93">
        <f aca="true" t="shared" si="12" ref="S39:S70">R39/$E$5</f>
        <v>949651.6809807571</v>
      </c>
    </row>
    <row r="40" spans="1:19" ht="13.5" thickBot="1">
      <c r="A40" s="96">
        <v>34</v>
      </c>
      <c r="B40" s="97" t="s">
        <v>456</v>
      </c>
      <c r="C40" s="97" t="s">
        <v>460</v>
      </c>
      <c r="D40" s="97">
        <v>158913</v>
      </c>
      <c r="E40" s="93">
        <f t="shared" si="6"/>
        <v>226112.82804309594</v>
      </c>
      <c r="F40" s="97">
        <v>11154</v>
      </c>
      <c r="G40" s="93">
        <f t="shared" si="6"/>
        <v>15870.712175798659</v>
      </c>
      <c r="H40" s="97">
        <v>3180</v>
      </c>
      <c r="I40" s="93">
        <f t="shared" si="7"/>
        <v>4524.73235781242</v>
      </c>
      <c r="J40" s="97">
        <v>2230</v>
      </c>
      <c r="K40" s="93">
        <f t="shared" si="8"/>
        <v>3173.004137711225</v>
      </c>
      <c r="L40" s="97">
        <v>1010</v>
      </c>
      <c r="M40" s="93">
        <f t="shared" si="9"/>
        <v>1437.100528739165</v>
      </c>
      <c r="N40" s="97">
        <v>1836</v>
      </c>
      <c r="O40" s="93">
        <f t="shared" si="10"/>
        <v>2612.392644321888</v>
      </c>
      <c r="P40" s="97">
        <v>3989</v>
      </c>
      <c r="Q40" s="93">
        <f t="shared" si="11"/>
        <v>5675.835652614384</v>
      </c>
      <c r="R40" s="97">
        <v>135514</v>
      </c>
      <c r="S40" s="93">
        <f t="shared" si="12"/>
        <v>192819.0505460982</v>
      </c>
    </row>
    <row r="41" spans="1:19" ht="13.5" thickBot="1">
      <c r="A41" s="96">
        <v>35</v>
      </c>
      <c r="B41" s="97" t="s">
        <v>456</v>
      </c>
      <c r="C41" s="97" t="s">
        <v>461</v>
      </c>
      <c r="D41" s="97">
        <v>19938</v>
      </c>
      <c r="E41" s="93">
        <f t="shared" si="6"/>
        <v>28369.218160397493</v>
      </c>
      <c r="F41" s="97">
        <v>4366</v>
      </c>
      <c r="G41" s="93">
        <f t="shared" si="6"/>
        <v>6212.258325222964</v>
      </c>
      <c r="H41" s="97">
        <v>1020</v>
      </c>
      <c r="I41" s="93">
        <f t="shared" si="7"/>
        <v>1451.3292468454931</v>
      </c>
      <c r="J41" s="97">
        <v>340</v>
      </c>
      <c r="K41" s="93">
        <f t="shared" si="8"/>
        <v>483.7764156151644</v>
      </c>
      <c r="L41" s="97">
        <v>0</v>
      </c>
      <c r="M41" s="93">
        <f t="shared" si="9"/>
        <v>0</v>
      </c>
      <c r="N41" s="97">
        <v>812</v>
      </c>
      <c r="O41" s="93">
        <f t="shared" si="10"/>
        <v>1155.3719102338632</v>
      </c>
      <c r="P41" s="97">
        <v>98</v>
      </c>
      <c r="Q41" s="93">
        <f t="shared" si="11"/>
        <v>139.44143744201799</v>
      </c>
      <c r="R41" s="97">
        <v>13302</v>
      </c>
      <c r="S41" s="93">
        <f t="shared" si="12"/>
        <v>18927.04082503799</v>
      </c>
    </row>
    <row r="42" spans="1:19" ht="13.5" thickBot="1">
      <c r="A42" s="96">
        <v>36</v>
      </c>
      <c r="B42" s="97" t="s">
        <v>462</v>
      </c>
      <c r="C42" s="97" t="s">
        <v>463</v>
      </c>
      <c r="D42" s="97">
        <v>904392</v>
      </c>
      <c r="E42" s="93">
        <f t="shared" si="6"/>
        <v>1286833.8825618522</v>
      </c>
      <c r="F42" s="97">
        <v>132368</v>
      </c>
      <c r="G42" s="93">
        <f t="shared" si="6"/>
        <v>188342.6958298473</v>
      </c>
      <c r="H42" s="97">
        <v>12795</v>
      </c>
      <c r="I42" s="93">
        <f t="shared" si="7"/>
        <v>18205.64481704714</v>
      </c>
      <c r="J42" s="97">
        <v>8953</v>
      </c>
      <c r="K42" s="93">
        <f t="shared" si="8"/>
        <v>12738.971320595785</v>
      </c>
      <c r="L42" s="97">
        <v>13605</v>
      </c>
      <c r="M42" s="93">
        <f t="shared" si="9"/>
        <v>19358.17098365974</v>
      </c>
      <c r="N42" s="97">
        <v>32341</v>
      </c>
      <c r="O42" s="93">
        <f t="shared" si="10"/>
        <v>46017.09722767657</v>
      </c>
      <c r="P42" s="97">
        <v>19288</v>
      </c>
      <c r="Q42" s="93">
        <f t="shared" si="11"/>
        <v>27444.35148348615</v>
      </c>
      <c r="R42" s="97">
        <v>685042</v>
      </c>
      <c r="S42" s="93">
        <f t="shared" si="12"/>
        <v>974726.9508995396</v>
      </c>
    </row>
    <row r="43" spans="1:19" ht="13.5" thickBot="1">
      <c r="A43" s="96">
        <v>37</v>
      </c>
      <c r="B43" s="97" t="s">
        <v>462</v>
      </c>
      <c r="C43" s="97" t="s">
        <v>464</v>
      </c>
      <c r="D43" s="97">
        <v>108794</v>
      </c>
      <c r="E43" s="93">
        <f t="shared" si="6"/>
        <v>154799.91576598882</v>
      </c>
      <c r="F43" s="97">
        <v>16370</v>
      </c>
      <c r="G43" s="93">
        <f t="shared" si="6"/>
        <v>23292.411540059533</v>
      </c>
      <c r="H43" s="97">
        <v>7000</v>
      </c>
      <c r="I43" s="93">
        <f t="shared" si="7"/>
        <v>9960.102674429856</v>
      </c>
      <c r="J43" s="97">
        <v>2300</v>
      </c>
      <c r="K43" s="93">
        <f t="shared" si="8"/>
        <v>3272.605164455524</v>
      </c>
      <c r="L43" s="97">
        <v>900</v>
      </c>
      <c r="M43" s="93">
        <f t="shared" si="9"/>
        <v>1280.5846295695528</v>
      </c>
      <c r="N43" s="97">
        <v>4200</v>
      </c>
      <c r="O43" s="93">
        <f t="shared" si="10"/>
        <v>5976.061604657913</v>
      </c>
      <c r="P43" s="97">
        <v>720</v>
      </c>
      <c r="Q43" s="93">
        <f t="shared" si="11"/>
        <v>1024.4677036556423</v>
      </c>
      <c r="R43" s="97">
        <v>77304</v>
      </c>
      <c r="S43" s="93">
        <f t="shared" si="12"/>
        <v>109993.6824491608</v>
      </c>
    </row>
    <row r="44" spans="1:19" ht="13.5" thickBot="1">
      <c r="A44" s="96">
        <v>38</v>
      </c>
      <c r="B44" s="97" t="s">
        <v>462</v>
      </c>
      <c r="C44" s="97" t="s">
        <v>465</v>
      </c>
      <c r="D44" s="97">
        <v>79937</v>
      </c>
      <c r="E44" s="93">
        <f t="shared" si="6"/>
        <v>113740.10392655706</v>
      </c>
      <c r="F44" s="97">
        <v>10617</v>
      </c>
      <c r="G44" s="93">
        <f t="shared" si="6"/>
        <v>15106.630013488824</v>
      </c>
      <c r="H44" s="97">
        <v>9226</v>
      </c>
      <c r="I44" s="93">
        <f t="shared" si="7"/>
        <v>13127.41532489855</v>
      </c>
      <c r="J44" s="97">
        <v>0</v>
      </c>
      <c r="K44" s="93">
        <f t="shared" si="8"/>
        <v>0</v>
      </c>
      <c r="L44" s="97">
        <v>198</v>
      </c>
      <c r="M44" s="93">
        <f t="shared" si="9"/>
        <v>281.72861850530165</v>
      </c>
      <c r="N44" s="97">
        <v>645</v>
      </c>
      <c r="O44" s="93">
        <f t="shared" si="10"/>
        <v>917.7523178581796</v>
      </c>
      <c r="P44" s="97">
        <v>279</v>
      </c>
      <c r="Q44" s="93">
        <f t="shared" si="11"/>
        <v>396.98123516656136</v>
      </c>
      <c r="R44" s="97">
        <v>58972</v>
      </c>
      <c r="S44" s="93">
        <f t="shared" si="12"/>
        <v>83909.59641663963</v>
      </c>
    </row>
    <row r="45" spans="1:19" ht="13.5" thickBot="1">
      <c r="A45" s="96">
        <v>39</v>
      </c>
      <c r="B45" s="97" t="s">
        <v>466</v>
      </c>
      <c r="C45" s="97" t="s">
        <v>467</v>
      </c>
      <c r="D45" s="97">
        <v>123839</v>
      </c>
      <c r="E45" s="93">
        <f t="shared" si="6"/>
        <v>176207.02215695984</v>
      </c>
      <c r="F45" s="97">
        <v>20212</v>
      </c>
      <c r="G45" s="93">
        <f t="shared" si="6"/>
        <v>28759.085036510893</v>
      </c>
      <c r="H45" s="97">
        <v>2761</v>
      </c>
      <c r="I45" s="93">
        <f t="shared" si="7"/>
        <v>3928.549069157262</v>
      </c>
      <c r="J45" s="97">
        <v>540</v>
      </c>
      <c r="K45" s="93">
        <f t="shared" si="8"/>
        <v>768.3507777417317</v>
      </c>
      <c r="L45" s="97">
        <v>1960</v>
      </c>
      <c r="M45" s="93">
        <f t="shared" si="9"/>
        <v>2788.8287488403594</v>
      </c>
      <c r="N45" s="97">
        <v>2599</v>
      </c>
      <c r="O45" s="93">
        <f t="shared" si="10"/>
        <v>3698.043835834742</v>
      </c>
      <c r="P45" s="97">
        <v>173</v>
      </c>
      <c r="Q45" s="93">
        <f t="shared" si="11"/>
        <v>246.1568232394807</v>
      </c>
      <c r="R45" s="97">
        <v>95594</v>
      </c>
      <c r="S45" s="93">
        <f t="shared" si="12"/>
        <v>136018.00786563536</v>
      </c>
    </row>
    <row r="46" spans="1:19" ht="13.5" thickBot="1">
      <c r="A46" s="96">
        <v>40</v>
      </c>
      <c r="B46" s="97" t="s">
        <v>466</v>
      </c>
      <c r="C46" s="97" t="s">
        <v>468</v>
      </c>
      <c r="D46" s="97">
        <v>176782</v>
      </c>
      <c r="E46" s="93">
        <f t="shared" si="6"/>
        <v>251538.1244272941</v>
      </c>
      <c r="F46" s="97">
        <v>28346</v>
      </c>
      <c r="G46" s="93">
        <f t="shared" si="6"/>
        <v>40332.72434419838</v>
      </c>
      <c r="H46" s="97">
        <v>2686</v>
      </c>
      <c r="I46" s="93">
        <f t="shared" si="7"/>
        <v>3821.8336833597987</v>
      </c>
      <c r="J46" s="97">
        <v>2350</v>
      </c>
      <c r="K46" s="93">
        <f t="shared" si="8"/>
        <v>3343.7487549871657</v>
      </c>
      <c r="L46" s="97">
        <v>2376</v>
      </c>
      <c r="M46" s="93">
        <f t="shared" si="9"/>
        <v>3380.7434220636196</v>
      </c>
      <c r="N46" s="97">
        <v>986</v>
      </c>
      <c r="O46" s="93">
        <f t="shared" si="10"/>
        <v>1402.9516052839767</v>
      </c>
      <c r="P46" s="97">
        <v>1077</v>
      </c>
      <c r="Q46" s="93">
        <f t="shared" si="11"/>
        <v>1532.4329400515649</v>
      </c>
      <c r="R46" s="97">
        <v>138961</v>
      </c>
      <c r="S46" s="93">
        <f t="shared" si="12"/>
        <v>197723.68967734958</v>
      </c>
    </row>
    <row r="47" spans="1:19" ht="13.5" thickBot="1">
      <c r="A47" s="96">
        <v>41</v>
      </c>
      <c r="B47" s="97" t="s">
        <v>466</v>
      </c>
      <c r="C47" s="97" t="s">
        <v>469</v>
      </c>
      <c r="D47" s="97">
        <v>75729</v>
      </c>
      <c r="E47" s="93">
        <f t="shared" si="6"/>
        <v>107752.65934741407</v>
      </c>
      <c r="F47" s="97">
        <v>15176</v>
      </c>
      <c r="G47" s="93">
        <f t="shared" si="6"/>
        <v>21593.502598163926</v>
      </c>
      <c r="H47" s="97">
        <v>1498</v>
      </c>
      <c r="I47" s="93">
        <f t="shared" si="7"/>
        <v>2131.461972327989</v>
      </c>
      <c r="J47" s="97">
        <v>2978</v>
      </c>
      <c r="K47" s="93">
        <f t="shared" si="8"/>
        <v>4237.3122520645875</v>
      </c>
      <c r="L47" s="97">
        <v>925</v>
      </c>
      <c r="M47" s="93">
        <f t="shared" si="9"/>
        <v>1316.1564248353739</v>
      </c>
      <c r="N47" s="97">
        <v>1256</v>
      </c>
      <c r="O47" s="93">
        <f t="shared" si="10"/>
        <v>1787.1269941548426</v>
      </c>
      <c r="P47" s="97">
        <v>952</v>
      </c>
      <c r="Q47" s="93">
        <f t="shared" si="11"/>
        <v>1354.5739637224603</v>
      </c>
      <c r="R47" s="97">
        <v>52944</v>
      </c>
      <c r="S47" s="93">
        <f t="shared" si="12"/>
        <v>75332.52514214489</v>
      </c>
    </row>
    <row r="48" spans="1:19" ht="13.5" thickBot="1">
      <c r="A48" s="96">
        <v>42</v>
      </c>
      <c r="B48" s="97" t="s">
        <v>470</v>
      </c>
      <c r="C48" s="97" t="s">
        <v>471</v>
      </c>
      <c r="D48" s="97">
        <v>186096</v>
      </c>
      <c r="E48" s="93">
        <f t="shared" si="6"/>
        <v>264790.75247152837</v>
      </c>
      <c r="F48" s="97">
        <v>21365</v>
      </c>
      <c r="G48" s="93">
        <f t="shared" si="6"/>
        <v>30399.65623417055</v>
      </c>
      <c r="H48" s="97">
        <v>2599</v>
      </c>
      <c r="I48" s="93">
        <f t="shared" si="7"/>
        <v>3698.043835834742</v>
      </c>
      <c r="J48" s="97">
        <v>1558</v>
      </c>
      <c r="K48" s="93">
        <f t="shared" si="8"/>
        <v>2216.8342809659594</v>
      </c>
      <c r="L48" s="97">
        <v>394</v>
      </c>
      <c r="M48" s="93">
        <f t="shared" si="9"/>
        <v>560.6114933893376</v>
      </c>
      <c r="N48" s="97">
        <v>2681</v>
      </c>
      <c r="O48" s="93">
        <f t="shared" si="10"/>
        <v>3814.7193243066345</v>
      </c>
      <c r="P48" s="97">
        <v>1099</v>
      </c>
      <c r="Q48" s="93">
        <f t="shared" si="11"/>
        <v>1563.7361198854874</v>
      </c>
      <c r="R48" s="97">
        <v>156400</v>
      </c>
      <c r="S48" s="93">
        <f t="shared" si="12"/>
        <v>222537.15118297562</v>
      </c>
    </row>
    <row r="49" spans="1:19" ht="13.5" thickBot="1">
      <c r="A49" s="96">
        <v>43</v>
      </c>
      <c r="B49" s="97" t="s">
        <v>470</v>
      </c>
      <c r="C49" s="97" t="s">
        <v>472</v>
      </c>
      <c r="D49" s="97">
        <v>0</v>
      </c>
      <c r="E49" s="93">
        <f t="shared" si="6"/>
        <v>0</v>
      </c>
      <c r="F49" s="97">
        <v>0</v>
      </c>
      <c r="G49" s="93">
        <f t="shared" si="6"/>
        <v>0</v>
      </c>
      <c r="H49" s="97">
        <v>0</v>
      </c>
      <c r="I49" s="93">
        <f t="shared" si="7"/>
        <v>0</v>
      </c>
      <c r="J49" s="97">
        <v>0</v>
      </c>
      <c r="K49" s="93">
        <f t="shared" si="8"/>
        <v>0</v>
      </c>
      <c r="L49" s="97">
        <v>0</v>
      </c>
      <c r="M49" s="93">
        <f t="shared" si="9"/>
        <v>0</v>
      </c>
      <c r="N49" s="97">
        <v>0</v>
      </c>
      <c r="O49" s="93">
        <f t="shared" si="10"/>
        <v>0</v>
      </c>
      <c r="P49" s="97">
        <v>0</v>
      </c>
      <c r="Q49" s="93">
        <f t="shared" si="11"/>
        <v>0</v>
      </c>
      <c r="R49" s="97">
        <v>0</v>
      </c>
      <c r="S49" s="93">
        <f t="shared" si="12"/>
        <v>0</v>
      </c>
    </row>
    <row r="50" spans="1:19" ht="13.5" thickBot="1">
      <c r="A50" s="96">
        <v>44</v>
      </c>
      <c r="B50" s="97" t="s">
        <v>470</v>
      </c>
      <c r="C50" s="97" t="s">
        <v>473</v>
      </c>
      <c r="D50" s="97">
        <v>233504</v>
      </c>
      <c r="E50" s="93">
        <f t="shared" si="6"/>
        <v>332246.2592700099</v>
      </c>
      <c r="F50" s="97">
        <v>28693</v>
      </c>
      <c r="G50" s="93">
        <f t="shared" si="6"/>
        <v>40826.46086248798</v>
      </c>
      <c r="H50" s="97">
        <v>4309</v>
      </c>
      <c r="I50" s="93">
        <f t="shared" si="7"/>
        <v>6131.154632016893</v>
      </c>
      <c r="J50" s="97">
        <v>6142</v>
      </c>
      <c r="K50" s="93">
        <f t="shared" si="8"/>
        <v>8739.278660906883</v>
      </c>
      <c r="L50" s="97">
        <v>204</v>
      </c>
      <c r="M50" s="93">
        <f t="shared" si="9"/>
        <v>290.26584936909865</v>
      </c>
      <c r="N50" s="97">
        <v>6502</v>
      </c>
      <c r="O50" s="93">
        <f t="shared" si="10"/>
        <v>9251.512512734704</v>
      </c>
      <c r="P50" s="97">
        <v>665</v>
      </c>
      <c r="Q50" s="93">
        <f t="shared" si="11"/>
        <v>946.2097540708363</v>
      </c>
      <c r="R50" s="97">
        <v>186989</v>
      </c>
      <c r="S50" s="93">
        <f t="shared" si="12"/>
        <v>266061.3769984235</v>
      </c>
    </row>
    <row r="51" spans="1:19" ht="13.5" thickBot="1">
      <c r="A51" s="96">
        <v>45</v>
      </c>
      <c r="B51" s="97" t="s">
        <v>474</v>
      </c>
      <c r="C51" s="97" t="s">
        <v>475</v>
      </c>
      <c r="D51" s="97">
        <v>41509</v>
      </c>
      <c r="E51" s="93">
        <f t="shared" si="6"/>
        <v>59061.98598755841</v>
      </c>
      <c r="F51" s="97">
        <v>6071</v>
      </c>
      <c r="G51" s="93">
        <f t="shared" si="6"/>
        <v>8638.254762351951</v>
      </c>
      <c r="H51" s="97">
        <v>620</v>
      </c>
      <c r="I51" s="93">
        <f t="shared" si="7"/>
        <v>882.1805225923587</v>
      </c>
      <c r="J51" s="97">
        <v>204</v>
      </c>
      <c r="K51" s="93">
        <f t="shared" si="8"/>
        <v>290.26584936909865</v>
      </c>
      <c r="L51" s="97">
        <v>118</v>
      </c>
      <c r="M51" s="93">
        <f t="shared" si="9"/>
        <v>167.8988736546747</v>
      </c>
      <c r="N51" s="97">
        <v>2437</v>
      </c>
      <c r="O51" s="93">
        <f t="shared" si="10"/>
        <v>3467.5386025122225</v>
      </c>
      <c r="P51" s="97">
        <v>123</v>
      </c>
      <c r="Q51" s="93">
        <f t="shared" si="11"/>
        <v>175.01323270783888</v>
      </c>
      <c r="R51" s="97">
        <v>31936</v>
      </c>
      <c r="S51" s="93">
        <f t="shared" si="12"/>
        <v>45440.83414437027</v>
      </c>
    </row>
    <row r="52" spans="1:19" ht="13.5" thickBot="1">
      <c r="A52" s="96">
        <v>46</v>
      </c>
      <c r="B52" s="97" t="s">
        <v>474</v>
      </c>
      <c r="C52" s="97" t="s">
        <v>476</v>
      </c>
      <c r="D52" s="97">
        <v>121628</v>
      </c>
      <c r="E52" s="93">
        <f t="shared" si="6"/>
        <v>173061.05258365063</v>
      </c>
      <c r="F52" s="97">
        <v>23725</v>
      </c>
      <c r="G52" s="93">
        <f t="shared" si="6"/>
        <v>33757.633707264045</v>
      </c>
      <c r="H52" s="97">
        <v>3537</v>
      </c>
      <c r="I52" s="93">
        <f t="shared" si="7"/>
        <v>5032.697594208343</v>
      </c>
      <c r="J52" s="97">
        <v>3814</v>
      </c>
      <c r="K52" s="93">
        <f t="shared" si="8"/>
        <v>5426.833085753638</v>
      </c>
      <c r="L52" s="97">
        <v>0</v>
      </c>
      <c r="M52" s="93">
        <f t="shared" si="9"/>
        <v>0</v>
      </c>
      <c r="N52" s="97">
        <v>3572</v>
      </c>
      <c r="O52" s="93">
        <f t="shared" si="10"/>
        <v>5082.498107580492</v>
      </c>
      <c r="P52" s="97">
        <v>756</v>
      </c>
      <c r="Q52" s="93">
        <f t="shared" si="11"/>
        <v>1075.6910888384243</v>
      </c>
      <c r="R52" s="97">
        <v>86224</v>
      </c>
      <c r="S52" s="93">
        <f t="shared" si="12"/>
        <v>122685.6990000057</v>
      </c>
    </row>
    <row r="53" spans="1:19" ht="13.5" thickBot="1">
      <c r="A53" s="96">
        <v>47</v>
      </c>
      <c r="B53" s="97" t="s">
        <v>474</v>
      </c>
      <c r="C53" s="97" t="s">
        <v>477</v>
      </c>
      <c r="D53" s="97">
        <v>356575</v>
      </c>
      <c r="E53" s="93">
        <f t="shared" si="6"/>
        <v>507360.51587640366</v>
      </c>
      <c r="F53" s="97">
        <v>68476</v>
      </c>
      <c r="G53" s="93">
        <f t="shared" si="6"/>
        <v>97432.57010489411</v>
      </c>
      <c r="H53" s="97">
        <v>6770</v>
      </c>
      <c r="I53" s="93">
        <f t="shared" si="7"/>
        <v>9632.842157984303</v>
      </c>
      <c r="J53" s="97">
        <v>6525</v>
      </c>
      <c r="K53" s="93">
        <f t="shared" si="8"/>
        <v>9284.238564379259</v>
      </c>
      <c r="L53" s="97">
        <v>2097</v>
      </c>
      <c r="M53" s="93">
        <f t="shared" si="9"/>
        <v>2983.762186897058</v>
      </c>
      <c r="N53" s="97">
        <v>5563</v>
      </c>
      <c r="O53" s="93">
        <f t="shared" si="10"/>
        <v>7915.43588255047</v>
      </c>
      <c r="P53" s="97">
        <v>478</v>
      </c>
      <c r="Q53" s="93">
        <f t="shared" si="11"/>
        <v>680.1327254824959</v>
      </c>
      <c r="R53" s="97">
        <v>266666</v>
      </c>
      <c r="S53" s="93">
        <f t="shared" si="12"/>
        <v>379431.53425421595</v>
      </c>
    </row>
    <row r="54" spans="1:19" ht="13.5" thickBot="1">
      <c r="A54" s="96">
        <v>48</v>
      </c>
      <c r="B54" s="97" t="s">
        <v>478</v>
      </c>
      <c r="C54" s="97" t="s">
        <v>479</v>
      </c>
      <c r="D54" s="97">
        <v>213156</v>
      </c>
      <c r="E54" s="93">
        <f t="shared" si="6"/>
        <v>303293.66366725287</v>
      </c>
      <c r="F54" s="97">
        <v>34998</v>
      </c>
      <c r="G54" s="93">
        <f t="shared" si="6"/>
        <v>49797.66762852801</v>
      </c>
      <c r="H54" s="97">
        <v>8105</v>
      </c>
      <c r="I54" s="93">
        <f t="shared" si="7"/>
        <v>11532.37602517914</v>
      </c>
      <c r="J54" s="97">
        <v>2429</v>
      </c>
      <c r="K54" s="93">
        <f t="shared" si="8"/>
        <v>3456.1556280271598</v>
      </c>
      <c r="L54" s="97">
        <v>2520</v>
      </c>
      <c r="M54" s="93">
        <f t="shared" si="9"/>
        <v>3585.636962794748</v>
      </c>
      <c r="N54" s="97">
        <v>7498</v>
      </c>
      <c r="O54" s="93">
        <f t="shared" si="10"/>
        <v>10668.692836125008</v>
      </c>
      <c r="P54" s="97">
        <v>1656</v>
      </c>
      <c r="Q54" s="93">
        <f t="shared" si="11"/>
        <v>2356.2757184079774</v>
      </c>
      <c r="R54" s="97">
        <v>155950</v>
      </c>
      <c r="S54" s="93">
        <f t="shared" si="12"/>
        <v>221896.85886819084</v>
      </c>
    </row>
    <row r="55" spans="1:19" ht="13.5" thickBot="1">
      <c r="A55" s="96">
        <v>49</v>
      </c>
      <c r="B55" s="97" t="s">
        <v>478</v>
      </c>
      <c r="C55" s="97" t="s">
        <v>480</v>
      </c>
      <c r="D55" s="97">
        <v>80415</v>
      </c>
      <c r="E55" s="93">
        <f t="shared" si="6"/>
        <v>114420.23665203954</v>
      </c>
      <c r="F55" s="97">
        <v>13810</v>
      </c>
      <c r="G55" s="93">
        <f t="shared" si="6"/>
        <v>19649.859704839473</v>
      </c>
      <c r="H55" s="97">
        <v>1910</v>
      </c>
      <c r="I55" s="93">
        <f t="shared" si="7"/>
        <v>2717.6851583087177</v>
      </c>
      <c r="J55" s="97">
        <v>730</v>
      </c>
      <c r="K55" s="93">
        <f t="shared" si="8"/>
        <v>1038.6964217619707</v>
      </c>
      <c r="L55" s="97">
        <v>356</v>
      </c>
      <c r="M55" s="93">
        <f t="shared" si="9"/>
        <v>506.5423645852898</v>
      </c>
      <c r="N55" s="97">
        <v>1650</v>
      </c>
      <c r="O55" s="93">
        <f t="shared" si="10"/>
        <v>2347.7384875441803</v>
      </c>
      <c r="P55" s="97">
        <v>300</v>
      </c>
      <c r="Q55" s="93">
        <f t="shared" si="11"/>
        <v>426.861543189851</v>
      </c>
      <c r="R55" s="97">
        <v>61659</v>
      </c>
      <c r="S55" s="93">
        <f t="shared" si="12"/>
        <v>87732.85297181006</v>
      </c>
    </row>
    <row r="56" spans="1:19" ht="13.5" thickBot="1">
      <c r="A56" s="96">
        <v>50</v>
      </c>
      <c r="B56" s="97" t="s">
        <v>478</v>
      </c>
      <c r="C56" s="97" t="s">
        <v>481</v>
      </c>
      <c r="D56" s="97">
        <v>72500.86</v>
      </c>
      <c r="E56" s="93">
        <f t="shared" si="6"/>
        <v>103159.4299406378</v>
      </c>
      <c r="F56" s="97">
        <v>11214.86</v>
      </c>
      <c r="G56" s="93">
        <f t="shared" si="6"/>
        <v>15957.308154193774</v>
      </c>
      <c r="H56" s="97">
        <v>5834</v>
      </c>
      <c r="I56" s="93">
        <f t="shared" si="7"/>
        <v>8301.034143231967</v>
      </c>
      <c r="J56" s="97">
        <v>3175</v>
      </c>
      <c r="K56" s="93">
        <f t="shared" si="8"/>
        <v>4517.617998759256</v>
      </c>
      <c r="L56" s="97">
        <v>1033</v>
      </c>
      <c r="M56" s="93">
        <f t="shared" si="9"/>
        <v>1469.82658038372</v>
      </c>
      <c r="N56" s="97">
        <v>1000</v>
      </c>
      <c r="O56" s="93">
        <f t="shared" si="10"/>
        <v>1422.8718106328365</v>
      </c>
      <c r="P56" s="97">
        <v>382</v>
      </c>
      <c r="Q56" s="93">
        <f t="shared" si="11"/>
        <v>543.5370316617435</v>
      </c>
      <c r="R56" s="97">
        <v>49862</v>
      </c>
      <c r="S56" s="93">
        <f t="shared" si="12"/>
        <v>70947.23422177449</v>
      </c>
    </row>
    <row r="57" spans="1:19" ht="13.5" thickBot="1">
      <c r="A57" s="96">
        <v>51</v>
      </c>
      <c r="B57" s="97" t="s">
        <v>478</v>
      </c>
      <c r="C57" s="97" t="s">
        <v>482</v>
      </c>
      <c r="D57" s="97">
        <v>124541</v>
      </c>
      <c r="E57" s="93">
        <f t="shared" si="6"/>
        <v>177205.8781680241</v>
      </c>
      <c r="F57" s="97">
        <v>15009</v>
      </c>
      <c r="G57" s="93">
        <f t="shared" si="6"/>
        <v>21355.883005788244</v>
      </c>
      <c r="H57" s="97">
        <v>7289</v>
      </c>
      <c r="I57" s="93">
        <f t="shared" si="7"/>
        <v>10371.312627702746</v>
      </c>
      <c r="J57" s="97">
        <v>0</v>
      </c>
      <c r="K57" s="93">
        <f t="shared" si="8"/>
        <v>0</v>
      </c>
      <c r="L57" s="97">
        <v>2615</v>
      </c>
      <c r="M57" s="93">
        <f t="shared" si="9"/>
        <v>3720.8097848048674</v>
      </c>
      <c r="N57" s="97">
        <v>10835</v>
      </c>
      <c r="O57" s="93">
        <f t="shared" si="10"/>
        <v>15416.816068206783</v>
      </c>
      <c r="P57" s="97">
        <v>148</v>
      </c>
      <c r="Q57" s="93">
        <f t="shared" si="11"/>
        <v>210.5850279736598</v>
      </c>
      <c r="R57" s="97">
        <v>88645</v>
      </c>
      <c r="S57" s="93">
        <f t="shared" si="12"/>
        <v>126130.4716535478</v>
      </c>
    </row>
    <row r="58" spans="1:19" ht="13.5" thickBot="1">
      <c r="A58" s="96">
        <v>52</v>
      </c>
      <c r="B58" s="97" t="s">
        <v>478</v>
      </c>
      <c r="C58" s="97" t="s">
        <v>483</v>
      </c>
      <c r="D58" s="97">
        <v>75122</v>
      </c>
      <c r="E58" s="93">
        <f t="shared" si="6"/>
        <v>106888.97615835995</v>
      </c>
      <c r="F58" s="97">
        <v>13810</v>
      </c>
      <c r="G58" s="93">
        <f t="shared" si="6"/>
        <v>19649.859704839473</v>
      </c>
      <c r="H58" s="97">
        <v>2064</v>
      </c>
      <c r="I58" s="93">
        <f t="shared" si="7"/>
        <v>2936.8074171461744</v>
      </c>
      <c r="J58" s="97">
        <v>1337</v>
      </c>
      <c r="K58" s="93">
        <f t="shared" si="8"/>
        <v>1902.3796108161023</v>
      </c>
      <c r="L58" s="97">
        <v>991</v>
      </c>
      <c r="M58" s="93">
        <f t="shared" si="9"/>
        <v>1410.065964337141</v>
      </c>
      <c r="N58" s="97">
        <v>1075</v>
      </c>
      <c r="O58" s="93">
        <f t="shared" si="10"/>
        <v>1529.5871964302992</v>
      </c>
      <c r="P58" s="97">
        <v>200</v>
      </c>
      <c r="Q58" s="93">
        <f t="shared" si="11"/>
        <v>284.5743621265673</v>
      </c>
      <c r="R58" s="97">
        <v>55645</v>
      </c>
      <c r="S58" s="93">
        <f t="shared" si="12"/>
        <v>79175.7019026642</v>
      </c>
    </row>
    <row r="59" spans="1:19" ht="13.5" thickBot="1">
      <c r="A59" s="96">
        <v>53</v>
      </c>
      <c r="B59" s="97" t="s">
        <v>478</v>
      </c>
      <c r="C59" s="97" t="s">
        <v>484</v>
      </c>
      <c r="D59" s="97">
        <v>92779</v>
      </c>
      <c r="E59" s="93">
        <f t="shared" si="6"/>
        <v>132012.62371870395</v>
      </c>
      <c r="F59" s="97">
        <v>10614</v>
      </c>
      <c r="G59" s="93">
        <f t="shared" si="6"/>
        <v>15102.361398056926</v>
      </c>
      <c r="H59" s="97">
        <v>2328</v>
      </c>
      <c r="I59" s="93">
        <f t="shared" si="7"/>
        <v>3312.445575153243</v>
      </c>
      <c r="J59" s="97">
        <v>4384</v>
      </c>
      <c r="K59" s="93">
        <f t="shared" si="8"/>
        <v>6237.870017814355</v>
      </c>
      <c r="L59" s="97">
        <v>482</v>
      </c>
      <c r="M59" s="93">
        <f t="shared" si="9"/>
        <v>685.8242127250272</v>
      </c>
      <c r="N59" s="97">
        <v>2143</v>
      </c>
      <c r="O59" s="93">
        <f t="shared" si="10"/>
        <v>3049.2142901861685</v>
      </c>
      <c r="P59" s="97">
        <v>258</v>
      </c>
      <c r="Q59" s="93">
        <f t="shared" si="11"/>
        <v>367.1009271432718</v>
      </c>
      <c r="R59" s="97">
        <v>72570</v>
      </c>
      <c r="S59" s="93">
        <f t="shared" si="12"/>
        <v>103257.80729762494</v>
      </c>
    </row>
    <row r="60" spans="1:19" ht="13.5" thickBot="1">
      <c r="A60" s="96">
        <v>54</v>
      </c>
      <c r="B60" s="97" t="s">
        <v>478</v>
      </c>
      <c r="C60" s="97" t="s">
        <v>485</v>
      </c>
      <c r="D60" s="97">
        <v>73786</v>
      </c>
      <c r="E60" s="93">
        <f t="shared" si="6"/>
        <v>104988.01941935447</v>
      </c>
      <c r="F60" s="97">
        <v>8355</v>
      </c>
      <c r="G60" s="93">
        <f t="shared" si="6"/>
        <v>11888.093977837349</v>
      </c>
      <c r="H60" s="97">
        <v>1643</v>
      </c>
      <c r="I60" s="93">
        <f t="shared" si="7"/>
        <v>2337.7783848697504</v>
      </c>
      <c r="J60" s="97">
        <v>0</v>
      </c>
      <c r="K60" s="93">
        <f t="shared" si="8"/>
        <v>0</v>
      </c>
      <c r="L60" s="97">
        <v>0</v>
      </c>
      <c r="M60" s="93">
        <f t="shared" si="9"/>
        <v>0</v>
      </c>
      <c r="N60" s="97">
        <v>2455</v>
      </c>
      <c r="O60" s="93">
        <f t="shared" si="10"/>
        <v>3493.1502951036136</v>
      </c>
      <c r="P60" s="97">
        <v>261</v>
      </c>
      <c r="Q60" s="93">
        <f t="shared" si="11"/>
        <v>371.3695425751703</v>
      </c>
      <c r="R60" s="97">
        <v>61072</v>
      </c>
      <c r="S60" s="93">
        <f t="shared" si="12"/>
        <v>86897.62721896858</v>
      </c>
    </row>
    <row r="61" spans="1:19" ht="13.5" thickBot="1">
      <c r="A61" s="96">
        <v>55</v>
      </c>
      <c r="B61" s="97" t="s">
        <v>486</v>
      </c>
      <c r="C61" s="97" t="s">
        <v>487</v>
      </c>
      <c r="D61" s="97">
        <v>179939</v>
      </c>
      <c r="E61" s="93">
        <f t="shared" si="6"/>
        <v>256030.13073346196</v>
      </c>
      <c r="F61" s="97">
        <v>17057</v>
      </c>
      <c r="G61" s="93">
        <f t="shared" si="6"/>
        <v>24269.924473964293</v>
      </c>
      <c r="H61" s="97">
        <v>2090</v>
      </c>
      <c r="I61" s="93">
        <f t="shared" si="7"/>
        <v>2973.8020842226283</v>
      </c>
      <c r="J61" s="97">
        <v>2213</v>
      </c>
      <c r="K61" s="93">
        <f t="shared" si="8"/>
        <v>3148.8153169304674</v>
      </c>
      <c r="L61" s="97">
        <v>985</v>
      </c>
      <c r="M61" s="93">
        <f t="shared" si="9"/>
        <v>1401.528733473344</v>
      </c>
      <c r="N61" s="97">
        <v>6033</v>
      </c>
      <c r="O61" s="93">
        <f t="shared" si="10"/>
        <v>8584.185633547902</v>
      </c>
      <c r="P61" s="97">
        <v>493</v>
      </c>
      <c r="Q61" s="93">
        <f t="shared" si="11"/>
        <v>701.4758026419884</v>
      </c>
      <c r="R61" s="97">
        <v>151068</v>
      </c>
      <c r="S61" s="93">
        <f t="shared" si="12"/>
        <v>214950.39868868134</v>
      </c>
    </row>
    <row r="62" spans="1:19" ht="13.5" thickBot="1">
      <c r="A62" s="96">
        <v>56</v>
      </c>
      <c r="B62" s="97" t="s">
        <v>488</v>
      </c>
      <c r="C62" s="97" t="s">
        <v>489</v>
      </c>
      <c r="D62" s="97">
        <v>92906</v>
      </c>
      <c r="E62" s="93">
        <f t="shared" si="6"/>
        <v>132193.3284386543</v>
      </c>
      <c r="F62" s="97">
        <v>11807</v>
      </c>
      <c r="G62" s="93">
        <f t="shared" si="6"/>
        <v>16799.8474681419</v>
      </c>
      <c r="H62" s="97">
        <v>2098</v>
      </c>
      <c r="I62" s="93">
        <f t="shared" si="7"/>
        <v>2985.185058707691</v>
      </c>
      <c r="J62" s="97">
        <v>1855</v>
      </c>
      <c r="K62" s="93">
        <f t="shared" si="8"/>
        <v>2639.427208723912</v>
      </c>
      <c r="L62" s="97">
        <v>169</v>
      </c>
      <c r="M62" s="93">
        <f t="shared" si="9"/>
        <v>240.46533599694936</v>
      </c>
      <c r="N62" s="97">
        <v>6444</v>
      </c>
      <c r="O62" s="93">
        <f t="shared" si="10"/>
        <v>9168.985947717998</v>
      </c>
      <c r="P62" s="97">
        <v>483</v>
      </c>
      <c r="Q62" s="93">
        <f t="shared" si="11"/>
        <v>687.2470845356601</v>
      </c>
      <c r="R62" s="97">
        <v>70050</v>
      </c>
      <c r="S62" s="93">
        <f t="shared" si="12"/>
        <v>99672.1703348302</v>
      </c>
    </row>
    <row r="63" spans="1:19" ht="13.5" thickBot="1">
      <c r="A63" s="96">
        <v>57</v>
      </c>
      <c r="B63" s="97" t="s">
        <v>488</v>
      </c>
      <c r="C63" s="97" t="s">
        <v>490</v>
      </c>
      <c r="D63" s="97">
        <v>121917</v>
      </c>
      <c r="E63" s="93">
        <f t="shared" si="6"/>
        <v>173472.26253692352</v>
      </c>
      <c r="F63" s="97">
        <v>13716</v>
      </c>
      <c r="G63" s="93">
        <f t="shared" si="6"/>
        <v>19516.109754639987</v>
      </c>
      <c r="H63" s="97">
        <v>2812</v>
      </c>
      <c r="I63" s="93">
        <f t="shared" si="7"/>
        <v>4001.1155314995362</v>
      </c>
      <c r="J63" s="97">
        <v>2575</v>
      </c>
      <c r="K63" s="93">
        <f t="shared" si="8"/>
        <v>3663.894912379554</v>
      </c>
      <c r="L63" s="97">
        <v>365</v>
      </c>
      <c r="M63" s="93">
        <f t="shared" si="9"/>
        <v>519.3482108809853</v>
      </c>
      <c r="N63" s="97">
        <v>2515</v>
      </c>
      <c r="O63" s="93">
        <f t="shared" si="10"/>
        <v>3578.5226037415837</v>
      </c>
      <c r="P63" s="97">
        <v>429</v>
      </c>
      <c r="Q63" s="93">
        <f t="shared" si="11"/>
        <v>610.4120067614869</v>
      </c>
      <c r="R63" s="97">
        <v>99505</v>
      </c>
      <c r="S63" s="93">
        <f t="shared" si="12"/>
        <v>141582.8595170204</v>
      </c>
    </row>
    <row r="64" spans="1:19" ht="13.5" thickBot="1">
      <c r="A64" s="96">
        <v>58</v>
      </c>
      <c r="B64" s="97" t="s">
        <v>488</v>
      </c>
      <c r="C64" s="97" t="s">
        <v>491</v>
      </c>
      <c r="D64" s="97">
        <v>56357</v>
      </c>
      <c r="E64" s="93">
        <f t="shared" si="6"/>
        <v>80188.78663183477</v>
      </c>
      <c r="F64" s="97">
        <v>10835</v>
      </c>
      <c r="G64" s="93">
        <f t="shared" si="6"/>
        <v>15416.816068206783</v>
      </c>
      <c r="H64" s="97">
        <v>3639</v>
      </c>
      <c r="I64" s="93">
        <f t="shared" si="7"/>
        <v>5177.830518892892</v>
      </c>
      <c r="J64" s="97">
        <v>846</v>
      </c>
      <c r="K64" s="93">
        <f t="shared" si="8"/>
        <v>1203.7495517953796</v>
      </c>
      <c r="L64" s="97">
        <v>807</v>
      </c>
      <c r="M64" s="93">
        <f t="shared" si="9"/>
        <v>1148.257551180699</v>
      </c>
      <c r="N64" s="97">
        <v>847</v>
      </c>
      <c r="O64" s="93">
        <f t="shared" si="10"/>
        <v>1205.1724236060124</v>
      </c>
      <c r="P64" s="97">
        <v>1502</v>
      </c>
      <c r="Q64" s="93">
        <f t="shared" si="11"/>
        <v>2137.15345957052</v>
      </c>
      <c r="R64" s="97">
        <v>37881</v>
      </c>
      <c r="S64" s="93">
        <f t="shared" si="12"/>
        <v>53899.80705858248</v>
      </c>
    </row>
    <row r="65" spans="1:19" ht="13.5" thickBot="1">
      <c r="A65" s="96">
        <v>59</v>
      </c>
      <c r="B65" s="97" t="s">
        <v>488</v>
      </c>
      <c r="C65" s="97" t="s">
        <v>492</v>
      </c>
      <c r="D65" s="97">
        <v>107000</v>
      </c>
      <c r="E65" s="93">
        <f t="shared" si="6"/>
        <v>152247.2837377135</v>
      </c>
      <c r="F65" s="97">
        <v>12251</v>
      </c>
      <c r="G65" s="93">
        <f t="shared" si="6"/>
        <v>17431.60255206288</v>
      </c>
      <c r="H65" s="97">
        <v>3275</v>
      </c>
      <c r="I65" s="93">
        <f t="shared" si="7"/>
        <v>4659.905179822539</v>
      </c>
      <c r="J65" s="97">
        <v>2181</v>
      </c>
      <c r="K65" s="93">
        <f t="shared" si="8"/>
        <v>3103.2834189902164</v>
      </c>
      <c r="L65" s="97">
        <v>142</v>
      </c>
      <c r="M65" s="93">
        <f t="shared" si="9"/>
        <v>202.04779710986278</v>
      </c>
      <c r="N65" s="97">
        <v>2606</v>
      </c>
      <c r="O65" s="93">
        <f t="shared" si="10"/>
        <v>3708.003938509172</v>
      </c>
      <c r="P65" s="97">
        <v>1754</v>
      </c>
      <c r="Q65" s="93">
        <f t="shared" si="11"/>
        <v>2495.7171558499954</v>
      </c>
      <c r="R65" s="97">
        <v>84791</v>
      </c>
      <c r="S65" s="93">
        <f t="shared" si="12"/>
        <v>120646.72369536884</v>
      </c>
    </row>
    <row r="66" spans="1:19" ht="13.5" thickBot="1">
      <c r="A66" s="96">
        <v>60</v>
      </c>
      <c r="B66" s="97" t="s">
        <v>488</v>
      </c>
      <c r="C66" s="97" t="s">
        <v>493</v>
      </c>
      <c r="D66" s="97">
        <v>123765</v>
      </c>
      <c r="E66" s="93">
        <f t="shared" si="6"/>
        <v>176101.72964297302</v>
      </c>
      <c r="F66" s="97">
        <v>22111</v>
      </c>
      <c r="G66" s="93">
        <f t="shared" si="6"/>
        <v>31461.118604902647</v>
      </c>
      <c r="H66" s="97">
        <v>1623</v>
      </c>
      <c r="I66" s="93">
        <f t="shared" si="7"/>
        <v>2309.3209486570936</v>
      </c>
      <c r="J66" s="97">
        <v>3308</v>
      </c>
      <c r="K66" s="93">
        <f t="shared" si="8"/>
        <v>4706.859949573423</v>
      </c>
      <c r="L66" s="97">
        <v>221</v>
      </c>
      <c r="M66" s="93">
        <f t="shared" si="9"/>
        <v>314.45467014985684</v>
      </c>
      <c r="N66" s="97">
        <v>641</v>
      </c>
      <c r="O66" s="93">
        <f t="shared" si="10"/>
        <v>912.0608306156482</v>
      </c>
      <c r="P66" s="97">
        <v>243</v>
      </c>
      <c r="Q66" s="93">
        <f t="shared" si="11"/>
        <v>345.7578499837793</v>
      </c>
      <c r="R66" s="97">
        <v>95618</v>
      </c>
      <c r="S66" s="93">
        <f t="shared" si="12"/>
        <v>136052.15678909057</v>
      </c>
    </row>
    <row r="67" spans="1:19" ht="13.5" thickBot="1">
      <c r="A67" s="96">
        <v>61</v>
      </c>
      <c r="B67" s="97" t="s">
        <v>488</v>
      </c>
      <c r="C67" s="97" t="s">
        <v>494</v>
      </c>
      <c r="D67" s="97">
        <v>67152</v>
      </c>
      <c r="E67" s="93">
        <f t="shared" si="6"/>
        <v>95548.68782761623</v>
      </c>
      <c r="F67" s="97">
        <v>9816</v>
      </c>
      <c r="G67" s="93">
        <f t="shared" si="6"/>
        <v>13966.909693171923</v>
      </c>
      <c r="H67" s="97">
        <v>2171</v>
      </c>
      <c r="I67" s="93">
        <f t="shared" si="7"/>
        <v>3089.054700883888</v>
      </c>
      <c r="J67" s="97">
        <v>1035</v>
      </c>
      <c r="K67" s="93">
        <f t="shared" si="8"/>
        <v>1472.6723240049857</v>
      </c>
      <c r="L67" s="97">
        <v>31</v>
      </c>
      <c r="M67" s="93">
        <f t="shared" si="9"/>
        <v>44.10902612961793</v>
      </c>
      <c r="N67" s="97">
        <v>6581</v>
      </c>
      <c r="O67" s="93">
        <f t="shared" si="10"/>
        <v>9363.919385774698</v>
      </c>
      <c r="P67" s="97">
        <v>901</v>
      </c>
      <c r="Q67" s="93">
        <f t="shared" si="11"/>
        <v>1282.0075013801857</v>
      </c>
      <c r="R67" s="97">
        <v>46617</v>
      </c>
      <c r="S67" s="93">
        <f t="shared" si="12"/>
        <v>66330.01519627094</v>
      </c>
    </row>
    <row r="68" spans="1:19" ht="13.5" thickBot="1">
      <c r="A68" s="96">
        <v>62</v>
      </c>
      <c r="B68" s="97" t="s">
        <v>488</v>
      </c>
      <c r="C68" s="97" t="s">
        <v>495</v>
      </c>
      <c r="D68" s="97">
        <v>219404</v>
      </c>
      <c r="E68" s="93">
        <f t="shared" si="6"/>
        <v>312183.76674008684</v>
      </c>
      <c r="F68" s="97">
        <v>26473</v>
      </c>
      <c r="G68" s="93">
        <f t="shared" si="6"/>
        <v>37667.68544288308</v>
      </c>
      <c r="H68" s="97">
        <v>4585</v>
      </c>
      <c r="I68" s="93">
        <f t="shared" si="7"/>
        <v>6523.867251751555</v>
      </c>
      <c r="J68" s="97">
        <v>9546</v>
      </c>
      <c r="K68" s="93">
        <f t="shared" si="8"/>
        <v>13582.734304301057</v>
      </c>
      <c r="L68" s="97">
        <v>658</v>
      </c>
      <c r="M68" s="93">
        <f t="shared" si="9"/>
        <v>936.2496513964064</v>
      </c>
      <c r="N68" s="97">
        <v>19918</v>
      </c>
      <c r="O68" s="93">
        <f t="shared" si="10"/>
        <v>28340.76072418484</v>
      </c>
      <c r="P68" s="97">
        <v>130</v>
      </c>
      <c r="Q68" s="93">
        <f t="shared" si="11"/>
        <v>184.97333538226874</v>
      </c>
      <c r="R68" s="97">
        <v>158094</v>
      </c>
      <c r="S68" s="93">
        <f t="shared" si="12"/>
        <v>224947.49603018764</v>
      </c>
    </row>
    <row r="69" spans="1:19" ht="13.5" thickBot="1">
      <c r="A69" s="96">
        <v>63</v>
      </c>
      <c r="B69" s="97" t="s">
        <v>488</v>
      </c>
      <c r="C69" s="97" t="s">
        <v>496</v>
      </c>
      <c r="D69" s="97">
        <v>124664</v>
      </c>
      <c r="E69" s="93">
        <f t="shared" si="6"/>
        <v>177380.89140073193</v>
      </c>
      <c r="F69" s="97">
        <v>18138</v>
      </c>
      <c r="G69" s="93">
        <f t="shared" si="6"/>
        <v>25808.04890125839</v>
      </c>
      <c r="H69" s="97">
        <v>2862</v>
      </c>
      <c r="I69" s="93">
        <f t="shared" si="7"/>
        <v>4072.259122031178</v>
      </c>
      <c r="J69" s="97">
        <v>1640</v>
      </c>
      <c r="K69" s="93">
        <f t="shared" si="8"/>
        <v>2333.509769437852</v>
      </c>
      <c r="L69" s="97">
        <v>293</v>
      </c>
      <c r="M69" s="93">
        <f t="shared" si="9"/>
        <v>416.9014405154211</v>
      </c>
      <c r="N69" s="97">
        <v>3824</v>
      </c>
      <c r="O69" s="93">
        <f t="shared" si="10"/>
        <v>5441.061803859967</v>
      </c>
      <c r="P69" s="97">
        <v>1106</v>
      </c>
      <c r="Q69" s="93">
        <f t="shared" si="11"/>
        <v>1573.6962225599173</v>
      </c>
      <c r="R69" s="97">
        <v>96801</v>
      </c>
      <c r="S69" s="93">
        <f t="shared" si="12"/>
        <v>137735.4141410692</v>
      </c>
    </row>
    <row r="70" spans="1:19" ht="13.5" thickBot="1">
      <c r="A70" s="96">
        <v>64</v>
      </c>
      <c r="B70" s="97" t="s">
        <v>488</v>
      </c>
      <c r="C70" s="97" t="s">
        <v>497</v>
      </c>
      <c r="D70" s="97">
        <v>90276</v>
      </c>
      <c r="E70" s="93">
        <f t="shared" si="6"/>
        <v>128451.17557668994</v>
      </c>
      <c r="F70" s="97">
        <v>18811</v>
      </c>
      <c r="G70" s="93">
        <f t="shared" si="6"/>
        <v>26765.641629814287</v>
      </c>
      <c r="H70" s="97">
        <v>2561</v>
      </c>
      <c r="I70" s="93">
        <f t="shared" si="7"/>
        <v>3643.9747070306944</v>
      </c>
      <c r="J70" s="97">
        <v>600</v>
      </c>
      <c r="K70" s="93">
        <f t="shared" si="8"/>
        <v>853.723086379702</v>
      </c>
      <c r="L70" s="97">
        <v>347</v>
      </c>
      <c r="M70" s="93">
        <f t="shared" si="9"/>
        <v>493.73651828959424</v>
      </c>
      <c r="N70" s="97">
        <v>2020</v>
      </c>
      <c r="O70" s="93">
        <f t="shared" si="10"/>
        <v>2874.20105747833</v>
      </c>
      <c r="P70" s="97">
        <v>779</v>
      </c>
      <c r="Q70" s="93">
        <f t="shared" si="11"/>
        <v>1108.4171404829797</v>
      </c>
      <c r="R70" s="97">
        <v>65158</v>
      </c>
      <c r="S70" s="93">
        <f t="shared" si="12"/>
        <v>92711.48143721436</v>
      </c>
    </row>
    <row r="71" spans="1:19" ht="13.5" thickBot="1">
      <c r="A71" s="96">
        <v>65</v>
      </c>
      <c r="B71" s="97" t="s">
        <v>498</v>
      </c>
      <c r="C71" s="97" t="s">
        <v>499</v>
      </c>
      <c r="D71" s="97">
        <v>361186</v>
      </c>
      <c r="E71" s="93">
        <f t="shared" si="6"/>
        <v>513921.3777952317</v>
      </c>
      <c r="F71" s="97">
        <v>53807</v>
      </c>
      <c r="G71" s="93">
        <f t="shared" si="6"/>
        <v>76560.46351472104</v>
      </c>
      <c r="H71" s="97">
        <v>10022</v>
      </c>
      <c r="I71" s="93">
        <f aca="true" t="shared" si="13" ref="I71:I90">H71/$E$5</f>
        <v>14260.021286162288</v>
      </c>
      <c r="J71" s="97">
        <v>6217</v>
      </c>
      <c r="K71" s="93">
        <f aca="true" t="shared" si="14" ref="K71:K90">J71/$E$5</f>
        <v>8845.994046704345</v>
      </c>
      <c r="L71" s="97">
        <v>2398</v>
      </c>
      <c r="M71" s="93">
        <f aca="true" t="shared" si="15" ref="M71:M90">L71/$E$5</f>
        <v>3412.046601897542</v>
      </c>
      <c r="N71" s="97">
        <v>6636</v>
      </c>
      <c r="O71" s="93">
        <f aca="true" t="shared" si="16" ref="O71:O90">N71/$E$5</f>
        <v>9442.177335359504</v>
      </c>
      <c r="P71" s="97">
        <v>2762</v>
      </c>
      <c r="Q71" s="93">
        <f aca="true" t="shared" si="17" ref="Q71:Q90">P71/$E$5</f>
        <v>3929.9719409678946</v>
      </c>
      <c r="R71" s="97">
        <v>279344</v>
      </c>
      <c r="S71" s="93">
        <f aca="true" t="shared" si="18" ref="S71:S90">R71/$E$5</f>
        <v>397470.7030694191</v>
      </c>
    </row>
    <row r="72" spans="1:19" ht="13.5" thickBot="1">
      <c r="A72" s="96">
        <v>66</v>
      </c>
      <c r="B72" s="97" t="s">
        <v>500</v>
      </c>
      <c r="C72" s="97" t="s">
        <v>501</v>
      </c>
      <c r="D72" s="97">
        <v>172533</v>
      </c>
      <c r="E72" s="93">
        <f aca="true" t="shared" si="19" ref="E72:G133">D72/$E$5</f>
        <v>245492.34210391517</v>
      </c>
      <c r="F72" s="97">
        <v>26079</v>
      </c>
      <c r="G72" s="93">
        <f t="shared" si="19"/>
        <v>37107.073949493744</v>
      </c>
      <c r="H72" s="97">
        <v>5142</v>
      </c>
      <c r="I72" s="93">
        <f t="shared" si="13"/>
        <v>7316.406850274046</v>
      </c>
      <c r="J72" s="97">
        <v>1752</v>
      </c>
      <c r="K72" s="93">
        <f t="shared" si="14"/>
        <v>2492.8714122287297</v>
      </c>
      <c r="L72" s="97">
        <v>1258</v>
      </c>
      <c r="M72" s="93">
        <f t="shared" si="15"/>
        <v>1789.9727377761083</v>
      </c>
      <c r="N72" s="97">
        <v>1442</v>
      </c>
      <c r="O72" s="93">
        <f t="shared" si="16"/>
        <v>2051.78115093255</v>
      </c>
      <c r="P72" s="97">
        <v>769</v>
      </c>
      <c r="Q72" s="93">
        <f t="shared" si="17"/>
        <v>1094.1884223766513</v>
      </c>
      <c r="R72" s="97">
        <v>136091</v>
      </c>
      <c r="S72" s="93">
        <f t="shared" si="18"/>
        <v>193640.04758083334</v>
      </c>
    </row>
    <row r="73" spans="1:19" ht="13.5" thickBot="1">
      <c r="A73" s="96">
        <v>67</v>
      </c>
      <c r="B73" s="97" t="s">
        <v>500</v>
      </c>
      <c r="C73" s="97" t="s">
        <v>502</v>
      </c>
      <c r="D73" s="97">
        <v>61527</v>
      </c>
      <c r="E73" s="93">
        <f t="shared" si="19"/>
        <v>87545.03389280653</v>
      </c>
      <c r="F73" s="97">
        <v>10953</v>
      </c>
      <c r="G73" s="93">
        <f t="shared" si="19"/>
        <v>15584.714941861459</v>
      </c>
      <c r="H73" s="97">
        <v>2921</v>
      </c>
      <c r="I73" s="93">
        <f t="shared" si="13"/>
        <v>4156.208558858515</v>
      </c>
      <c r="J73" s="97">
        <v>986</v>
      </c>
      <c r="K73" s="93">
        <f t="shared" si="14"/>
        <v>1402.9516052839767</v>
      </c>
      <c r="L73" s="97">
        <v>78</v>
      </c>
      <c r="M73" s="93">
        <f t="shared" si="15"/>
        <v>110.98400122936124</v>
      </c>
      <c r="N73" s="97">
        <v>317</v>
      </c>
      <c r="O73" s="93">
        <f t="shared" si="16"/>
        <v>451.05036397060917</v>
      </c>
      <c r="P73" s="97">
        <v>272</v>
      </c>
      <c r="Q73" s="93">
        <f t="shared" si="17"/>
        <v>387.0211324921315</v>
      </c>
      <c r="R73" s="97">
        <v>46000</v>
      </c>
      <c r="S73" s="93">
        <f t="shared" si="18"/>
        <v>65452.10328911048</v>
      </c>
    </row>
    <row r="74" spans="1:19" ht="13.5" thickBot="1">
      <c r="A74" s="96">
        <v>68</v>
      </c>
      <c r="B74" s="97" t="s">
        <v>500</v>
      </c>
      <c r="C74" s="97" t="s">
        <v>503</v>
      </c>
      <c r="D74" s="97">
        <v>103617</v>
      </c>
      <c r="E74" s="93">
        <f t="shared" si="19"/>
        <v>147433.70840234263</v>
      </c>
      <c r="F74" s="97">
        <v>13278</v>
      </c>
      <c r="G74" s="93">
        <f t="shared" si="19"/>
        <v>18892.891901582803</v>
      </c>
      <c r="H74" s="97">
        <v>2143</v>
      </c>
      <c r="I74" s="93">
        <f t="shared" si="13"/>
        <v>3049.2142901861685</v>
      </c>
      <c r="J74" s="97">
        <v>408</v>
      </c>
      <c r="K74" s="93">
        <f t="shared" si="14"/>
        <v>580.5316987381973</v>
      </c>
      <c r="L74" s="97">
        <v>353</v>
      </c>
      <c r="M74" s="93">
        <f t="shared" si="15"/>
        <v>502.2737491533913</v>
      </c>
      <c r="N74" s="97">
        <v>403</v>
      </c>
      <c r="O74" s="93">
        <f t="shared" si="16"/>
        <v>573.4173396850331</v>
      </c>
      <c r="P74" s="97">
        <v>160</v>
      </c>
      <c r="Q74" s="93">
        <f t="shared" si="17"/>
        <v>227.65948970125385</v>
      </c>
      <c r="R74" s="97">
        <v>86872</v>
      </c>
      <c r="S74" s="93">
        <f t="shared" si="18"/>
        <v>123607.71993329577</v>
      </c>
    </row>
    <row r="75" spans="1:19" ht="13.5" thickBot="1">
      <c r="A75" s="96">
        <v>69</v>
      </c>
      <c r="B75" s="97" t="s">
        <v>504</v>
      </c>
      <c r="C75" s="97" t="s">
        <v>505</v>
      </c>
      <c r="D75" s="97">
        <v>205290</v>
      </c>
      <c r="E75" s="93">
        <f t="shared" si="19"/>
        <v>292101.354004815</v>
      </c>
      <c r="F75" s="97">
        <v>28772</v>
      </c>
      <c r="G75" s="93">
        <f t="shared" si="19"/>
        <v>40938.86773552797</v>
      </c>
      <c r="H75" s="97">
        <v>4885</v>
      </c>
      <c r="I75" s="93">
        <f t="shared" si="13"/>
        <v>6950.728794941407</v>
      </c>
      <c r="J75" s="97">
        <v>4080</v>
      </c>
      <c r="K75" s="93">
        <f t="shared" si="14"/>
        <v>5805.3169873819725</v>
      </c>
      <c r="L75" s="97">
        <v>893</v>
      </c>
      <c r="M75" s="93">
        <f t="shared" si="15"/>
        <v>1270.624526895123</v>
      </c>
      <c r="N75" s="97">
        <v>8287</v>
      </c>
      <c r="O75" s="93">
        <f t="shared" si="16"/>
        <v>11791.338694714315</v>
      </c>
      <c r="P75" s="97">
        <v>264</v>
      </c>
      <c r="Q75" s="93">
        <f t="shared" si="17"/>
        <v>375.63815800706885</v>
      </c>
      <c r="R75" s="97">
        <v>158109</v>
      </c>
      <c r="S75" s="93">
        <f t="shared" si="18"/>
        <v>224968.83910734716</v>
      </c>
    </row>
    <row r="76" spans="1:19" ht="26.25" thickBot="1">
      <c r="A76" s="96">
        <v>70</v>
      </c>
      <c r="B76" s="97" t="s">
        <v>506</v>
      </c>
      <c r="C76" s="97" t="s">
        <v>507</v>
      </c>
      <c r="D76" s="97">
        <v>92649</v>
      </c>
      <c r="E76" s="93">
        <f t="shared" si="19"/>
        <v>131827.65038332166</v>
      </c>
      <c r="F76" s="97">
        <v>29622</v>
      </c>
      <c r="G76" s="93">
        <f t="shared" si="19"/>
        <v>42148.308774565885</v>
      </c>
      <c r="H76" s="97">
        <v>3177</v>
      </c>
      <c r="I76" s="93">
        <f t="shared" si="13"/>
        <v>4520.463742380522</v>
      </c>
      <c r="J76" s="97">
        <v>875</v>
      </c>
      <c r="K76" s="93">
        <f t="shared" si="14"/>
        <v>1245.012834303732</v>
      </c>
      <c r="L76" s="97">
        <v>0</v>
      </c>
      <c r="M76" s="93">
        <f t="shared" si="15"/>
        <v>0</v>
      </c>
      <c r="N76" s="97">
        <v>345</v>
      </c>
      <c r="O76" s="93">
        <f t="shared" si="16"/>
        <v>490.8907746683286</v>
      </c>
      <c r="P76" s="97">
        <v>746</v>
      </c>
      <c r="Q76" s="93">
        <f t="shared" si="17"/>
        <v>1061.4623707320961</v>
      </c>
      <c r="R76" s="97">
        <v>57884</v>
      </c>
      <c r="S76" s="93">
        <f t="shared" si="18"/>
        <v>82361.51188667111</v>
      </c>
    </row>
    <row r="77" spans="1:19" ht="13.5" thickBot="1">
      <c r="A77" s="96">
        <v>71</v>
      </c>
      <c r="B77" s="97" t="s">
        <v>506</v>
      </c>
      <c r="C77" s="97" t="s">
        <v>508</v>
      </c>
      <c r="D77" s="97">
        <v>106447</v>
      </c>
      <c r="E77" s="93">
        <f t="shared" si="19"/>
        <v>151460.43562643355</v>
      </c>
      <c r="F77" s="97">
        <v>15289</v>
      </c>
      <c r="G77" s="93">
        <f t="shared" si="19"/>
        <v>21754.287112765436</v>
      </c>
      <c r="H77" s="97">
        <v>2924</v>
      </c>
      <c r="I77" s="93">
        <f t="shared" si="13"/>
        <v>4160.477174290414</v>
      </c>
      <c r="J77" s="97">
        <v>7050</v>
      </c>
      <c r="K77" s="93">
        <f t="shared" si="14"/>
        <v>10031.246264961497</v>
      </c>
      <c r="L77" s="97">
        <v>289</v>
      </c>
      <c r="M77" s="93">
        <f t="shared" si="15"/>
        <v>411.2099532728897</v>
      </c>
      <c r="N77" s="97">
        <v>3024</v>
      </c>
      <c r="O77" s="93">
        <f t="shared" si="16"/>
        <v>4302.764355353697</v>
      </c>
      <c r="P77" s="97">
        <v>1228</v>
      </c>
      <c r="Q77" s="93">
        <f t="shared" si="17"/>
        <v>1747.2865834571232</v>
      </c>
      <c r="R77" s="97">
        <v>76643</v>
      </c>
      <c r="S77" s="93">
        <f t="shared" si="18"/>
        <v>109053.16418233249</v>
      </c>
    </row>
    <row r="78" spans="1:19" ht="13.5" thickBot="1">
      <c r="A78" s="96">
        <v>72</v>
      </c>
      <c r="B78" s="97" t="s">
        <v>506</v>
      </c>
      <c r="C78" s="97" t="s">
        <v>509</v>
      </c>
      <c r="D78" s="97">
        <v>141351</v>
      </c>
      <c r="E78" s="93">
        <f t="shared" si="19"/>
        <v>201124.35330476207</v>
      </c>
      <c r="F78" s="97">
        <v>17743</v>
      </c>
      <c r="G78" s="93">
        <f t="shared" si="19"/>
        <v>25246.014536058417</v>
      </c>
      <c r="H78" s="97">
        <v>2449</v>
      </c>
      <c r="I78" s="93">
        <f t="shared" si="13"/>
        <v>3484.6130642398166</v>
      </c>
      <c r="J78" s="97">
        <v>5383</v>
      </c>
      <c r="K78" s="93">
        <f t="shared" si="14"/>
        <v>7659.318956636559</v>
      </c>
      <c r="L78" s="97">
        <v>331</v>
      </c>
      <c r="M78" s="93">
        <f t="shared" si="15"/>
        <v>470.9705693194689</v>
      </c>
      <c r="N78" s="97">
        <v>6200</v>
      </c>
      <c r="O78" s="93">
        <f t="shared" si="16"/>
        <v>8821.805225923586</v>
      </c>
      <c r="P78" s="97">
        <v>686</v>
      </c>
      <c r="Q78" s="93">
        <f t="shared" si="17"/>
        <v>976.0900620941259</v>
      </c>
      <c r="R78" s="97">
        <v>108559</v>
      </c>
      <c r="S78" s="93">
        <f t="shared" si="18"/>
        <v>154465.54089049008</v>
      </c>
    </row>
    <row r="79" spans="1:19" ht="13.5" thickBot="1">
      <c r="A79" s="96">
        <v>73</v>
      </c>
      <c r="B79" s="97" t="s">
        <v>506</v>
      </c>
      <c r="C79" s="97" t="s">
        <v>510</v>
      </c>
      <c r="D79" s="97">
        <v>267458</v>
      </c>
      <c r="E79" s="93">
        <f t="shared" si="19"/>
        <v>380558.4487282372</v>
      </c>
      <c r="F79" s="97">
        <v>35532</v>
      </c>
      <c r="G79" s="93">
        <f t="shared" si="19"/>
        <v>50557.48117540595</v>
      </c>
      <c r="H79" s="97">
        <v>2255</v>
      </c>
      <c r="I79" s="93">
        <f t="shared" si="13"/>
        <v>3208.5759329770463</v>
      </c>
      <c r="J79" s="97">
        <v>4688</v>
      </c>
      <c r="K79" s="93">
        <f t="shared" si="14"/>
        <v>6670.423048246737</v>
      </c>
      <c r="L79" s="97">
        <v>110</v>
      </c>
      <c r="M79" s="93">
        <f t="shared" si="15"/>
        <v>156.51589916961203</v>
      </c>
      <c r="N79" s="97">
        <v>7302</v>
      </c>
      <c r="O79" s="93">
        <f t="shared" si="16"/>
        <v>10389.809961240971</v>
      </c>
      <c r="P79" s="97">
        <v>2199</v>
      </c>
      <c r="Q79" s="93">
        <f t="shared" si="17"/>
        <v>3128.8951115816076</v>
      </c>
      <c r="R79" s="97">
        <v>215372</v>
      </c>
      <c r="S79" s="93">
        <f t="shared" si="18"/>
        <v>306446.74759961525</v>
      </c>
    </row>
    <row r="80" spans="1:19" ht="13.5" thickBot="1">
      <c r="A80" s="96">
        <v>74</v>
      </c>
      <c r="B80" s="97" t="s">
        <v>506</v>
      </c>
      <c r="C80" s="97" t="s">
        <v>511</v>
      </c>
      <c r="D80" s="97">
        <v>106631</v>
      </c>
      <c r="E80" s="93">
        <f t="shared" si="19"/>
        <v>151722.24403958998</v>
      </c>
      <c r="F80" s="97">
        <v>11036</v>
      </c>
      <c r="G80" s="93">
        <f t="shared" si="19"/>
        <v>15702.813302143984</v>
      </c>
      <c r="H80" s="97">
        <v>723</v>
      </c>
      <c r="I80" s="93">
        <f t="shared" si="13"/>
        <v>1028.7363190875408</v>
      </c>
      <c r="J80" s="97">
        <v>764</v>
      </c>
      <c r="K80" s="93">
        <f t="shared" si="14"/>
        <v>1087.074063323487</v>
      </c>
      <c r="L80" s="97">
        <v>358</v>
      </c>
      <c r="M80" s="93">
        <f t="shared" si="15"/>
        <v>509.38810820655544</v>
      </c>
      <c r="N80" s="97">
        <v>530</v>
      </c>
      <c r="O80" s="93">
        <f t="shared" si="16"/>
        <v>754.1220596354034</v>
      </c>
      <c r="P80" s="97">
        <v>309</v>
      </c>
      <c r="Q80" s="93">
        <f t="shared" si="17"/>
        <v>439.6673894855465</v>
      </c>
      <c r="R80" s="97">
        <v>92911</v>
      </c>
      <c r="S80" s="93">
        <f t="shared" si="18"/>
        <v>132200.44279770748</v>
      </c>
    </row>
    <row r="81" spans="1:19" ht="13.5" thickBot="1">
      <c r="A81" s="96">
        <v>75</v>
      </c>
      <c r="B81" s="97" t="s">
        <v>506</v>
      </c>
      <c r="C81" s="97" t="s">
        <v>512</v>
      </c>
      <c r="D81" s="97">
        <v>118297</v>
      </c>
      <c r="E81" s="93">
        <f t="shared" si="19"/>
        <v>168321.46658243265</v>
      </c>
      <c r="F81" s="97">
        <v>31748</v>
      </c>
      <c r="G81" s="93">
        <f t="shared" si="19"/>
        <v>45173.334243971294</v>
      </c>
      <c r="H81" s="97">
        <v>1939</v>
      </c>
      <c r="I81" s="93">
        <f t="shared" si="13"/>
        <v>2758.94844081707</v>
      </c>
      <c r="J81" s="97">
        <v>3330</v>
      </c>
      <c r="K81" s="93">
        <f t="shared" si="14"/>
        <v>4738.163129407346</v>
      </c>
      <c r="L81" s="97">
        <v>233</v>
      </c>
      <c r="M81" s="93">
        <f t="shared" si="15"/>
        <v>331.5291318774509</v>
      </c>
      <c r="N81" s="97">
        <v>1651</v>
      </c>
      <c r="O81" s="93">
        <f t="shared" si="16"/>
        <v>2349.161359354813</v>
      </c>
      <c r="P81" s="97">
        <v>550</v>
      </c>
      <c r="Q81" s="93">
        <f t="shared" si="17"/>
        <v>782.5794958480601</v>
      </c>
      <c r="R81" s="97">
        <v>78846</v>
      </c>
      <c r="S81" s="93">
        <f t="shared" si="18"/>
        <v>112187.75078115663</v>
      </c>
    </row>
    <row r="82" spans="1:19" ht="13.5" thickBot="1">
      <c r="A82" s="96">
        <v>76</v>
      </c>
      <c r="B82" s="97" t="s">
        <v>513</v>
      </c>
      <c r="C82" s="97" t="s">
        <v>514</v>
      </c>
      <c r="D82" s="97">
        <v>256945</v>
      </c>
      <c r="E82" s="93">
        <f t="shared" si="19"/>
        <v>365599.79738305416</v>
      </c>
      <c r="F82" s="97">
        <v>21137</v>
      </c>
      <c r="G82" s="93">
        <f t="shared" si="19"/>
        <v>30075.241461346264</v>
      </c>
      <c r="H82" s="97">
        <v>2798</v>
      </c>
      <c r="I82" s="93">
        <f t="shared" si="13"/>
        <v>3981.1953261506765</v>
      </c>
      <c r="J82" s="97">
        <v>5196</v>
      </c>
      <c r="K82" s="93">
        <f t="shared" si="14"/>
        <v>7393.241928048218</v>
      </c>
      <c r="L82" s="97">
        <v>911</v>
      </c>
      <c r="M82" s="93">
        <f t="shared" si="15"/>
        <v>1296.236219486514</v>
      </c>
      <c r="N82" s="97">
        <v>738</v>
      </c>
      <c r="O82" s="93">
        <f t="shared" si="16"/>
        <v>1050.0793962470334</v>
      </c>
      <c r="P82" s="97">
        <v>3158</v>
      </c>
      <c r="Q82" s="93">
        <f t="shared" si="17"/>
        <v>4493.429177978498</v>
      </c>
      <c r="R82" s="97">
        <v>223007</v>
      </c>
      <c r="S82" s="93">
        <f t="shared" si="18"/>
        <v>317310.37387379695</v>
      </c>
    </row>
    <row r="83" spans="1:19" ht="13.5" thickBot="1">
      <c r="A83" s="96">
        <v>77</v>
      </c>
      <c r="B83" s="97" t="s">
        <v>513</v>
      </c>
      <c r="C83" s="97" t="s">
        <v>515</v>
      </c>
      <c r="D83" s="97">
        <v>258207</v>
      </c>
      <c r="E83" s="93">
        <f t="shared" si="19"/>
        <v>367395.4616080728</v>
      </c>
      <c r="F83" s="97">
        <v>27012</v>
      </c>
      <c r="G83" s="93">
        <f t="shared" si="19"/>
        <v>38434.61334881418</v>
      </c>
      <c r="H83" s="97">
        <v>2317</v>
      </c>
      <c r="I83" s="93">
        <f t="shared" si="13"/>
        <v>3296.793985236282</v>
      </c>
      <c r="J83" s="97">
        <v>2469</v>
      </c>
      <c r="K83" s="93">
        <f t="shared" si="14"/>
        <v>3513.0705004524734</v>
      </c>
      <c r="L83" s="97">
        <v>1297</v>
      </c>
      <c r="M83" s="93">
        <f t="shared" si="15"/>
        <v>1845.4647383907889</v>
      </c>
      <c r="N83" s="97">
        <v>4063</v>
      </c>
      <c r="O83" s="93">
        <f t="shared" si="16"/>
        <v>5781.128166601215</v>
      </c>
      <c r="P83" s="97">
        <v>586</v>
      </c>
      <c r="Q83" s="93">
        <f t="shared" si="17"/>
        <v>833.8028810308422</v>
      </c>
      <c r="R83" s="97">
        <v>220463</v>
      </c>
      <c r="S83" s="93">
        <f t="shared" si="18"/>
        <v>313690.58798754704</v>
      </c>
    </row>
    <row r="84" spans="1:19" ht="13.5" thickBot="1">
      <c r="A84" s="96">
        <v>78</v>
      </c>
      <c r="B84" s="97" t="s">
        <v>516</v>
      </c>
      <c r="C84" s="97" t="s">
        <v>517</v>
      </c>
      <c r="D84" s="97">
        <v>80104</v>
      </c>
      <c r="E84" s="93">
        <f t="shared" si="19"/>
        <v>113977.72351893273</v>
      </c>
      <c r="F84" s="97">
        <v>11169</v>
      </c>
      <c r="G84" s="93">
        <f t="shared" si="19"/>
        <v>15892.055252958151</v>
      </c>
      <c r="H84" s="97">
        <v>4281</v>
      </c>
      <c r="I84" s="93">
        <f t="shared" si="13"/>
        <v>6091.314221319173</v>
      </c>
      <c r="J84" s="97">
        <v>369</v>
      </c>
      <c r="K84" s="93">
        <f t="shared" si="14"/>
        <v>525.0396981235167</v>
      </c>
      <c r="L84" s="97">
        <v>193</v>
      </c>
      <c r="M84" s="93">
        <f t="shared" si="15"/>
        <v>274.61425945213745</v>
      </c>
      <c r="N84" s="97">
        <v>924</v>
      </c>
      <c r="O84" s="93">
        <f t="shared" si="16"/>
        <v>1314.733553024741</v>
      </c>
      <c r="P84" s="97">
        <v>229</v>
      </c>
      <c r="Q84" s="93">
        <f t="shared" si="17"/>
        <v>325.83764463491957</v>
      </c>
      <c r="R84" s="97">
        <v>62939</v>
      </c>
      <c r="S84" s="93">
        <f t="shared" si="18"/>
        <v>89554.1288894201</v>
      </c>
    </row>
    <row r="85" spans="1:19" ht="13.5" thickBot="1">
      <c r="A85" s="96">
        <v>79</v>
      </c>
      <c r="B85" s="97" t="s">
        <v>516</v>
      </c>
      <c r="C85" s="97" t="s">
        <v>518</v>
      </c>
      <c r="D85" s="97">
        <v>917004</v>
      </c>
      <c r="E85" s="93">
        <f t="shared" si="19"/>
        <v>1304779.1418375536</v>
      </c>
      <c r="F85" s="97">
        <v>112240</v>
      </c>
      <c r="G85" s="93">
        <f t="shared" si="19"/>
        <v>159703.13202542957</v>
      </c>
      <c r="H85" s="97">
        <v>26962</v>
      </c>
      <c r="I85" s="93">
        <f t="shared" si="13"/>
        <v>38363.46975828254</v>
      </c>
      <c r="J85" s="97">
        <v>13956</v>
      </c>
      <c r="K85" s="93">
        <f t="shared" si="14"/>
        <v>19857.598989191865</v>
      </c>
      <c r="L85" s="97">
        <v>4530</v>
      </c>
      <c r="M85" s="93">
        <f t="shared" si="15"/>
        <v>6445.609302166749</v>
      </c>
      <c r="N85" s="97">
        <v>28354</v>
      </c>
      <c r="O85" s="93">
        <f t="shared" si="16"/>
        <v>40344.10731868345</v>
      </c>
      <c r="P85" s="97">
        <v>7263</v>
      </c>
      <c r="Q85" s="93">
        <f t="shared" si="17"/>
        <v>10334.317960626291</v>
      </c>
      <c r="R85" s="97">
        <v>723699</v>
      </c>
      <c r="S85" s="93">
        <f t="shared" si="18"/>
        <v>1029730.9064831731</v>
      </c>
    </row>
    <row r="86" spans="1:19" ht="13.5" thickBot="1">
      <c r="A86" s="96">
        <v>80</v>
      </c>
      <c r="B86" s="97" t="s">
        <v>516</v>
      </c>
      <c r="C86" s="97" t="s">
        <v>519</v>
      </c>
      <c r="D86" s="97">
        <v>20901</v>
      </c>
      <c r="E86" s="93">
        <f t="shared" si="19"/>
        <v>29739.443714036915</v>
      </c>
      <c r="F86" s="97">
        <v>0</v>
      </c>
      <c r="G86" s="93">
        <f t="shared" si="19"/>
        <v>0</v>
      </c>
      <c r="H86" s="97">
        <v>0</v>
      </c>
      <c r="I86" s="93">
        <f t="shared" si="13"/>
        <v>0</v>
      </c>
      <c r="J86" s="97">
        <v>1200</v>
      </c>
      <c r="K86" s="93">
        <f t="shared" si="14"/>
        <v>1707.446172759404</v>
      </c>
      <c r="L86" s="97">
        <v>0</v>
      </c>
      <c r="M86" s="93">
        <f t="shared" si="15"/>
        <v>0</v>
      </c>
      <c r="N86" s="97">
        <v>700</v>
      </c>
      <c r="O86" s="93">
        <f t="shared" si="16"/>
        <v>996.0102674429855</v>
      </c>
      <c r="P86" s="97">
        <v>220</v>
      </c>
      <c r="Q86" s="93">
        <f t="shared" si="17"/>
        <v>313.03179833922405</v>
      </c>
      <c r="R86" s="97">
        <v>18781</v>
      </c>
      <c r="S86" s="93">
        <f t="shared" si="18"/>
        <v>26722.955475495302</v>
      </c>
    </row>
    <row r="87" spans="1:19" ht="13.5" thickBot="1">
      <c r="A87" s="96">
        <v>81</v>
      </c>
      <c r="B87" s="97" t="s">
        <v>520</v>
      </c>
      <c r="C87" s="97" t="s">
        <v>521</v>
      </c>
      <c r="D87" s="97">
        <v>1586297</v>
      </c>
      <c r="E87" s="93">
        <f t="shared" si="19"/>
        <v>2257097.284591437</v>
      </c>
      <c r="F87" s="97">
        <v>245078</v>
      </c>
      <c r="G87" s="93">
        <f t="shared" si="19"/>
        <v>348714.5776062743</v>
      </c>
      <c r="H87" s="97">
        <v>23114</v>
      </c>
      <c r="I87" s="93">
        <f t="shared" si="13"/>
        <v>32888.25903096738</v>
      </c>
      <c r="J87" s="97">
        <v>31532</v>
      </c>
      <c r="K87" s="93">
        <f t="shared" si="14"/>
        <v>44865.993932874604</v>
      </c>
      <c r="L87" s="97">
        <v>18208</v>
      </c>
      <c r="M87" s="93">
        <f t="shared" si="15"/>
        <v>25907.649928002687</v>
      </c>
      <c r="N87" s="97">
        <v>51331</v>
      </c>
      <c r="O87" s="93">
        <f t="shared" si="16"/>
        <v>73037.43291159414</v>
      </c>
      <c r="P87" s="97">
        <v>9798</v>
      </c>
      <c r="Q87" s="93">
        <f t="shared" si="17"/>
        <v>13941.298000580531</v>
      </c>
      <c r="R87" s="97">
        <v>1207236</v>
      </c>
      <c r="S87" s="93">
        <f t="shared" si="18"/>
        <v>1717742.073181143</v>
      </c>
    </row>
    <row r="88" spans="1:19" ht="13.5" thickBot="1">
      <c r="A88" s="96">
        <v>82</v>
      </c>
      <c r="B88" s="97" t="s">
        <v>522</v>
      </c>
      <c r="C88" s="97" t="s">
        <v>523</v>
      </c>
      <c r="D88" s="97">
        <v>175453</v>
      </c>
      <c r="E88" s="93">
        <f t="shared" si="19"/>
        <v>249647.12779096307</v>
      </c>
      <c r="F88" s="97">
        <v>18548</v>
      </c>
      <c r="G88" s="93">
        <f t="shared" si="19"/>
        <v>26391.42634361785</v>
      </c>
      <c r="H88" s="97">
        <v>5546</v>
      </c>
      <c r="I88" s="93">
        <f t="shared" si="13"/>
        <v>7891.247061769711</v>
      </c>
      <c r="J88" s="97">
        <v>1347</v>
      </c>
      <c r="K88" s="93">
        <f t="shared" si="14"/>
        <v>1916.6083289224307</v>
      </c>
      <c r="L88" s="97">
        <v>714</v>
      </c>
      <c r="M88" s="93">
        <f t="shared" si="15"/>
        <v>1015.9304727918452</v>
      </c>
      <c r="N88" s="97">
        <v>5310</v>
      </c>
      <c r="O88" s="93">
        <f t="shared" si="16"/>
        <v>7555.449314460362</v>
      </c>
      <c r="P88" s="97">
        <v>2931</v>
      </c>
      <c r="Q88" s="93">
        <f t="shared" si="17"/>
        <v>4170.4372769648435</v>
      </c>
      <c r="R88" s="97">
        <v>141057</v>
      </c>
      <c r="S88" s="93">
        <f t="shared" si="18"/>
        <v>200706.028992436</v>
      </c>
    </row>
    <row r="89" spans="1:19" ht="13.5" thickBot="1">
      <c r="A89" s="96">
        <v>83</v>
      </c>
      <c r="B89" s="97" t="s">
        <v>524</v>
      </c>
      <c r="C89" s="97" t="s">
        <v>525</v>
      </c>
      <c r="D89" s="97">
        <v>514911</v>
      </c>
      <c r="E89" s="93">
        <f t="shared" si="19"/>
        <v>732652.3468847645</v>
      </c>
      <c r="F89" s="97">
        <v>95218</v>
      </c>
      <c r="G89" s="93">
        <f t="shared" si="19"/>
        <v>135483.00806483743</v>
      </c>
      <c r="H89" s="97">
        <v>18525</v>
      </c>
      <c r="I89" s="93">
        <f t="shared" si="13"/>
        <v>26358.700291973295</v>
      </c>
      <c r="J89" s="97">
        <v>8293</v>
      </c>
      <c r="K89" s="93">
        <f t="shared" si="14"/>
        <v>11799.875925578113</v>
      </c>
      <c r="L89" s="97">
        <v>3325</v>
      </c>
      <c r="M89" s="93">
        <f t="shared" si="15"/>
        <v>4731.048770354181</v>
      </c>
      <c r="N89" s="97">
        <v>14747</v>
      </c>
      <c r="O89" s="93">
        <f t="shared" si="16"/>
        <v>20983.09059140244</v>
      </c>
      <c r="P89" s="97">
        <v>7004</v>
      </c>
      <c r="Q89" s="93">
        <f t="shared" si="17"/>
        <v>9965.794161672387</v>
      </c>
      <c r="R89" s="97">
        <v>367799</v>
      </c>
      <c r="S89" s="93">
        <f t="shared" si="18"/>
        <v>523330.8290789466</v>
      </c>
    </row>
    <row r="90" spans="1:19" s="100" customFormat="1" ht="12.75">
      <c r="A90" s="98">
        <v>83</v>
      </c>
      <c r="B90" s="99"/>
      <c r="C90" s="99" t="s">
        <v>526</v>
      </c>
      <c r="D90" s="99">
        <f aca="true" t="shared" si="20" ref="D90:R90">SUM(D7:D89)</f>
        <v>23034795.619999997</v>
      </c>
      <c r="E90" s="93">
        <f t="shared" si="19"/>
        <v>32775561.35138673</v>
      </c>
      <c r="F90" s="99">
        <f t="shared" si="20"/>
        <v>3546408.05</v>
      </c>
      <c r="G90" s="93">
        <f t="shared" si="19"/>
        <v>5046084.043346367</v>
      </c>
      <c r="H90" s="99">
        <f t="shared" si="20"/>
        <v>516717.91</v>
      </c>
      <c r="I90" s="93">
        <f t="shared" si="13"/>
        <v>735223.348188115</v>
      </c>
      <c r="J90" s="99">
        <f t="shared" si="20"/>
        <v>437291.04000000004</v>
      </c>
      <c r="K90" s="93">
        <f t="shared" si="14"/>
        <v>622209.0938583162</v>
      </c>
      <c r="L90" s="99">
        <f t="shared" si="20"/>
        <v>193079.31</v>
      </c>
      <c r="M90" s="93">
        <f t="shared" si="15"/>
        <v>274727.10741543875</v>
      </c>
      <c r="N90" s="99">
        <f t="shared" si="20"/>
        <v>822135.36</v>
      </c>
      <c r="O90" s="93">
        <f t="shared" si="16"/>
        <v>1169793.2282684788</v>
      </c>
      <c r="P90" s="99">
        <f t="shared" si="20"/>
        <v>241943.36</v>
      </c>
      <c r="Q90" s="93">
        <f t="shared" si="17"/>
        <v>344254.38671379216</v>
      </c>
      <c r="R90" s="99">
        <f t="shared" si="20"/>
        <v>17277220.58</v>
      </c>
      <c r="S90" s="93">
        <f t="shared" si="18"/>
        <v>24583270.129367504</v>
      </c>
    </row>
    <row r="91" spans="1:19" ht="7.5" customHeight="1" thickBot="1">
      <c r="A91" s="121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3"/>
    </row>
    <row r="92" spans="1:19" ht="13.5" thickBot="1">
      <c r="A92" s="96">
        <v>1</v>
      </c>
      <c r="B92" s="97" t="s">
        <v>413</v>
      </c>
      <c r="C92" s="97" t="s">
        <v>527</v>
      </c>
      <c r="D92" s="97">
        <v>64309</v>
      </c>
      <c r="E92" s="93">
        <f t="shared" si="19"/>
        <v>91503.46326998709</v>
      </c>
      <c r="F92" s="97">
        <v>9714</v>
      </c>
      <c r="G92" s="93">
        <f t="shared" si="19"/>
        <v>13821.776768487374</v>
      </c>
      <c r="H92" s="97">
        <v>4320</v>
      </c>
      <c r="I92" s="93">
        <f aca="true" t="shared" si="21" ref="I92:I131">H92/$E$5</f>
        <v>6146.8062219338535</v>
      </c>
      <c r="J92" s="97">
        <v>246</v>
      </c>
      <c r="K92" s="93">
        <f aca="true" t="shared" si="22" ref="K92:K131">J92/$E$5</f>
        <v>350.02646541567776</v>
      </c>
      <c r="L92" s="97">
        <v>414</v>
      </c>
      <c r="M92" s="93">
        <f aca="true" t="shared" si="23" ref="M92:M131">L92/$E$5</f>
        <v>589.0689296019943</v>
      </c>
      <c r="N92" s="97">
        <v>942</v>
      </c>
      <c r="O92" s="93">
        <f aca="true" t="shared" si="24" ref="O92:O131">N92/$E$5</f>
        <v>1340.345245616132</v>
      </c>
      <c r="P92" s="97">
        <v>1302</v>
      </c>
      <c r="Q92" s="93">
        <f aca="true" t="shared" si="25" ref="Q92:Q131">P92/$E$5</f>
        <v>1852.579097443953</v>
      </c>
      <c r="R92" s="97">
        <v>47371</v>
      </c>
      <c r="S92" s="93">
        <f aca="true" t="shared" si="26" ref="S92:S131">R92/$E$5</f>
        <v>67402.8605414881</v>
      </c>
    </row>
    <row r="93" spans="1:19" ht="13.5" thickBot="1">
      <c r="A93" s="96">
        <v>2</v>
      </c>
      <c r="B93" s="97" t="s">
        <v>528</v>
      </c>
      <c r="C93" s="97" t="s">
        <v>529</v>
      </c>
      <c r="D93" s="97">
        <v>1200316</v>
      </c>
      <c r="E93" s="93">
        <f t="shared" si="19"/>
        <v>1707895.8002515638</v>
      </c>
      <c r="F93" s="97">
        <v>107671</v>
      </c>
      <c r="G93" s="93">
        <f t="shared" si="19"/>
        <v>153202.03072264814</v>
      </c>
      <c r="H93" s="97">
        <v>18931</v>
      </c>
      <c r="I93" s="93">
        <f t="shared" si="21"/>
        <v>26936.386247090228</v>
      </c>
      <c r="J93" s="97">
        <v>4872</v>
      </c>
      <c r="K93" s="93">
        <f t="shared" si="22"/>
        <v>6932.231461403179</v>
      </c>
      <c r="L93" s="97">
        <v>45593</v>
      </c>
      <c r="M93" s="93">
        <f t="shared" si="23"/>
        <v>64872.99446218291</v>
      </c>
      <c r="N93" s="97">
        <v>38893</v>
      </c>
      <c r="O93" s="93">
        <f t="shared" si="24"/>
        <v>55339.75333094291</v>
      </c>
      <c r="P93" s="97">
        <v>57632</v>
      </c>
      <c r="Q93" s="93">
        <f t="shared" si="25"/>
        <v>82002.94819039163</v>
      </c>
      <c r="R93" s="97">
        <v>926724</v>
      </c>
      <c r="S93" s="93">
        <f t="shared" si="26"/>
        <v>1318609.4558369047</v>
      </c>
    </row>
    <row r="94" spans="1:19" ht="13.5" thickBot="1">
      <c r="A94" s="96">
        <v>3</v>
      </c>
      <c r="B94" s="97" t="s">
        <v>415</v>
      </c>
      <c r="C94" s="97" t="s">
        <v>530</v>
      </c>
      <c r="D94" s="97">
        <v>206134</v>
      </c>
      <c r="E94" s="93">
        <f t="shared" si="19"/>
        <v>293302.2578129891</v>
      </c>
      <c r="F94" s="97">
        <v>26490</v>
      </c>
      <c r="G94" s="93">
        <f t="shared" si="19"/>
        <v>37691.87426366384</v>
      </c>
      <c r="H94" s="97">
        <v>1168</v>
      </c>
      <c r="I94" s="93">
        <f t="shared" si="21"/>
        <v>1661.914274819153</v>
      </c>
      <c r="J94" s="97">
        <v>5308</v>
      </c>
      <c r="K94" s="93">
        <f t="shared" si="22"/>
        <v>7552.603570839096</v>
      </c>
      <c r="L94" s="97">
        <v>0</v>
      </c>
      <c r="M94" s="93">
        <f t="shared" si="23"/>
        <v>0</v>
      </c>
      <c r="N94" s="97">
        <v>0</v>
      </c>
      <c r="O94" s="93">
        <f t="shared" si="24"/>
        <v>0</v>
      </c>
      <c r="P94" s="97">
        <v>1021</v>
      </c>
      <c r="Q94" s="93">
        <f t="shared" si="25"/>
        <v>1452.752118656126</v>
      </c>
      <c r="R94" s="97">
        <v>172147</v>
      </c>
      <c r="S94" s="93">
        <f t="shared" si="26"/>
        <v>244943.1135850109</v>
      </c>
    </row>
    <row r="95" spans="1:19" ht="13.5" thickBot="1">
      <c r="A95" s="96">
        <v>4</v>
      </c>
      <c r="B95" s="97" t="s">
        <v>419</v>
      </c>
      <c r="C95" s="97" t="s">
        <v>531</v>
      </c>
      <c r="D95" s="97">
        <v>73951.47</v>
      </c>
      <c r="E95" s="93">
        <f t="shared" si="19"/>
        <v>105223.46201785989</v>
      </c>
      <c r="F95" s="97">
        <v>13164.49</v>
      </c>
      <c r="G95" s="93">
        <f t="shared" si="19"/>
        <v>18731.38172235787</v>
      </c>
      <c r="H95" s="97">
        <v>3109.74</v>
      </c>
      <c r="I95" s="93">
        <f t="shared" si="21"/>
        <v>4424.761384397357</v>
      </c>
      <c r="J95" s="97">
        <v>3490.01</v>
      </c>
      <c r="K95" s="93">
        <f t="shared" si="22"/>
        <v>4965.836847826706</v>
      </c>
      <c r="L95" s="97">
        <v>1738.7</v>
      </c>
      <c r="M95" s="93">
        <f t="shared" si="23"/>
        <v>2473.947217147313</v>
      </c>
      <c r="N95" s="97">
        <v>3953.97</v>
      </c>
      <c r="O95" s="93">
        <f t="shared" si="24"/>
        <v>5625.992453087916</v>
      </c>
      <c r="P95" s="97">
        <v>3672.23</v>
      </c>
      <c r="Q95" s="93">
        <f t="shared" si="25"/>
        <v>5225.1125491602215</v>
      </c>
      <c r="R95" s="97">
        <v>44822.33</v>
      </c>
      <c r="S95" s="93">
        <f t="shared" si="26"/>
        <v>63776.429843882506</v>
      </c>
    </row>
    <row r="96" spans="1:19" ht="13.5" thickBot="1">
      <c r="A96" s="96">
        <v>5</v>
      </c>
      <c r="B96" s="97" t="s">
        <v>421</v>
      </c>
      <c r="C96" s="97" t="s">
        <v>532</v>
      </c>
      <c r="D96" s="97">
        <v>683973</v>
      </c>
      <c r="E96" s="93">
        <f t="shared" si="19"/>
        <v>973205.900933973</v>
      </c>
      <c r="F96" s="97">
        <v>144966</v>
      </c>
      <c r="G96" s="93">
        <f t="shared" si="19"/>
        <v>206268.03490019977</v>
      </c>
      <c r="H96" s="97">
        <v>10776</v>
      </c>
      <c r="I96" s="93">
        <f t="shared" si="21"/>
        <v>15332.866631379446</v>
      </c>
      <c r="J96" s="97">
        <v>13002</v>
      </c>
      <c r="K96" s="93">
        <f t="shared" si="22"/>
        <v>18500.17928184814</v>
      </c>
      <c r="L96" s="97">
        <v>16798</v>
      </c>
      <c r="M96" s="93">
        <f t="shared" si="23"/>
        <v>23901.400675010387</v>
      </c>
      <c r="N96" s="97">
        <v>78893</v>
      </c>
      <c r="O96" s="93">
        <f t="shared" si="24"/>
        <v>112254.62575625637</v>
      </c>
      <c r="P96" s="97">
        <v>15066</v>
      </c>
      <c r="Q96" s="93">
        <f t="shared" si="25"/>
        <v>21436.986698994315</v>
      </c>
      <c r="R96" s="97">
        <v>404472</v>
      </c>
      <c r="S96" s="93">
        <f t="shared" si="26"/>
        <v>575511.8069902846</v>
      </c>
    </row>
    <row r="97" spans="1:19" ht="13.5" thickBot="1">
      <c r="A97" s="96">
        <v>6</v>
      </c>
      <c r="B97" s="97" t="s">
        <v>421</v>
      </c>
      <c r="C97" s="97" t="s">
        <v>533</v>
      </c>
      <c r="D97" s="97">
        <v>1001070</v>
      </c>
      <c r="E97" s="93">
        <f t="shared" si="19"/>
        <v>1424394.2834702136</v>
      </c>
      <c r="F97" s="97">
        <v>153791</v>
      </c>
      <c r="G97" s="93">
        <f t="shared" si="19"/>
        <v>218824.87862903456</v>
      </c>
      <c r="H97" s="97">
        <v>9363</v>
      </c>
      <c r="I97" s="93">
        <f t="shared" si="21"/>
        <v>13322.348762955247</v>
      </c>
      <c r="J97" s="97">
        <v>7207</v>
      </c>
      <c r="K97" s="93">
        <f t="shared" si="22"/>
        <v>10254.637139230852</v>
      </c>
      <c r="L97" s="97">
        <v>29257</v>
      </c>
      <c r="M97" s="93">
        <f t="shared" si="23"/>
        <v>41628.9605636849</v>
      </c>
      <c r="N97" s="97">
        <v>7983</v>
      </c>
      <c r="O97" s="93">
        <f t="shared" si="24"/>
        <v>11358.785664281933</v>
      </c>
      <c r="P97" s="97">
        <v>29977</v>
      </c>
      <c r="Q97" s="93">
        <f t="shared" si="25"/>
        <v>42653.42826734054</v>
      </c>
      <c r="R97" s="97">
        <v>763492</v>
      </c>
      <c r="S97" s="93">
        <f t="shared" si="26"/>
        <v>1086351.2444436855</v>
      </c>
    </row>
    <row r="98" spans="1:19" ht="13.5" thickBot="1">
      <c r="A98" s="96">
        <v>7</v>
      </c>
      <c r="B98" s="97" t="s">
        <v>421</v>
      </c>
      <c r="C98" s="97" t="s">
        <v>534</v>
      </c>
      <c r="D98" s="97">
        <v>285411</v>
      </c>
      <c r="E98" s="93">
        <f t="shared" si="19"/>
        <v>406103.26634452847</v>
      </c>
      <c r="F98" s="97">
        <v>26634</v>
      </c>
      <c r="G98" s="93">
        <f t="shared" si="19"/>
        <v>37896.76780439497</v>
      </c>
      <c r="H98" s="97">
        <v>3841</v>
      </c>
      <c r="I98" s="93">
        <f t="shared" si="21"/>
        <v>5465.250624640725</v>
      </c>
      <c r="J98" s="97">
        <v>3847</v>
      </c>
      <c r="K98" s="93">
        <f t="shared" si="22"/>
        <v>5473.787855504522</v>
      </c>
      <c r="L98" s="97">
        <v>3629</v>
      </c>
      <c r="M98" s="93">
        <f t="shared" si="23"/>
        <v>5163.601800786563</v>
      </c>
      <c r="N98" s="97">
        <v>5204</v>
      </c>
      <c r="O98" s="93">
        <f t="shared" si="24"/>
        <v>7404.624902533281</v>
      </c>
      <c r="P98" s="97">
        <v>7417</v>
      </c>
      <c r="Q98" s="93">
        <f t="shared" si="25"/>
        <v>10553.440219463748</v>
      </c>
      <c r="R98" s="97">
        <v>234839</v>
      </c>
      <c r="S98" s="93">
        <f t="shared" si="26"/>
        <v>334145.7931372047</v>
      </c>
    </row>
    <row r="99" spans="1:19" ht="13.5" thickBot="1">
      <c r="A99" s="96">
        <v>8</v>
      </c>
      <c r="B99" s="97" t="s">
        <v>421</v>
      </c>
      <c r="C99" s="97" t="s">
        <v>535</v>
      </c>
      <c r="D99" s="97">
        <v>1007370</v>
      </c>
      <c r="E99" s="93">
        <f t="shared" si="19"/>
        <v>1433358.3758772004</v>
      </c>
      <c r="F99" s="97">
        <v>168148</v>
      </c>
      <c r="G99" s="93">
        <f t="shared" si="19"/>
        <v>239253.0492142902</v>
      </c>
      <c r="H99" s="97">
        <v>26763</v>
      </c>
      <c r="I99" s="93">
        <f t="shared" si="21"/>
        <v>38080.318267966606</v>
      </c>
      <c r="J99" s="97">
        <v>19866</v>
      </c>
      <c r="K99" s="93">
        <f t="shared" si="22"/>
        <v>28266.77139003193</v>
      </c>
      <c r="L99" s="97">
        <v>8618</v>
      </c>
      <c r="M99" s="93">
        <f t="shared" si="23"/>
        <v>12262.309264033785</v>
      </c>
      <c r="N99" s="97">
        <v>2834</v>
      </c>
      <c r="O99" s="93">
        <f t="shared" si="24"/>
        <v>4032.4187113334588</v>
      </c>
      <c r="P99" s="97">
        <v>1058</v>
      </c>
      <c r="Q99" s="93">
        <f t="shared" si="25"/>
        <v>1505.398375649541</v>
      </c>
      <c r="R99" s="97">
        <v>780083</v>
      </c>
      <c r="S99" s="93">
        <f t="shared" si="26"/>
        <v>1109958.110653895</v>
      </c>
    </row>
    <row r="100" spans="1:19" ht="13.5" thickBot="1">
      <c r="A100" s="96">
        <v>9</v>
      </c>
      <c r="B100" s="97" t="s">
        <v>431</v>
      </c>
      <c r="C100" s="97" t="s">
        <v>536</v>
      </c>
      <c r="D100" s="97">
        <v>836714</v>
      </c>
      <c r="E100" s="93">
        <f t="shared" si="19"/>
        <v>1190536.764161843</v>
      </c>
      <c r="F100" s="97">
        <v>118949</v>
      </c>
      <c r="G100" s="93">
        <f t="shared" si="19"/>
        <v>169249.17900296528</v>
      </c>
      <c r="H100" s="97">
        <v>11632</v>
      </c>
      <c r="I100" s="93">
        <f t="shared" si="21"/>
        <v>16550.844901281154</v>
      </c>
      <c r="J100" s="97">
        <v>4375</v>
      </c>
      <c r="K100" s="93">
        <f t="shared" si="22"/>
        <v>6225.064171518659</v>
      </c>
      <c r="L100" s="97">
        <v>28435</v>
      </c>
      <c r="M100" s="93">
        <f t="shared" si="23"/>
        <v>40459.359935344706</v>
      </c>
      <c r="N100" s="97">
        <v>26023</v>
      </c>
      <c r="O100" s="93">
        <f t="shared" si="24"/>
        <v>37027.3931280983</v>
      </c>
      <c r="P100" s="97">
        <v>53363</v>
      </c>
      <c r="Q100" s="93">
        <f t="shared" si="25"/>
        <v>75928.70843080005</v>
      </c>
      <c r="R100" s="97">
        <v>593937</v>
      </c>
      <c r="S100" s="93">
        <f t="shared" si="26"/>
        <v>845096.214591835</v>
      </c>
    </row>
    <row r="101" spans="1:19" ht="13.5" thickBot="1">
      <c r="A101" s="96">
        <v>10</v>
      </c>
      <c r="B101" s="97" t="s">
        <v>440</v>
      </c>
      <c r="C101" s="97" t="s">
        <v>537</v>
      </c>
      <c r="D101" s="97">
        <v>502618</v>
      </c>
      <c r="E101" s="93">
        <f t="shared" si="19"/>
        <v>715160.983716655</v>
      </c>
      <c r="F101" s="97">
        <v>69764</v>
      </c>
      <c r="G101" s="93">
        <f t="shared" si="19"/>
        <v>99265.2289969892</v>
      </c>
      <c r="H101" s="97">
        <v>8339</v>
      </c>
      <c r="I101" s="93">
        <f t="shared" si="21"/>
        <v>11865.328028867223</v>
      </c>
      <c r="J101" s="97">
        <v>3293</v>
      </c>
      <c r="K101" s="93">
        <f t="shared" si="22"/>
        <v>4685.51687241393</v>
      </c>
      <c r="L101" s="97">
        <v>3188</v>
      </c>
      <c r="M101" s="93">
        <f t="shared" si="23"/>
        <v>4536.115332297482</v>
      </c>
      <c r="N101" s="97">
        <v>11276</v>
      </c>
      <c r="O101" s="93">
        <f t="shared" si="24"/>
        <v>16044.302536695865</v>
      </c>
      <c r="P101" s="97">
        <v>2357</v>
      </c>
      <c r="Q101" s="93">
        <f t="shared" si="25"/>
        <v>3353.7088576615956</v>
      </c>
      <c r="R101" s="97">
        <v>404401</v>
      </c>
      <c r="S101" s="93">
        <f t="shared" si="26"/>
        <v>575410.7830917297</v>
      </c>
    </row>
    <row r="102" spans="1:19" ht="13.5" thickBot="1">
      <c r="A102" s="96">
        <v>11</v>
      </c>
      <c r="B102" s="97" t="s">
        <v>444</v>
      </c>
      <c r="C102" s="97" t="s">
        <v>538</v>
      </c>
      <c r="D102" s="97">
        <v>162693</v>
      </c>
      <c r="E102" s="93">
        <f t="shared" si="19"/>
        <v>231491.28348728808</v>
      </c>
      <c r="F102" s="97">
        <v>12378</v>
      </c>
      <c r="G102" s="93">
        <f t="shared" si="19"/>
        <v>17612.30727201325</v>
      </c>
      <c r="H102" s="97">
        <v>1197</v>
      </c>
      <c r="I102" s="93">
        <f t="shared" si="21"/>
        <v>1703.1775573275054</v>
      </c>
      <c r="J102" s="97">
        <v>863</v>
      </c>
      <c r="K102" s="93">
        <f t="shared" si="22"/>
        <v>1227.938372576138</v>
      </c>
      <c r="L102" s="97">
        <v>4714</v>
      </c>
      <c r="M102" s="93">
        <f t="shared" si="23"/>
        <v>6707.417715323191</v>
      </c>
      <c r="N102" s="97">
        <v>3242</v>
      </c>
      <c r="O102" s="93">
        <f t="shared" si="24"/>
        <v>4612.950410071656</v>
      </c>
      <c r="P102" s="97">
        <v>7143</v>
      </c>
      <c r="Q102" s="93">
        <f t="shared" si="25"/>
        <v>10163.573343350352</v>
      </c>
      <c r="R102" s="97">
        <v>133156</v>
      </c>
      <c r="S102" s="93">
        <f t="shared" si="26"/>
        <v>189463.91881662598</v>
      </c>
    </row>
    <row r="103" spans="1:19" ht="13.5" thickBot="1">
      <c r="A103" s="96">
        <v>12</v>
      </c>
      <c r="B103" s="97" t="s">
        <v>444</v>
      </c>
      <c r="C103" s="97" t="s">
        <v>539</v>
      </c>
      <c r="D103" s="97">
        <v>303345</v>
      </c>
      <c r="E103" s="93">
        <f t="shared" si="19"/>
        <v>431621.0493964178</v>
      </c>
      <c r="F103" s="97">
        <v>33676</v>
      </c>
      <c r="G103" s="93">
        <f t="shared" si="19"/>
        <v>47916.6310948714</v>
      </c>
      <c r="H103" s="97">
        <v>5555</v>
      </c>
      <c r="I103" s="93">
        <f t="shared" si="21"/>
        <v>7904.052908065407</v>
      </c>
      <c r="J103" s="97">
        <v>5116</v>
      </c>
      <c r="K103" s="93">
        <f t="shared" si="22"/>
        <v>7279.412183197592</v>
      </c>
      <c r="L103" s="97">
        <v>2018</v>
      </c>
      <c r="M103" s="93">
        <f t="shared" si="23"/>
        <v>2871.355313857064</v>
      </c>
      <c r="N103" s="97">
        <v>6703</v>
      </c>
      <c r="O103" s="93">
        <f t="shared" si="24"/>
        <v>9537.509746671903</v>
      </c>
      <c r="P103" s="97">
        <v>2552</v>
      </c>
      <c r="Q103" s="93">
        <f t="shared" si="25"/>
        <v>3631.168860734999</v>
      </c>
      <c r="R103" s="97">
        <v>247725</v>
      </c>
      <c r="S103" s="93">
        <f t="shared" si="26"/>
        <v>352480.9192890194</v>
      </c>
    </row>
    <row r="104" spans="1:19" ht="13.5" thickBot="1">
      <c r="A104" s="96">
        <v>13</v>
      </c>
      <c r="B104" s="97" t="s">
        <v>444</v>
      </c>
      <c r="C104" s="97" t="s">
        <v>540</v>
      </c>
      <c r="D104" s="97">
        <v>4833.6</v>
      </c>
      <c r="E104" s="93">
        <f t="shared" si="19"/>
        <v>6877.593183874879</v>
      </c>
      <c r="F104" s="97">
        <v>754.5</v>
      </c>
      <c r="G104" s="93">
        <f t="shared" si="19"/>
        <v>1073.556781122475</v>
      </c>
      <c r="H104" s="97">
        <v>381.6</v>
      </c>
      <c r="I104" s="93">
        <f t="shared" si="21"/>
        <v>542.9678829374905</v>
      </c>
      <c r="J104" s="97">
        <v>25.6</v>
      </c>
      <c r="K104" s="93">
        <f t="shared" si="22"/>
        <v>36.42551835220062</v>
      </c>
      <c r="L104" s="97">
        <v>0</v>
      </c>
      <c r="M104" s="93">
        <f t="shared" si="23"/>
        <v>0</v>
      </c>
      <c r="N104" s="97">
        <v>0</v>
      </c>
      <c r="O104" s="93">
        <f t="shared" si="24"/>
        <v>0</v>
      </c>
      <c r="P104" s="97">
        <v>39.3</v>
      </c>
      <c r="Q104" s="93">
        <f t="shared" si="25"/>
        <v>55.91886215787047</v>
      </c>
      <c r="R104" s="97">
        <v>3632.6</v>
      </c>
      <c r="S104" s="93">
        <f t="shared" si="26"/>
        <v>5168.724139304842</v>
      </c>
    </row>
    <row r="105" spans="1:19" ht="13.5" thickBot="1">
      <c r="A105" s="96">
        <v>14</v>
      </c>
      <c r="B105" s="97" t="s">
        <v>448</v>
      </c>
      <c r="C105" s="97" t="s">
        <v>541</v>
      </c>
      <c r="D105" s="97">
        <v>713727</v>
      </c>
      <c r="E105" s="93">
        <f t="shared" si="19"/>
        <v>1015542.0287875425</v>
      </c>
      <c r="F105" s="97">
        <v>88941</v>
      </c>
      <c r="G105" s="93">
        <f t="shared" si="19"/>
        <v>126551.64170949512</v>
      </c>
      <c r="H105" s="97">
        <v>20282</v>
      </c>
      <c r="I105" s="93">
        <f t="shared" si="21"/>
        <v>28858.68606325519</v>
      </c>
      <c r="J105" s="97">
        <v>5180</v>
      </c>
      <c r="K105" s="93">
        <f t="shared" si="22"/>
        <v>7370.475979078093</v>
      </c>
      <c r="L105" s="97">
        <v>25605</v>
      </c>
      <c r="M105" s="93">
        <f t="shared" si="23"/>
        <v>36432.63271125378</v>
      </c>
      <c r="N105" s="97">
        <v>20113</v>
      </c>
      <c r="O105" s="93">
        <f t="shared" si="24"/>
        <v>28618.220727258242</v>
      </c>
      <c r="P105" s="97">
        <v>24885</v>
      </c>
      <c r="Q105" s="93">
        <f t="shared" si="25"/>
        <v>35408.16500759814</v>
      </c>
      <c r="R105" s="97">
        <v>528721</v>
      </c>
      <c r="S105" s="93">
        <f t="shared" si="26"/>
        <v>752302.2065896039</v>
      </c>
    </row>
    <row r="106" spans="1:19" ht="13.5" thickBot="1">
      <c r="A106" s="96">
        <v>15</v>
      </c>
      <c r="B106" s="97" t="s">
        <v>448</v>
      </c>
      <c r="C106" s="97" t="s">
        <v>542</v>
      </c>
      <c r="D106" s="97">
        <v>157312</v>
      </c>
      <c r="E106" s="93">
        <f t="shared" si="19"/>
        <v>223834.81027427278</v>
      </c>
      <c r="F106" s="97">
        <v>19212</v>
      </c>
      <c r="G106" s="93">
        <f t="shared" si="19"/>
        <v>27336.213225878055</v>
      </c>
      <c r="H106" s="97">
        <v>3270</v>
      </c>
      <c r="I106" s="93">
        <f t="shared" si="21"/>
        <v>4652.790820769375</v>
      </c>
      <c r="J106" s="97">
        <v>1148</v>
      </c>
      <c r="K106" s="93">
        <f t="shared" si="22"/>
        <v>1633.4568386064964</v>
      </c>
      <c r="L106" s="97">
        <v>330</v>
      </c>
      <c r="M106" s="93">
        <f t="shared" si="23"/>
        <v>469.54769750883605</v>
      </c>
      <c r="N106" s="97">
        <v>4491</v>
      </c>
      <c r="O106" s="93">
        <f t="shared" si="24"/>
        <v>6390.117301552069</v>
      </c>
      <c r="P106" s="97">
        <v>229</v>
      </c>
      <c r="Q106" s="93">
        <f t="shared" si="25"/>
        <v>325.83764463491957</v>
      </c>
      <c r="R106" s="97">
        <v>128632</v>
      </c>
      <c r="S106" s="93">
        <f t="shared" si="26"/>
        <v>183026.846745323</v>
      </c>
    </row>
    <row r="107" spans="1:19" ht="13.5" thickBot="1">
      <c r="A107" s="96">
        <v>16</v>
      </c>
      <c r="B107" s="97" t="s">
        <v>448</v>
      </c>
      <c r="C107" s="97" t="s">
        <v>543</v>
      </c>
      <c r="D107" s="97">
        <v>198631</v>
      </c>
      <c r="E107" s="93">
        <f t="shared" si="19"/>
        <v>282626.45061781094</v>
      </c>
      <c r="F107" s="97">
        <v>23511</v>
      </c>
      <c r="G107" s="93">
        <f t="shared" si="19"/>
        <v>33453.13913978862</v>
      </c>
      <c r="H107" s="97">
        <v>3558</v>
      </c>
      <c r="I107" s="93">
        <f t="shared" si="21"/>
        <v>5062.577902231632</v>
      </c>
      <c r="J107" s="97">
        <v>1517</v>
      </c>
      <c r="K107" s="93">
        <f t="shared" si="22"/>
        <v>2158.496536730013</v>
      </c>
      <c r="L107" s="97">
        <v>1520</v>
      </c>
      <c r="M107" s="93">
        <f t="shared" si="23"/>
        <v>2162.7651521619114</v>
      </c>
      <c r="N107" s="97">
        <v>4730</v>
      </c>
      <c r="O107" s="93">
        <f t="shared" si="24"/>
        <v>6730.183664293317</v>
      </c>
      <c r="P107" s="97">
        <v>374</v>
      </c>
      <c r="Q107" s="93">
        <f t="shared" si="25"/>
        <v>532.1540571766808</v>
      </c>
      <c r="R107" s="97">
        <v>163421</v>
      </c>
      <c r="S107" s="93">
        <f t="shared" si="26"/>
        <v>232527.13416542878</v>
      </c>
    </row>
    <row r="108" spans="1:19" ht="13.5" thickBot="1">
      <c r="A108" s="96">
        <v>17</v>
      </c>
      <c r="B108" s="97" t="s">
        <v>448</v>
      </c>
      <c r="C108" s="97" t="s">
        <v>544</v>
      </c>
      <c r="D108" s="97">
        <v>257493</v>
      </c>
      <c r="E108" s="93">
        <f t="shared" si="19"/>
        <v>366379.53113528097</v>
      </c>
      <c r="F108" s="97">
        <v>51098</v>
      </c>
      <c r="G108" s="93">
        <f t="shared" si="19"/>
        <v>72705.90377971668</v>
      </c>
      <c r="H108" s="97">
        <v>30532</v>
      </c>
      <c r="I108" s="93">
        <f t="shared" si="21"/>
        <v>43443.122122241766</v>
      </c>
      <c r="J108" s="97">
        <v>8231</v>
      </c>
      <c r="K108" s="93">
        <f t="shared" si="22"/>
        <v>11711.657873318878</v>
      </c>
      <c r="L108" s="97">
        <v>6808</v>
      </c>
      <c r="M108" s="93">
        <f t="shared" si="23"/>
        <v>9686.91128678835</v>
      </c>
      <c r="N108" s="97">
        <v>2521</v>
      </c>
      <c r="O108" s="93">
        <f t="shared" si="24"/>
        <v>3587.0598346053807</v>
      </c>
      <c r="P108" s="97">
        <v>755</v>
      </c>
      <c r="Q108" s="93">
        <f t="shared" si="25"/>
        <v>1074.2682170277915</v>
      </c>
      <c r="R108" s="97">
        <v>157548</v>
      </c>
      <c r="S108" s="93">
        <f t="shared" si="26"/>
        <v>224170.60802158213</v>
      </c>
    </row>
    <row r="109" spans="1:19" ht="13.5" thickBot="1">
      <c r="A109" s="96">
        <v>18</v>
      </c>
      <c r="B109" s="97" t="s">
        <v>451</v>
      </c>
      <c r="C109" s="97" t="s">
        <v>545</v>
      </c>
      <c r="D109" s="97">
        <v>414412</v>
      </c>
      <c r="E109" s="93">
        <f t="shared" si="19"/>
        <v>589655.152787975</v>
      </c>
      <c r="F109" s="97">
        <v>39585</v>
      </c>
      <c r="G109" s="93">
        <f t="shared" si="19"/>
        <v>56324.38062390083</v>
      </c>
      <c r="H109" s="97">
        <v>10281</v>
      </c>
      <c r="I109" s="93">
        <f t="shared" si="21"/>
        <v>14628.545085116191</v>
      </c>
      <c r="J109" s="97">
        <v>3925</v>
      </c>
      <c r="K109" s="93">
        <f t="shared" si="22"/>
        <v>5584.771856733883</v>
      </c>
      <c r="L109" s="97">
        <v>1646</v>
      </c>
      <c r="M109" s="93">
        <f t="shared" si="23"/>
        <v>2342.047000301649</v>
      </c>
      <c r="N109" s="97">
        <v>9836</v>
      </c>
      <c r="O109" s="93">
        <f t="shared" si="24"/>
        <v>13995.36712938458</v>
      </c>
      <c r="P109" s="97">
        <v>16480</v>
      </c>
      <c r="Q109" s="93">
        <f t="shared" si="25"/>
        <v>23448.927439229145</v>
      </c>
      <c r="R109" s="97">
        <v>332659</v>
      </c>
      <c r="S109" s="93">
        <f t="shared" si="26"/>
        <v>473331.11365330877</v>
      </c>
    </row>
    <row r="110" spans="1:19" ht="13.5" thickBot="1">
      <c r="A110" s="96">
        <v>19</v>
      </c>
      <c r="B110" s="97" t="s">
        <v>453</v>
      </c>
      <c r="C110" s="97" t="s">
        <v>546</v>
      </c>
      <c r="D110" s="97">
        <v>1136584</v>
      </c>
      <c r="E110" s="93">
        <f t="shared" si="19"/>
        <v>1617213.334016312</v>
      </c>
      <c r="F110" s="97">
        <v>173901</v>
      </c>
      <c r="G110" s="93">
        <f t="shared" si="19"/>
        <v>247438.8307408609</v>
      </c>
      <c r="H110" s="97">
        <v>34422</v>
      </c>
      <c r="I110" s="93">
        <f t="shared" si="21"/>
        <v>48978.093465603495</v>
      </c>
      <c r="J110" s="97">
        <v>6500</v>
      </c>
      <c r="K110" s="93">
        <f t="shared" si="22"/>
        <v>9248.666769113437</v>
      </c>
      <c r="L110" s="97">
        <v>52097</v>
      </c>
      <c r="M110" s="93">
        <f t="shared" si="23"/>
        <v>74127.35271853888</v>
      </c>
      <c r="N110" s="97">
        <v>22760</v>
      </c>
      <c r="O110" s="93">
        <f t="shared" si="24"/>
        <v>32384.56241000336</v>
      </c>
      <c r="P110" s="97">
        <v>39542</v>
      </c>
      <c r="Q110" s="93">
        <f t="shared" si="25"/>
        <v>56263.19713604362</v>
      </c>
      <c r="R110" s="97">
        <v>807362</v>
      </c>
      <c r="S110" s="93">
        <f t="shared" si="26"/>
        <v>1148772.630776148</v>
      </c>
    </row>
    <row r="111" spans="1:19" ht="13.5" thickBot="1">
      <c r="A111" s="96">
        <v>20</v>
      </c>
      <c r="B111" s="97" t="s">
        <v>456</v>
      </c>
      <c r="C111" s="97" t="s">
        <v>547</v>
      </c>
      <c r="D111" s="97">
        <v>704123</v>
      </c>
      <c r="E111" s="93">
        <f t="shared" si="19"/>
        <v>1001876.7679182247</v>
      </c>
      <c r="F111" s="97">
        <v>79996</v>
      </c>
      <c r="G111" s="93">
        <f t="shared" si="19"/>
        <v>113824.05336338439</v>
      </c>
      <c r="H111" s="97">
        <v>14028</v>
      </c>
      <c r="I111" s="93">
        <f t="shared" si="21"/>
        <v>19960.04575955743</v>
      </c>
      <c r="J111" s="97">
        <v>8309</v>
      </c>
      <c r="K111" s="93">
        <f t="shared" si="22"/>
        <v>11822.641874548239</v>
      </c>
      <c r="L111" s="97">
        <v>24314</v>
      </c>
      <c r="M111" s="93">
        <f t="shared" si="23"/>
        <v>34595.705203726786</v>
      </c>
      <c r="N111" s="97">
        <v>8310</v>
      </c>
      <c r="O111" s="93">
        <f t="shared" si="24"/>
        <v>11824.064746358872</v>
      </c>
      <c r="P111" s="97">
        <v>35975</v>
      </c>
      <c r="Q111" s="93">
        <f t="shared" si="25"/>
        <v>51187.8133875163</v>
      </c>
      <c r="R111" s="97">
        <v>533191</v>
      </c>
      <c r="S111" s="93">
        <f t="shared" si="26"/>
        <v>758662.4435831327</v>
      </c>
    </row>
    <row r="112" spans="1:19" ht="26.25" thickBot="1">
      <c r="A112" s="96">
        <v>21</v>
      </c>
      <c r="B112" s="97" t="s">
        <v>466</v>
      </c>
      <c r="C112" s="97" t="s">
        <v>548</v>
      </c>
      <c r="D112" s="97">
        <v>15262</v>
      </c>
      <c r="E112" s="93">
        <f t="shared" si="19"/>
        <v>21715.86957387835</v>
      </c>
      <c r="F112" s="97">
        <v>4305</v>
      </c>
      <c r="G112" s="93">
        <f t="shared" si="19"/>
        <v>6125.463144774361</v>
      </c>
      <c r="H112" s="97">
        <v>169</v>
      </c>
      <c r="I112" s="93">
        <f t="shared" si="21"/>
        <v>240.46533599694936</v>
      </c>
      <c r="J112" s="97">
        <v>978</v>
      </c>
      <c r="K112" s="93">
        <f t="shared" si="22"/>
        <v>1391.568630798914</v>
      </c>
      <c r="L112" s="97">
        <v>0</v>
      </c>
      <c r="M112" s="93">
        <f t="shared" si="23"/>
        <v>0</v>
      </c>
      <c r="N112" s="97">
        <v>146</v>
      </c>
      <c r="O112" s="93">
        <f t="shared" si="24"/>
        <v>207.73928435239412</v>
      </c>
      <c r="P112" s="97">
        <v>68</v>
      </c>
      <c r="Q112" s="93">
        <f t="shared" si="25"/>
        <v>96.75528312303288</v>
      </c>
      <c r="R112" s="97">
        <v>9596</v>
      </c>
      <c r="S112" s="93">
        <f t="shared" si="26"/>
        <v>13653.8778948327</v>
      </c>
    </row>
    <row r="113" spans="1:19" ht="13.5" thickBot="1">
      <c r="A113" s="96">
        <v>22</v>
      </c>
      <c r="B113" s="97" t="s">
        <v>466</v>
      </c>
      <c r="C113" s="97" t="s">
        <v>549</v>
      </c>
      <c r="D113" s="97">
        <v>633611</v>
      </c>
      <c r="E113" s="93">
        <f t="shared" si="19"/>
        <v>901547.2308068821</v>
      </c>
      <c r="F113" s="97">
        <v>81838</v>
      </c>
      <c r="G113" s="93">
        <f t="shared" si="19"/>
        <v>116444.98323857007</v>
      </c>
      <c r="H113" s="97">
        <v>17451</v>
      </c>
      <c r="I113" s="93">
        <f t="shared" si="21"/>
        <v>24830.53596735363</v>
      </c>
      <c r="J113" s="97">
        <v>4258</v>
      </c>
      <c r="K113" s="93">
        <f t="shared" si="22"/>
        <v>6058.588169674618</v>
      </c>
      <c r="L113" s="97">
        <v>27872</v>
      </c>
      <c r="M113" s="93">
        <f t="shared" si="23"/>
        <v>39658.28310595842</v>
      </c>
      <c r="N113" s="97">
        <v>24936</v>
      </c>
      <c r="O113" s="93">
        <f t="shared" si="24"/>
        <v>35480.73146994041</v>
      </c>
      <c r="P113" s="97">
        <v>28083</v>
      </c>
      <c r="Q113" s="93">
        <f t="shared" si="25"/>
        <v>39958.509058001946</v>
      </c>
      <c r="R113" s="97">
        <v>449173</v>
      </c>
      <c r="S113" s="93">
        <f t="shared" si="26"/>
        <v>639115.5997973831</v>
      </c>
    </row>
    <row r="114" spans="1:19" ht="13.5" thickBot="1">
      <c r="A114" s="96">
        <v>23</v>
      </c>
      <c r="B114" s="97" t="s">
        <v>470</v>
      </c>
      <c r="C114" s="97" t="s">
        <v>550</v>
      </c>
      <c r="D114" s="97">
        <v>164042</v>
      </c>
      <c r="E114" s="93">
        <f t="shared" si="19"/>
        <v>233410.73755983176</v>
      </c>
      <c r="F114" s="97">
        <v>10101</v>
      </c>
      <c r="G114" s="93">
        <f t="shared" si="19"/>
        <v>14372.428159202282</v>
      </c>
      <c r="H114" s="97">
        <v>1096</v>
      </c>
      <c r="I114" s="93">
        <f t="shared" si="21"/>
        <v>1559.4675044535888</v>
      </c>
      <c r="J114" s="97">
        <v>1561</v>
      </c>
      <c r="K114" s="93">
        <f t="shared" si="22"/>
        <v>2221.102896397858</v>
      </c>
      <c r="L114" s="97">
        <v>4403</v>
      </c>
      <c r="M114" s="93">
        <f t="shared" si="23"/>
        <v>6264.904582216379</v>
      </c>
      <c r="N114" s="97">
        <v>2638</v>
      </c>
      <c r="O114" s="93">
        <f t="shared" si="24"/>
        <v>3753.5358364494227</v>
      </c>
      <c r="P114" s="97">
        <v>3990</v>
      </c>
      <c r="Q114" s="93">
        <f t="shared" si="25"/>
        <v>5677.258524425018</v>
      </c>
      <c r="R114" s="97">
        <v>140253</v>
      </c>
      <c r="S114" s="93">
        <f t="shared" si="26"/>
        <v>199562.04005668723</v>
      </c>
    </row>
    <row r="115" spans="1:19" ht="13.5" thickBot="1">
      <c r="A115" s="96">
        <v>24</v>
      </c>
      <c r="B115" s="97" t="s">
        <v>474</v>
      </c>
      <c r="C115" s="97" t="s">
        <v>551</v>
      </c>
      <c r="D115" s="97">
        <v>368575</v>
      </c>
      <c r="E115" s="93">
        <f t="shared" si="19"/>
        <v>524434.9776039977</v>
      </c>
      <c r="F115" s="97">
        <v>51078</v>
      </c>
      <c r="G115" s="93">
        <f t="shared" si="19"/>
        <v>72677.44634350402</v>
      </c>
      <c r="H115" s="97">
        <v>11919</v>
      </c>
      <c r="I115" s="93">
        <f t="shared" si="21"/>
        <v>16959.209110932778</v>
      </c>
      <c r="J115" s="97">
        <v>1819</v>
      </c>
      <c r="K115" s="93">
        <f t="shared" si="22"/>
        <v>2588.2038235411296</v>
      </c>
      <c r="L115" s="97">
        <v>4026</v>
      </c>
      <c r="M115" s="93">
        <f t="shared" si="23"/>
        <v>5728.4819096078</v>
      </c>
      <c r="N115" s="97">
        <v>15802</v>
      </c>
      <c r="O115" s="93">
        <f t="shared" si="24"/>
        <v>22484.220351620083</v>
      </c>
      <c r="P115" s="97">
        <v>5602</v>
      </c>
      <c r="Q115" s="93">
        <f t="shared" si="25"/>
        <v>7970.92788316515</v>
      </c>
      <c r="R115" s="97">
        <v>278329</v>
      </c>
      <c r="S115" s="93">
        <f t="shared" si="26"/>
        <v>396026.4881816268</v>
      </c>
    </row>
    <row r="116" spans="1:19" ht="13.5" thickBot="1">
      <c r="A116" s="96">
        <v>25</v>
      </c>
      <c r="B116" s="97" t="s">
        <v>474</v>
      </c>
      <c r="C116" s="97" t="s">
        <v>552</v>
      </c>
      <c r="D116" s="97">
        <v>1247259</v>
      </c>
      <c r="E116" s="93">
        <f t="shared" si="19"/>
        <v>1774689.671658101</v>
      </c>
      <c r="F116" s="97">
        <v>133399</v>
      </c>
      <c r="G116" s="93">
        <f t="shared" si="19"/>
        <v>189809.67666660977</v>
      </c>
      <c r="H116" s="97">
        <v>22827</v>
      </c>
      <c r="I116" s="93">
        <f t="shared" si="21"/>
        <v>32479.89482131576</v>
      </c>
      <c r="J116" s="97">
        <v>0</v>
      </c>
      <c r="K116" s="93">
        <f t="shared" si="22"/>
        <v>0</v>
      </c>
      <c r="L116" s="97">
        <v>72046</v>
      </c>
      <c r="M116" s="93">
        <f t="shared" si="23"/>
        <v>102512.22246885333</v>
      </c>
      <c r="N116" s="97">
        <v>45178</v>
      </c>
      <c r="O116" s="93">
        <f t="shared" si="24"/>
        <v>64282.50266077029</v>
      </c>
      <c r="P116" s="97">
        <v>2389</v>
      </c>
      <c r="Q116" s="93">
        <f t="shared" si="25"/>
        <v>3399.2407556018466</v>
      </c>
      <c r="R116" s="97">
        <v>971420</v>
      </c>
      <c r="S116" s="93">
        <f t="shared" si="26"/>
        <v>1382206.13428495</v>
      </c>
    </row>
    <row r="117" spans="1:19" ht="13.5" thickBot="1">
      <c r="A117" s="96">
        <v>26</v>
      </c>
      <c r="B117" s="97" t="s">
        <v>486</v>
      </c>
      <c r="C117" s="97" t="s">
        <v>553</v>
      </c>
      <c r="D117" s="97">
        <v>352911</v>
      </c>
      <c r="E117" s="93">
        <f t="shared" si="19"/>
        <v>502147.113562245</v>
      </c>
      <c r="F117" s="97">
        <v>41952</v>
      </c>
      <c r="G117" s="93">
        <f t="shared" si="19"/>
        <v>59692.318199668756</v>
      </c>
      <c r="H117" s="97">
        <v>4977</v>
      </c>
      <c r="I117" s="93">
        <f t="shared" si="21"/>
        <v>7081.633001519627</v>
      </c>
      <c r="J117" s="97">
        <v>1899</v>
      </c>
      <c r="K117" s="93">
        <f t="shared" si="22"/>
        <v>2702.0335683917565</v>
      </c>
      <c r="L117" s="97">
        <v>21976</v>
      </c>
      <c r="M117" s="93">
        <f t="shared" si="23"/>
        <v>31269.030910467216</v>
      </c>
      <c r="N117" s="97">
        <v>14932</v>
      </c>
      <c r="O117" s="93">
        <f t="shared" si="24"/>
        <v>21246.321876369515</v>
      </c>
      <c r="P117" s="97">
        <v>15812</v>
      </c>
      <c r="Q117" s="93">
        <f t="shared" si="25"/>
        <v>22498.449069726412</v>
      </c>
      <c r="R117" s="97">
        <v>251363</v>
      </c>
      <c r="S117" s="93">
        <f t="shared" si="26"/>
        <v>357657.32693610166</v>
      </c>
    </row>
    <row r="118" spans="1:19" ht="13.5" thickBot="1">
      <c r="A118" s="96">
        <v>27</v>
      </c>
      <c r="B118" s="97" t="s">
        <v>488</v>
      </c>
      <c r="C118" s="97" t="s">
        <v>554</v>
      </c>
      <c r="D118" s="97">
        <v>306502</v>
      </c>
      <c r="E118" s="93">
        <f t="shared" si="19"/>
        <v>436113.05570258567</v>
      </c>
      <c r="F118" s="97">
        <v>25565</v>
      </c>
      <c r="G118" s="93">
        <f t="shared" si="19"/>
        <v>36375.71783882847</v>
      </c>
      <c r="H118" s="97">
        <v>4474</v>
      </c>
      <c r="I118" s="93">
        <f t="shared" si="21"/>
        <v>6365.92848077131</v>
      </c>
      <c r="J118" s="97">
        <v>1365</v>
      </c>
      <c r="K118" s="93">
        <f t="shared" si="22"/>
        <v>1942.2200215138218</v>
      </c>
      <c r="L118" s="97">
        <v>7046</v>
      </c>
      <c r="M118" s="93">
        <f t="shared" si="23"/>
        <v>10025.554777718966</v>
      </c>
      <c r="N118" s="97">
        <v>16823</v>
      </c>
      <c r="O118" s="93">
        <f t="shared" si="24"/>
        <v>23936.972470276207</v>
      </c>
      <c r="P118" s="97">
        <v>13689</v>
      </c>
      <c r="Q118" s="93">
        <f t="shared" si="25"/>
        <v>19477.692215752897</v>
      </c>
      <c r="R118" s="97">
        <v>237540</v>
      </c>
      <c r="S118" s="93">
        <f t="shared" si="26"/>
        <v>337988.969897724</v>
      </c>
    </row>
    <row r="119" spans="1:19" ht="13.5" thickBot="1">
      <c r="A119" s="96">
        <v>28</v>
      </c>
      <c r="B119" s="97" t="s">
        <v>498</v>
      </c>
      <c r="C119" s="97" t="s">
        <v>555</v>
      </c>
      <c r="D119" s="97">
        <v>490252</v>
      </c>
      <c r="E119" s="93">
        <f t="shared" si="19"/>
        <v>697565.7509063694</v>
      </c>
      <c r="F119" s="97">
        <v>57984</v>
      </c>
      <c r="G119" s="93">
        <f t="shared" si="19"/>
        <v>82503.79906773439</v>
      </c>
      <c r="H119" s="97">
        <v>9514</v>
      </c>
      <c r="I119" s="93">
        <f t="shared" si="21"/>
        <v>13537.202406360806</v>
      </c>
      <c r="J119" s="97">
        <v>5180</v>
      </c>
      <c r="K119" s="93">
        <f t="shared" si="22"/>
        <v>7370.475979078093</v>
      </c>
      <c r="L119" s="97">
        <v>16255</v>
      </c>
      <c r="M119" s="93">
        <f t="shared" si="23"/>
        <v>23128.781281836757</v>
      </c>
      <c r="N119" s="97">
        <v>4006</v>
      </c>
      <c r="O119" s="93">
        <f t="shared" si="24"/>
        <v>5700.024473395143</v>
      </c>
      <c r="P119" s="97">
        <v>30659</v>
      </c>
      <c r="Q119" s="93">
        <f t="shared" si="25"/>
        <v>43623.82684219213</v>
      </c>
      <c r="R119" s="97">
        <v>366654</v>
      </c>
      <c r="S119" s="93">
        <f t="shared" si="26"/>
        <v>521701.640855772</v>
      </c>
    </row>
    <row r="120" spans="1:19" ht="13.5" thickBot="1">
      <c r="A120" s="96">
        <v>29</v>
      </c>
      <c r="B120" s="97" t="s">
        <v>506</v>
      </c>
      <c r="C120" s="97" t="s">
        <v>556</v>
      </c>
      <c r="D120" s="97">
        <v>427518</v>
      </c>
      <c r="E120" s="93">
        <f t="shared" si="19"/>
        <v>608303.310738129</v>
      </c>
      <c r="F120" s="97">
        <v>28125</v>
      </c>
      <c r="G120" s="93">
        <f t="shared" si="19"/>
        <v>40018.269674048526</v>
      </c>
      <c r="H120" s="97">
        <v>3044</v>
      </c>
      <c r="I120" s="93">
        <f t="shared" si="21"/>
        <v>4331.221791566354</v>
      </c>
      <c r="J120" s="97">
        <v>961</v>
      </c>
      <c r="K120" s="93">
        <f t="shared" si="22"/>
        <v>1367.379810018156</v>
      </c>
      <c r="L120" s="97">
        <v>1602</v>
      </c>
      <c r="M120" s="93">
        <f t="shared" si="23"/>
        <v>2279.440640633804</v>
      </c>
      <c r="N120" s="97">
        <v>8132</v>
      </c>
      <c r="O120" s="93">
        <f t="shared" si="24"/>
        <v>11570.793564066227</v>
      </c>
      <c r="P120" s="97">
        <v>2307</v>
      </c>
      <c r="Q120" s="93">
        <f t="shared" si="25"/>
        <v>3282.565267129954</v>
      </c>
      <c r="R120" s="97">
        <v>383347</v>
      </c>
      <c r="S120" s="93">
        <f t="shared" si="26"/>
        <v>545453.639990666</v>
      </c>
    </row>
    <row r="121" spans="1:19" ht="13.5" thickBot="1">
      <c r="A121" s="96">
        <v>30</v>
      </c>
      <c r="B121" s="97" t="s">
        <v>506</v>
      </c>
      <c r="C121" s="97" t="s">
        <v>557</v>
      </c>
      <c r="D121" s="97">
        <v>759766</v>
      </c>
      <c r="E121" s="93">
        <f t="shared" si="19"/>
        <v>1081049.6240772677</v>
      </c>
      <c r="F121" s="97">
        <v>114115</v>
      </c>
      <c r="G121" s="93">
        <f t="shared" si="19"/>
        <v>162371.01667036614</v>
      </c>
      <c r="H121" s="97">
        <v>9795</v>
      </c>
      <c r="I121" s="93">
        <f t="shared" si="21"/>
        <v>13937.029385148633</v>
      </c>
      <c r="J121" s="97">
        <v>2945</v>
      </c>
      <c r="K121" s="93">
        <f t="shared" si="22"/>
        <v>4190.357482313703</v>
      </c>
      <c r="L121" s="97">
        <v>5514</v>
      </c>
      <c r="M121" s="93">
        <f t="shared" si="23"/>
        <v>7845.715163829461</v>
      </c>
      <c r="N121" s="97">
        <v>24750</v>
      </c>
      <c r="O121" s="93">
        <f t="shared" si="24"/>
        <v>35216.07731316271</v>
      </c>
      <c r="P121" s="97">
        <v>5937</v>
      </c>
      <c r="Q121" s="93">
        <f t="shared" si="25"/>
        <v>8447.58993972715</v>
      </c>
      <c r="R121" s="97">
        <v>596710</v>
      </c>
      <c r="S121" s="93">
        <f t="shared" si="26"/>
        <v>849041.8381227199</v>
      </c>
    </row>
    <row r="122" spans="1:19" ht="13.5" thickBot="1">
      <c r="A122" s="96">
        <v>31</v>
      </c>
      <c r="B122" s="97" t="s">
        <v>506</v>
      </c>
      <c r="C122" s="97" t="s">
        <v>558</v>
      </c>
      <c r="D122" s="97">
        <v>1109237</v>
      </c>
      <c r="E122" s="93">
        <f t="shared" si="19"/>
        <v>1578302.0586109357</v>
      </c>
      <c r="F122" s="97">
        <v>147350</v>
      </c>
      <c r="G122" s="93">
        <f t="shared" si="19"/>
        <v>209660.16129674847</v>
      </c>
      <c r="H122" s="97">
        <v>28451</v>
      </c>
      <c r="I122" s="93">
        <f t="shared" si="21"/>
        <v>40482.12588431483</v>
      </c>
      <c r="J122" s="97">
        <v>4263</v>
      </c>
      <c r="K122" s="93">
        <f t="shared" si="22"/>
        <v>6065.702528727782</v>
      </c>
      <c r="L122" s="97">
        <v>48058</v>
      </c>
      <c r="M122" s="93">
        <f t="shared" si="23"/>
        <v>68380.37347539286</v>
      </c>
      <c r="N122" s="97">
        <v>22813</v>
      </c>
      <c r="O122" s="93">
        <f t="shared" si="24"/>
        <v>32459.974615966898</v>
      </c>
      <c r="P122" s="97">
        <v>22729</v>
      </c>
      <c r="Q122" s="93">
        <f t="shared" si="25"/>
        <v>32340.45338387374</v>
      </c>
      <c r="R122" s="97">
        <v>835573</v>
      </c>
      <c r="S122" s="93">
        <f t="shared" si="26"/>
        <v>1188913.267425911</v>
      </c>
    </row>
    <row r="123" spans="1:19" ht="13.5" thickBot="1">
      <c r="A123" s="96">
        <v>32</v>
      </c>
      <c r="B123" s="97" t="s">
        <v>516</v>
      </c>
      <c r="C123" s="97" t="s">
        <v>559</v>
      </c>
      <c r="D123" s="97">
        <v>25893</v>
      </c>
      <c r="E123" s="93">
        <f t="shared" si="19"/>
        <v>36842.419792716035</v>
      </c>
      <c r="F123" s="97">
        <v>4922</v>
      </c>
      <c r="G123" s="93">
        <f t="shared" si="19"/>
        <v>7003.375051934821</v>
      </c>
      <c r="H123" s="97">
        <v>879</v>
      </c>
      <c r="I123" s="93">
        <f t="shared" si="21"/>
        <v>1250.7043215462634</v>
      </c>
      <c r="J123" s="97">
        <v>861</v>
      </c>
      <c r="K123" s="93">
        <f t="shared" si="22"/>
        <v>1225.0926289548722</v>
      </c>
      <c r="L123" s="97">
        <v>0</v>
      </c>
      <c r="M123" s="93">
        <f t="shared" si="23"/>
        <v>0</v>
      </c>
      <c r="N123" s="97">
        <v>1275</v>
      </c>
      <c r="O123" s="93">
        <f t="shared" si="24"/>
        <v>1814.1615585568666</v>
      </c>
      <c r="P123" s="97">
        <v>88</v>
      </c>
      <c r="Q123" s="93">
        <f t="shared" si="25"/>
        <v>125.21271933568961</v>
      </c>
      <c r="R123" s="97">
        <v>17868</v>
      </c>
      <c r="S123" s="93">
        <f t="shared" si="26"/>
        <v>25423.873512387523</v>
      </c>
    </row>
    <row r="124" spans="1:19" ht="13.5" thickBot="1">
      <c r="A124" s="96">
        <v>33</v>
      </c>
      <c r="B124" s="97" t="s">
        <v>516</v>
      </c>
      <c r="C124" s="97" t="s">
        <v>560</v>
      </c>
      <c r="D124" s="97">
        <v>422930</v>
      </c>
      <c r="E124" s="93">
        <f t="shared" si="19"/>
        <v>601775.1748709455</v>
      </c>
      <c r="F124" s="97">
        <v>48643</v>
      </c>
      <c r="G124" s="93">
        <f t="shared" si="19"/>
        <v>69212.75348461307</v>
      </c>
      <c r="H124" s="97">
        <v>10803</v>
      </c>
      <c r="I124" s="93">
        <f t="shared" si="21"/>
        <v>15371.284170266532</v>
      </c>
      <c r="J124" s="97">
        <v>2277</v>
      </c>
      <c r="K124" s="93">
        <f t="shared" si="22"/>
        <v>3239.8791128109688</v>
      </c>
      <c r="L124" s="97">
        <v>13815</v>
      </c>
      <c r="M124" s="93">
        <f t="shared" si="23"/>
        <v>19656.974063892638</v>
      </c>
      <c r="N124" s="97">
        <v>11788</v>
      </c>
      <c r="O124" s="93">
        <f t="shared" si="24"/>
        <v>16772.812903739876</v>
      </c>
      <c r="P124" s="97">
        <v>16330</v>
      </c>
      <c r="Q124" s="93">
        <f t="shared" si="25"/>
        <v>23235.49666763422</v>
      </c>
      <c r="R124" s="97">
        <v>319274</v>
      </c>
      <c r="S124" s="93">
        <f t="shared" si="26"/>
        <v>454285.97446798824</v>
      </c>
    </row>
    <row r="125" spans="1:19" ht="13.5" thickBot="1">
      <c r="A125" s="96">
        <v>34</v>
      </c>
      <c r="B125" s="97" t="s">
        <v>516</v>
      </c>
      <c r="C125" s="97" t="s">
        <v>561</v>
      </c>
      <c r="D125" s="97">
        <v>933701</v>
      </c>
      <c r="E125" s="93">
        <f t="shared" si="19"/>
        <v>1328536.83245969</v>
      </c>
      <c r="F125" s="97">
        <v>79823</v>
      </c>
      <c r="G125" s="93">
        <f t="shared" si="19"/>
        <v>113577.89654014491</v>
      </c>
      <c r="H125" s="97">
        <v>14639</v>
      </c>
      <c r="I125" s="93">
        <f t="shared" si="21"/>
        <v>20829.420435854092</v>
      </c>
      <c r="J125" s="97">
        <v>16140</v>
      </c>
      <c r="K125" s="93">
        <f t="shared" si="22"/>
        <v>22965.15102361398</v>
      </c>
      <c r="L125" s="97">
        <v>17148</v>
      </c>
      <c r="M125" s="93">
        <f t="shared" si="23"/>
        <v>24399.40580873188</v>
      </c>
      <c r="N125" s="97">
        <v>13749</v>
      </c>
      <c r="O125" s="93">
        <f t="shared" si="24"/>
        <v>19563.06452439087</v>
      </c>
      <c r="P125" s="97">
        <v>30233</v>
      </c>
      <c r="Q125" s="93">
        <f t="shared" si="25"/>
        <v>43017.68345086255</v>
      </c>
      <c r="R125" s="97">
        <v>761969</v>
      </c>
      <c r="S125" s="93">
        <f t="shared" si="26"/>
        <v>1084184.2106760917</v>
      </c>
    </row>
    <row r="126" spans="1:19" ht="13.5" thickBot="1">
      <c r="A126" s="96">
        <v>35</v>
      </c>
      <c r="B126" s="97" t="s">
        <v>520</v>
      </c>
      <c r="C126" s="97" t="s">
        <v>562</v>
      </c>
      <c r="D126" s="97">
        <v>654142</v>
      </c>
      <c r="E126" s="93">
        <f t="shared" si="19"/>
        <v>930760.2119509849</v>
      </c>
      <c r="F126" s="97">
        <v>88885</v>
      </c>
      <c r="G126" s="93">
        <f t="shared" si="19"/>
        <v>126471.96088809967</v>
      </c>
      <c r="H126" s="97">
        <v>14780</v>
      </c>
      <c r="I126" s="93">
        <f t="shared" si="21"/>
        <v>21030.045361153323</v>
      </c>
      <c r="J126" s="97">
        <v>2316</v>
      </c>
      <c r="K126" s="93">
        <f t="shared" si="22"/>
        <v>3295.371113425649</v>
      </c>
      <c r="L126" s="97">
        <v>19800</v>
      </c>
      <c r="M126" s="93">
        <f t="shared" si="23"/>
        <v>28172.861850530164</v>
      </c>
      <c r="N126" s="97">
        <v>20140</v>
      </c>
      <c r="O126" s="93">
        <f t="shared" si="24"/>
        <v>28656.638266145328</v>
      </c>
      <c r="P126" s="97">
        <v>21626</v>
      </c>
      <c r="Q126" s="93">
        <f t="shared" si="25"/>
        <v>30771.025776745722</v>
      </c>
      <c r="R126" s="97">
        <v>486595</v>
      </c>
      <c r="S126" s="93">
        <f t="shared" si="26"/>
        <v>692362.3086948851</v>
      </c>
    </row>
    <row r="127" spans="1:19" ht="13.5" thickBot="1">
      <c r="A127" s="96">
        <v>36</v>
      </c>
      <c r="B127" s="97" t="s">
        <v>522</v>
      </c>
      <c r="C127" s="97" t="s">
        <v>563</v>
      </c>
      <c r="D127" s="97">
        <v>421922</v>
      </c>
      <c r="E127" s="93">
        <f t="shared" si="19"/>
        <v>600340.9200858276</v>
      </c>
      <c r="F127" s="97">
        <v>49532</v>
      </c>
      <c r="G127" s="93">
        <f t="shared" si="19"/>
        <v>70477.68652426566</v>
      </c>
      <c r="H127" s="97">
        <v>6829</v>
      </c>
      <c r="I127" s="93">
        <f t="shared" si="21"/>
        <v>9716.79159481164</v>
      </c>
      <c r="J127" s="97">
        <v>3319</v>
      </c>
      <c r="K127" s="93">
        <f t="shared" si="22"/>
        <v>4722.511539490384</v>
      </c>
      <c r="L127" s="97">
        <v>9681</v>
      </c>
      <c r="M127" s="93">
        <f t="shared" si="23"/>
        <v>13774.82199873649</v>
      </c>
      <c r="N127" s="97">
        <v>10116</v>
      </c>
      <c r="O127" s="93">
        <f t="shared" si="24"/>
        <v>14393.771236361774</v>
      </c>
      <c r="P127" s="97">
        <v>13609</v>
      </c>
      <c r="Q127" s="93">
        <f t="shared" si="25"/>
        <v>19363.862470902273</v>
      </c>
      <c r="R127" s="97">
        <v>328836</v>
      </c>
      <c r="S127" s="93">
        <f t="shared" si="26"/>
        <v>467891.47472125944</v>
      </c>
    </row>
    <row r="128" spans="1:19" ht="13.5" thickBot="1">
      <c r="A128" s="96">
        <v>37</v>
      </c>
      <c r="B128" s="97" t="s">
        <v>524</v>
      </c>
      <c r="C128" s="97" t="s">
        <v>564</v>
      </c>
      <c r="D128" s="97">
        <v>1119920</v>
      </c>
      <c r="E128" s="93">
        <f t="shared" si="19"/>
        <v>1593502.5981639263</v>
      </c>
      <c r="F128" s="97">
        <v>127839</v>
      </c>
      <c r="G128" s="93">
        <f t="shared" si="19"/>
        <v>181898.5093994912</v>
      </c>
      <c r="H128" s="97">
        <v>17066</v>
      </c>
      <c r="I128" s="93">
        <f t="shared" si="21"/>
        <v>24282.730320259987</v>
      </c>
      <c r="J128" s="97">
        <v>4886</v>
      </c>
      <c r="K128" s="93">
        <f t="shared" si="22"/>
        <v>6952.151666752039</v>
      </c>
      <c r="L128" s="97">
        <v>17244</v>
      </c>
      <c r="M128" s="93">
        <f t="shared" si="23"/>
        <v>24536.001502552634</v>
      </c>
      <c r="N128" s="97">
        <v>36220</v>
      </c>
      <c r="O128" s="93">
        <f t="shared" si="24"/>
        <v>51536.416981121336</v>
      </c>
      <c r="P128" s="97">
        <v>41843</v>
      </c>
      <c r="Q128" s="93">
        <f t="shared" si="25"/>
        <v>59537.22517230978</v>
      </c>
      <c r="R128" s="97">
        <v>874822</v>
      </c>
      <c r="S128" s="93">
        <f t="shared" si="26"/>
        <v>1244759.5631214392</v>
      </c>
    </row>
    <row r="129" spans="1:19" ht="13.5" thickBot="1">
      <c r="A129" s="96">
        <v>38</v>
      </c>
      <c r="B129" s="97" t="s">
        <v>524</v>
      </c>
      <c r="C129" s="97" t="s">
        <v>565</v>
      </c>
      <c r="D129" s="97">
        <v>93412</v>
      </c>
      <c r="E129" s="93">
        <f t="shared" si="19"/>
        <v>132913.30157483454</v>
      </c>
      <c r="F129" s="97">
        <v>17009</v>
      </c>
      <c r="G129" s="93">
        <f t="shared" si="19"/>
        <v>24201.626627053916</v>
      </c>
      <c r="H129" s="97">
        <v>3726</v>
      </c>
      <c r="I129" s="93">
        <f t="shared" si="21"/>
        <v>5301.620366417948</v>
      </c>
      <c r="J129" s="97">
        <v>198</v>
      </c>
      <c r="K129" s="93">
        <f t="shared" si="22"/>
        <v>281.72861850530165</v>
      </c>
      <c r="L129" s="97">
        <v>261</v>
      </c>
      <c r="M129" s="93">
        <f t="shared" si="23"/>
        <v>371.3695425751703</v>
      </c>
      <c r="N129" s="97">
        <v>2903</v>
      </c>
      <c r="O129" s="93">
        <f t="shared" si="24"/>
        <v>4130.596866267124</v>
      </c>
      <c r="P129" s="97">
        <v>788</v>
      </c>
      <c r="Q129" s="93">
        <f t="shared" si="25"/>
        <v>1121.2229867786752</v>
      </c>
      <c r="R129" s="97">
        <v>68527</v>
      </c>
      <c r="S129" s="93">
        <f t="shared" si="26"/>
        <v>97505.13656723639</v>
      </c>
    </row>
    <row r="130" spans="1:19" ht="13.5" thickBot="1">
      <c r="A130" s="96">
        <v>39</v>
      </c>
      <c r="B130" s="97" t="s">
        <v>566</v>
      </c>
      <c r="C130" s="97" t="s">
        <v>567</v>
      </c>
      <c r="D130" s="97">
        <v>371360</v>
      </c>
      <c r="E130" s="93">
        <f t="shared" si="19"/>
        <v>528397.6755966102</v>
      </c>
      <c r="F130" s="97">
        <v>39403</v>
      </c>
      <c r="G130" s="93">
        <f t="shared" si="19"/>
        <v>56065.41795436566</v>
      </c>
      <c r="H130" s="97">
        <v>3741</v>
      </c>
      <c r="I130" s="93">
        <f t="shared" si="21"/>
        <v>5322.9634435774415</v>
      </c>
      <c r="J130" s="97">
        <v>14501</v>
      </c>
      <c r="K130" s="93">
        <f t="shared" si="22"/>
        <v>20633.064125986763</v>
      </c>
      <c r="L130" s="97">
        <v>12532</v>
      </c>
      <c r="M130" s="93">
        <f t="shared" si="23"/>
        <v>17831.429530850706</v>
      </c>
      <c r="N130" s="97">
        <v>11796</v>
      </c>
      <c r="O130" s="93">
        <f t="shared" si="24"/>
        <v>16784.19587822494</v>
      </c>
      <c r="P130" s="97">
        <v>12563</v>
      </c>
      <c r="Q130" s="93">
        <f t="shared" si="25"/>
        <v>17875.538556980326</v>
      </c>
      <c r="R130" s="97">
        <v>276824</v>
      </c>
      <c r="S130" s="93">
        <f t="shared" si="26"/>
        <v>393885.0661066243</v>
      </c>
    </row>
    <row r="131" spans="1:19" s="100" customFormat="1" ht="12.75">
      <c r="A131" s="98">
        <v>39</v>
      </c>
      <c r="B131" s="99"/>
      <c r="C131" s="99" t="s">
        <v>568</v>
      </c>
      <c r="D131" s="99">
        <f aca="true" t="shared" si="27" ref="D131:R131">SUM(D92:D130)</f>
        <v>19833235.07</v>
      </c>
      <c r="E131" s="93">
        <f t="shared" si="19"/>
        <v>28220151.09475757</v>
      </c>
      <c r="F131" s="99">
        <f t="shared" si="27"/>
        <v>2514211.99</v>
      </c>
      <c r="G131" s="93">
        <f t="shared" si="19"/>
        <v>3577401.3665260873</v>
      </c>
      <c r="H131" s="99">
        <f t="shared" si="27"/>
        <v>407929.33999999997</v>
      </c>
      <c r="I131" s="93">
        <f t="shared" si="21"/>
        <v>580431.158616058</v>
      </c>
      <c r="J131" s="99">
        <f t="shared" si="27"/>
        <v>176047.61000000002</v>
      </c>
      <c r="K131" s="93">
        <f t="shared" si="22"/>
        <v>250493.18159828347</v>
      </c>
      <c r="L131" s="99">
        <f t="shared" si="27"/>
        <v>556001.7</v>
      </c>
      <c r="M131" s="93">
        <f t="shared" si="23"/>
        <v>791119.1455939352</v>
      </c>
      <c r="N131" s="99">
        <f t="shared" si="27"/>
        <v>546850.97</v>
      </c>
      <c r="O131" s="93">
        <f t="shared" si="24"/>
        <v>778098.8298302229</v>
      </c>
      <c r="P131" s="99">
        <f t="shared" si="27"/>
        <v>569184.53</v>
      </c>
      <c r="Q131" s="93">
        <f t="shared" si="25"/>
        <v>809876.6227853001</v>
      </c>
      <c r="R131" s="99">
        <f t="shared" si="27"/>
        <v>15063008.93</v>
      </c>
      <c r="S131" s="93">
        <f t="shared" si="26"/>
        <v>21432730.789807685</v>
      </c>
    </row>
    <row r="132" spans="1:19" ht="7.5" customHeight="1" thickBot="1">
      <c r="A132" s="121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3"/>
    </row>
    <row r="133" spans="1:19" s="100" customFormat="1" ht="12.75">
      <c r="A133" s="98">
        <f>(A90+A131)</f>
        <v>122</v>
      </c>
      <c r="B133" s="99"/>
      <c r="C133" s="99" t="s">
        <v>569</v>
      </c>
      <c r="D133" s="99">
        <f aca="true" t="shared" si="28" ref="D133:R133">(D90+D131)</f>
        <v>42868030.69</v>
      </c>
      <c r="E133" s="93">
        <f t="shared" si="19"/>
        <v>60995712.4461443</v>
      </c>
      <c r="F133" s="99">
        <f t="shared" si="28"/>
        <v>6060620.04</v>
      </c>
      <c r="G133" s="93">
        <f t="shared" si="19"/>
        <v>8623485.409872454</v>
      </c>
      <c r="H133" s="99">
        <f t="shared" si="28"/>
        <v>924647.25</v>
      </c>
      <c r="I133" s="93">
        <f>H133/$E$5</f>
        <v>1315654.506804173</v>
      </c>
      <c r="J133" s="99">
        <f t="shared" si="28"/>
        <v>613338.65</v>
      </c>
      <c r="K133" s="93">
        <f>J133/$E$5</f>
        <v>872702.2754565997</v>
      </c>
      <c r="L133" s="99">
        <f t="shared" si="28"/>
        <v>749081.01</v>
      </c>
      <c r="M133" s="93">
        <f>L133/$E$5</f>
        <v>1065846.253009374</v>
      </c>
      <c r="N133" s="99">
        <f t="shared" si="28"/>
        <v>1368986.33</v>
      </c>
      <c r="O133" s="93">
        <f>N133/$E$5</f>
        <v>1947892.058098702</v>
      </c>
      <c r="P133" s="99">
        <f t="shared" si="28"/>
        <v>811127.89</v>
      </c>
      <c r="Q133" s="93">
        <f>P133/$E$5</f>
        <v>1154131.0094990924</v>
      </c>
      <c r="R133" s="99">
        <f t="shared" si="28"/>
        <v>32340229.509999998</v>
      </c>
      <c r="S133" s="93">
        <f>R133/$E$5</f>
        <v>46016000.919175185</v>
      </c>
    </row>
  </sheetData>
  <sheetProtection password="CE88" sheet="1" objects="1" scenarios="1"/>
  <mergeCells count="14">
    <mergeCell ref="D2:E3"/>
    <mergeCell ref="H3:I3"/>
    <mergeCell ref="F3:G3"/>
    <mergeCell ref="F2:Q2"/>
    <mergeCell ref="A132:S132"/>
    <mergeCell ref="A91:S91"/>
    <mergeCell ref="P3:Q3"/>
    <mergeCell ref="N3:O3"/>
    <mergeCell ref="L3:M3"/>
    <mergeCell ref="J3:K3"/>
    <mergeCell ref="A1:A3"/>
    <mergeCell ref="B1:B3"/>
    <mergeCell ref="C1:C3"/>
    <mergeCell ref="R2:S3"/>
  </mergeCells>
  <printOptions/>
  <pageMargins left="0.35433070866141736" right="0.15748031496062992" top="0.5905511811023623" bottom="0.5905511811023623" header="0.31496062992125984" footer="0.31496062992125984"/>
  <pageSetup horizontalDpi="300" verticalDpi="300" orientation="landscape" paperSize="9" scale="95" r:id="rId1"/>
  <headerFooter alignWithMargins="0">
    <oddHeader>&amp;C&amp;"Arial,Bold"&amp;12 8.1. Institūcijas vajadzībām izlietoto līdzekļu kopapjoms 2007. gadā (Ls)&amp;X4</oddHeader>
    <oddFooter>&amp;L
&amp;8SPP Statistiskās informācijas un analīzes daļa&amp;R
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AA133"/>
  <sheetViews>
    <sheetView showGridLines="0" workbookViewId="0" topLeftCell="A1">
      <selection activeCell="C93" sqref="C93"/>
    </sheetView>
  </sheetViews>
  <sheetFormatPr defaultColWidth="9.140625" defaultRowHeight="12.75"/>
  <cols>
    <col min="1" max="1" width="4.7109375" style="119" customWidth="1"/>
    <col min="2" max="2" width="16.7109375" style="116" customWidth="1"/>
    <col min="3" max="3" width="55.7109375" style="116" customWidth="1"/>
    <col min="4" max="5" width="9.8515625" style="116" customWidth="1"/>
    <col min="6" max="7" width="10.421875" style="116" customWidth="1"/>
    <col min="8" max="9" width="9.57421875" style="116" customWidth="1"/>
    <col min="10" max="13" width="12.00390625" style="116" customWidth="1"/>
    <col min="14" max="21" width="9.57421875" style="116" customWidth="1"/>
    <col min="22" max="23" width="9.00390625" style="116" customWidth="1"/>
    <col min="24" max="25" width="10.57421875" style="116" customWidth="1"/>
    <col min="26" max="26" width="10.421875" style="116" customWidth="1"/>
    <col min="27" max="27" width="10.140625" style="116" bestFit="1" customWidth="1"/>
    <col min="28" max="16384" width="9.140625" style="116" customWidth="1"/>
  </cols>
  <sheetData>
    <row r="1" spans="1:26" s="103" customFormat="1" ht="26.25" customHeight="1">
      <c r="A1" s="200" t="s">
        <v>0</v>
      </c>
      <c r="B1" s="202" t="s">
        <v>1</v>
      </c>
      <c r="C1" s="202" t="s">
        <v>2</v>
      </c>
      <c r="D1" s="102" t="s">
        <v>163</v>
      </c>
      <c r="E1" s="102"/>
      <c r="F1" s="102" t="s">
        <v>162</v>
      </c>
      <c r="G1" s="102"/>
      <c r="H1" s="102" t="s">
        <v>161</v>
      </c>
      <c r="I1" s="102"/>
      <c r="J1" s="102" t="s">
        <v>160</v>
      </c>
      <c r="K1" s="102"/>
      <c r="L1" s="79" t="s">
        <v>402</v>
      </c>
      <c r="M1" s="79"/>
      <c r="N1" s="102" t="s">
        <v>159</v>
      </c>
      <c r="O1" s="102"/>
      <c r="P1" s="79" t="s">
        <v>404</v>
      </c>
      <c r="Q1" s="79"/>
      <c r="R1" s="79" t="s">
        <v>405</v>
      </c>
      <c r="S1" s="79"/>
      <c r="T1" s="79" t="s">
        <v>406</v>
      </c>
      <c r="U1" s="79"/>
      <c r="V1" s="102" t="s">
        <v>158</v>
      </c>
      <c r="W1" s="102"/>
      <c r="X1" s="102" t="s">
        <v>157</v>
      </c>
      <c r="Y1" s="102"/>
      <c r="Z1" s="102" t="s">
        <v>156</v>
      </c>
    </row>
    <row r="2" spans="1:26" s="103" customFormat="1" ht="12" customHeight="1">
      <c r="A2" s="200"/>
      <c r="B2" s="202"/>
      <c r="C2" s="202"/>
      <c r="D2" s="183" t="s">
        <v>155</v>
      </c>
      <c r="E2" s="184"/>
      <c r="F2" s="197" t="s">
        <v>82</v>
      </c>
      <c r="G2" s="197"/>
      <c r="H2" s="198"/>
      <c r="I2" s="198"/>
      <c r="J2" s="198"/>
      <c r="K2" s="198"/>
      <c r="L2" s="198"/>
      <c r="M2" s="198"/>
      <c r="N2" s="198"/>
      <c r="O2" s="104"/>
      <c r="P2" s="194" t="s">
        <v>82</v>
      </c>
      <c r="Q2" s="199"/>
      <c r="R2" s="199"/>
      <c r="S2" s="199"/>
      <c r="T2" s="195"/>
      <c r="U2" s="105"/>
      <c r="V2" s="190" t="s">
        <v>398</v>
      </c>
      <c r="W2" s="191"/>
      <c r="X2" s="196" t="s">
        <v>82</v>
      </c>
      <c r="Y2" s="196"/>
      <c r="Z2" s="196"/>
    </row>
    <row r="3" spans="1:27" s="103" customFormat="1" ht="107.25" customHeight="1">
      <c r="A3" s="201"/>
      <c r="B3" s="203"/>
      <c r="C3" s="203"/>
      <c r="D3" s="185"/>
      <c r="E3" s="186"/>
      <c r="F3" s="194" t="s">
        <v>154</v>
      </c>
      <c r="G3" s="195"/>
      <c r="H3" s="181" t="s">
        <v>399</v>
      </c>
      <c r="I3" s="182"/>
      <c r="J3" s="181" t="s">
        <v>400</v>
      </c>
      <c r="K3" s="182"/>
      <c r="L3" s="181" t="s">
        <v>401</v>
      </c>
      <c r="M3" s="182"/>
      <c r="N3" s="194" t="s">
        <v>153</v>
      </c>
      <c r="O3" s="195"/>
      <c r="P3" s="194" t="s">
        <v>403</v>
      </c>
      <c r="Q3" s="195"/>
      <c r="R3" s="181" t="s">
        <v>407</v>
      </c>
      <c r="S3" s="182"/>
      <c r="T3" s="181" t="s">
        <v>408</v>
      </c>
      <c r="U3" s="182"/>
      <c r="V3" s="192"/>
      <c r="W3" s="193"/>
      <c r="X3" s="181" t="s">
        <v>361</v>
      </c>
      <c r="Y3" s="182"/>
      <c r="Z3" s="181" t="s">
        <v>362</v>
      </c>
      <c r="AA3" s="182"/>
    </row>
    <row r="4" spans="1:27" s="103" customFormat="1" ht="12.75">
      <c r="A4" s="106"/>
      <c r="B4" s="107"/>
      <c r="C4" s="107"/>
      <c r="D4" s="108" t="s">
        <v>570</v>
      </c>
      <c r="E4" s="108" t="s">
        <v>572</v>
      </c>
      <c r="F4" s="108" t="s">
        <v>570</v>
      </c>
      <c r="G4" s="108" t="s">
        <v>572</v>
      </c>
      <c r="H4" s="108" t="s">
        <v>570</v>
      </c>
      <c r="I4" s="108" t="s">
        <v>572</v>
      </c>
      <c r="J4" s="108" t="s">
        <v>570</v>
      </c>
      <c r="K4" s="108" t="s">
        <v>572</v>
      </c>
      <c r="L4" s="108" t="s">
        <v>570</v>
      </c>
      <c r="M4" s="108" t="s">
        <v>572</v>
      </c>
      <c r="N4" s="108" t="s">
        <v>570</v>
      </c>
      <c r="O4" s="108" t="s">
        <v>572</v>
      </c>
      <c r="P4" s="108" t="s">
        <v>570</v>
      </c>
      <c r="Q4" s="108" t="s">
        <v>572</v>
      </c>
      <c r="R4" s="108" t="s">
        <v>570</v>
      </c>
      <c r="S4" s="108" t="s">
        <v>572</v>
      </c>
      <c r="T4" s="108" t="s">
        <v>570</v>
      </c>
      <c r="U4" s="108" t="s">
        <v>572</v>
      </c>
      <c r="V4" s="108" t="s">
        <v>570</v>
      </c>
      <c r="W4" s="108" t="s">
        <v>572</v>
      </c>
      <c r="X4" s="108" t="s">
        <v>570</v>
      </c>
      <c r="Y4" s="108" t="s">
        <v>572</v>
      </c>
      <c r="Z4" s="108" t="s">
        <v>570</v>
      </c>
      <c r="AA4" s="108" t="s">
        <v>572</v>
      </c>
    </row>
    <row r="5" spans="1:27" s="103" customFormat="1" ht="12.75" hidden="1">
      <c r="A5" s="106"/>
      <c r="B5" s="107"/>
      <c r="C5" s="107"/>
      <c r="D5" s="108"/>
      <c r="E5" s="108">
        <v>0.702804</v>
      </c>
      <c r="F5" s="102"/>
      <c r="G5" s="102"/>
      <c r="H5" s="79"/>
      <c r="I5" s="79"/>
      <c r="J5" s="79"/>
      <c r="K5" s="79"/>
      <c r="L5" s="79"/>
      <c r="M5" s="79"/>
      <c r="N5" s="102"/>
      <c r="O5" s="102"/>
      <c r="P5" s="102"/>
      <c r="Q5" s="102"/>
      <c r="R5" s="79"/>
      <c r="S5" s="79"/>
      <c r="T5" s="79"/>
      <c r="U5" s="79"/>
      <c r="V5" s="109"/>
      <c r="W5" s="109"/>
      <c r="X5" s="79"/>
      <c r="Y5" s="79"/>
      <c r="Z5" s="79"/>
      <c r="AA5" s="79"/>
    </row>
    <row r="6" spans="1:27" s="103" customFormat="1" ht="12.75" customHeight="1" thickBot="1">
      <c r="A6" s="110" t="s">
        <v>20</v>
      </c>
      <c r="B6" s="110" t="s">
        <v>21</v>
      </c>
      <c r="C6" s="110" t="s">
        <v>22</v>
      </c>
      <c r="D6" s="110">
        <v>1</v>
      </c>
      <c r="E6" s="110"/>
      <c r="F6" s="110">
        <v>2</v>
      </c>
      <c r="G6" s="110"/>
      <c r="H6" s="110">
        <v>3</v>
      </c>
      <c r="I6" s="110"/>
      <c r="J6" s="110">
        <v>4</v>
      </c>
      <c r="K6" s="110"/>
      <c r="L6" s="110">
        <v>5</v>
      </c>
      <c r="M6" s="110"/>
      <c r="N6" s="110">
        <v>6</v>
      </c>
      <c r="O6" s="110"/>
      <c r="P6" s="110">
        <v>7</v>
      </c>
      <c r="Q6" s="110"/>
      <c r="R6" s="110">
        <v>8</v>
      </c>
      <c r="S6" s="110"/>
      <c r="T6" s="110">
        <v>9</v>
      </c>
      <c r="U6" s="110"/>
      <c r="V6" s="110">
        <v>10</v>
      </c>
      <c r="W6" s="110"/>
      <c r="X6" s="110">
        <v>11</v>
      </c>
      <c r="Y6" s="110"/>
      <c r="Z6" s="110">
        <v>12</v>
      </c>
      <c r="AA6" s="111"/>
    </row>
    <row r="7" spans="1:27" ht="15" thickBot="1">
      <c r="A7" s="112">
        <v>1</v>
      </c>
      <c r="B7" s="113" t="s">
        <v>413</v>
      </c>
      <c r="C7" s="114" t="s">
        <v>414</v>
      </c>
      <c r="D7" s="113">
        <v>654459</v>
      </c>
      <c r="E7" s="113">
        <f>D7/$E$5</f>
        <v>931211.2623149556</v>
      </c>
      <c r="F7" s="113">
        <v>339173</v>
      </c>
      <c r="G7" s="113">
        <f>F7/$E$5</f>
        <v>482599.70062777103</v>
      </c>
      <c r="H7" s="113">
        <v>85917</v>
      </c>
      <c r="I7" s="113">
        <f aca="true" t="shared" si="0" ref="I7:I38">H7/$E$5</f>
        <v>122248.87735414141</v>
      </c>
      <c r="J7" s="113">
        <v>102526</v>
      </c>
      <c r="K7" s="113">
        <f aca="true" t="shared" si="1" ref="K7:K38">J7/$E$5</f>
        <v>145881.3552569422</v>
      </c>
      <c r="L7" s="113">
        <v>3761</v>
      </c>
      <c r="M7" s="113">
        <f aca="true" t="shared" si="2" ref="M7:M38">L7/$E$5</f>
        <v>5351.420879790098</v>
      </c>
      <c r="N7" s="113">
        <v>123082</v>
      </c>
      <c r="O7" s="113">
        <f aca="true" t="shared" si="3" ref="O7:O38">N7/$E$5</f>
        <v>175129.90819631077</v>
      </c>
      <c r="P7" s="113">
        <v>119923</v>
      </c>
      <c r="Q7" s="113">
        <f aca="true" t="shared" si="4" ref="Q7:Q38">P7/$E$5</f>
        <v>170635.05614652165</v>
      </c>
      <c r="R7" s="113">
        <v>3159</v>
      </c>
      <c r="S7" s="113">
        <f aca="true" t="shared" si="5" ref="S7:S38">R7/$E$5</f>
        <v>4494.85204978913</v>
      </c>
      <c r="T7" s="113">
        <v>0</v>
      </c>
      <c r="U7" s="113">
        <f aca="true" t="shared" si="6" ref="U7:U38">T7/$E$5</f>
        <v>0</v>
      </c>
      <c r="V7" s="113">
        <v>139780</v>
      </c>
      <c r="W7" s="113">
        <f aca="true" t="shared" si="7" ref="W7:W38">V7/$E$5</f>
        <v>198889.02169025788</v>
      </c>
      <c r="X7" s="113">
        <v>139780</v>
      </c>
      <c r="Y7" s="113">
        <f aca="true" t="shared" si="8" ref="Y7:Y38">X7/$E$5</f>
        <v>198889.02169025788</v>
      </c>
      <c r="Z7" s="113">
        <v>0</v>
      </c>
      <c r="AA7" s="115">
        <f aca="true" t="shared" si="9" ref="AA7:AA38">Z7/$E$5</f>
        <v>0</v>
      </c>
    </row>
    <row r="8" spans="1:27" ht="13.5" thickBot="1">
      <c r="A8" s="117">
        <v>2</v>
      </c>
      <c r="B8" s="115" t="s">
        <v>415</v>
      </c>
      <c r="C8" s="115" t="s">
        <v>416</v>
      </c>
      <c r="D8" s="115">
        <v>61199</v>
      </c>
      <c r="E8" s="113">
        <f aca="true" t="shared" si="10" ref="E8:G71">D8/$E$5</f>
        <v>87078.33193891896</v>
      </c>
      <c r="F8" s="115">
        <v>43669</v>
      </c>
      <c r="G8" s="113">
        <f t="shared" si="10"/>
        <v>62135.38909852534</v>
      </c>
      <c r="H8" s="115">
        <v>10029</v>
      </c>
      <c r="I8" s="113">
        <f t="shared" si="0"/>
        <v>14269.981388836717</v>
      </c>
      <c r="J8" s="115">
        <v>3829</v>
      </c>
      <c r="K8" s="113">
        <f t="shared" si="1"/>
        <v>5448.176162913131</v>
      </c>
      <c r="L8" s="115">
        <v>3023</v>
      </c>
      <c r="M8" s="113">
        <f t="shared" si="2"/>
        <v>4301.341483543065</v>
      </c>
      <c r="N8" s="115">
        <v>649</v>
      </c>
      <c r="O8" s="113">
        <f t="shared" si="3"/>
        <v>923.4438051007108</v>
      </c>
      <c r="P8" s="115">
        <v>649</v>
      </c>
      <c r="Q8" s="113">
        <f t="shared" si="4"/>
        <v>923.4438051007108</v>
      </c>
      <c r="R8" s="115">
        <v>0</v>
      </c>
      <c r="S8" s="113">
        <f t="shared" si="5"/>
        <v>0</v>
      </c>
      <c r="T8" s="115">
        <v>0</v>
      </c>
      <c r="U8" s="113">
        <f t="shared" si="6"/>
        <v>0</v>
      </c>
      <c r="V8" s="115">
        <v>0</v>
      </c>
      <c r="W8" s="113">
        <f t="shared" si="7"/>
        <v>0</v>
      </c>
      <c r="X8" s="115">
        <v>0</v>
      </c>
      <c r="Y8" s="113">
        <f t="shared" si="8"/>
        <v>0</v>
      </c>
      <c r="Z8" s="115">
        <v>0</v>
      </c>
      <c r="AA8" s="118">
        <f t="shared" si="9"/>
        <v>0</v>
      </c>
    </row>
    <row r="9" spans="1:27" ht="13.5" thickBot="1">
      <c r="A9" s="117">
        <v>3</v>
      </c>
      <c r="B9" s="115" t="s">
        <v>415</v>
      </c>
      <c r="C9" s="115" t="s">
        <v>417</v>
      </c>
      <c r="D9" s="115">
        <v>438522</v>
      </c>
      <c r="E9" s="113">
        <f t="shared" si="10"/>
        <v>623960.5921423327</v>
      </c>
      <c r="F9" s="115">
        <v>199244</v>
      </c>
      <c r="G9" s="113">
        <f t="shared" si="10"/>
        <v>283498.6710377289</v>
      </c>
      <c r="H9" s="115">
        <v>44996</v>
      </c>
      <c r="I9" s="113">
        <f t="shared" si="0"/>
        <v>64023.53999123511</v>
      </c>
      <c r="J9" s="115">
        <v>108579</v>
      </c>
      <c r="K9" s="113">
        <f t="shared" si="1"/>
        <v>154493.99832670274</v>
      </c>
      <c r="L9" s="115">
        <v>3014</v>
      </c>
      <c r="M9" s="113">
        <f t="shared" si="2"/>
        <v>4288.535637247369</v>
      </c>
      <c r="N9" s="115">
        <v>82689</v>
      </c>
      <c r="O9" s="113">
        <f t="shared" si="3"/>
        <v>117655.84714941862</v>
      </c>
      <c r="P9" s="115">
        <v>7090</v>
      </c>
      <c r="Q9" s="113">
        <f t="shared" si="4"/>
        <v>10088.16113738681</v>
      </c>
      <c r="R9" s="115">
        <v>68449</v>
      </c>
      <c r="S9" s="113">
        <f t="shared" si="5"/>
        <v>97394.15256600702</v>
      </c>
      <c r="T9" s="115">
        <v>7150</v>
      </c>
      <c r="U9" s="113">
        <f t="shared" si="6"/>
        <v>10173.533446024781</v>
      </c>
      <c r="V9" s="115">
        <v>112081</v>
      </c>
      <c r="W9" s="113">
        <f t="shared" si="7"/>
        <v>159476.89540753895</v>
      </c>
      <c r="X9" s="115">
        <v>13068</v>
      </c>
      <c r="Y9" s="113">
        <f t="shared" si="8"/>
        <v>18594.088821349906</v>
      </c>
      <c r="Z9" s="115">
        <v>99013</v>
      </c>
      <c r="AA9" s="113">
        <f t="shared" si="9"/>
        <v>140882.80658618905</v>
      </c>
    </row>
    <row r="10" spans="1:27" ht="13.5" thickBot="1">
      <c r="A10" s="117">
        <v>4</v>
      </c>
      <c r="B10" s="115" t="s">
        <v>415</v>
      </c>
      <c r="C10" s="115" t="s">
        <v>418</v>
      </c>
      <c r="D10" s="115">
        <v>333434</v>
      </c>
      <c r="E10" s="113">
        <f t="shared" si="10"/>
        <v>474433.8393065492</v>
      </c>
      <c r="F10" s="115">
        <v>206831</v>
      </c>
      <c r="G10" s="113">
        <f t="shared" si="10"/>
        <v>294293.99946500023</v>
      </c>
      <c r="H10" s="115">
        <v>46984</v>
      </c>
      <c r="I10" s="113">
        <f t="shared" si="0"/>
        <v>66852.2091507732</v>
      </c>
      <c r="J10" s="115">
        <v>8979</v>
      </c>
      <c r="K10" s="113">
        <f t="shared" si="1"/>
        <v>12775.965987672238</v>
      </c>
      <c r="L10" s="115">
        <v>35895</v>
      </c>
      <c r="M10" s="113">
        <f t="shared" si="2"/>
        <v>51073.98364266567</v>
      </c>
      <c r="N10" s="115">
        <v>34745</v>
      </c>
      <c r="O10" s="113">
        <f t="shared" si="3"/>
        <v>49437.681060437906</v>
      </c>
      <c r="P10" s="115">
        <v>13663</v>
      </c>
      <c r="Q10" s="113">
        <f t="shared" si="4"/>
        <v>19440.697548676446</v>
      </c>
      <c r="R10" s="115">
        <v>21082</v>
      </c>
      <c r="S10" s="113">
        <f t="shared" si="5"/>
        <v>29996.98351176146</v>
      </c>
      <c r="T10" s="115">
        <v>0</v>
      </c>
      <c r="U10" s="113">
        <f t="shared" si="6"/>
        <v>0</v>
      </c>
      <c r="V10" s="115">
        <v>0</v>
      </c>
      <c r="W10" s="113">
        <f t="shared" si="7"/>
        <v>0</v>
      </c>
      <c r="X10" s="115">
        <v>0</v>
      </c>
      <c r="Y10" s="113">
        <f t="shared" si="8"/>
        <v>0</v>
      </c>
      <c r="Z10" s="115">
        <v>0</v>
      </c>
      <c r="AA10" s="113">
        <f t="shared" si="9"/>
        <v>0</v>
      </c>
    </row>
    <row r="11" spans="1:27" ht="13.5" thickBot="1">
      <c r="A11" s="117">
        <v>5</v>
      </c>
      <c r="B11" s="115" t="s">
        <v>419</v>
      </c>
      <c r="C11" s="115" t="s">
        <v>420</v>
      </c>
      <c r="D11" s="115">
        <v>453745.95</v>
      </c>
      <c r="E11" s="113">
        <f t="shared" si="10"/>
        <v>645622.3214438165</v>
      </c>
      <c r="F11" s="115">
        <v>284192.63</v>
      </c>
      <c r="G11" s="113">
        <f t="shared" si="10"/>
        <v>404369.6820166078</v>
      </c>
      <c r="H11" s="115">
        <v>83072.12</v>
      </c>
      <c r="I11" s="113">
        <f t="shared" si="0"/>
        <v>118200.97779750827</v>
      </c>
      <c r="J11" s="115">
        <v>72980.81</v>
      </c>
      <c r="K11" s="113">
        <f t="shared" si="1"/>
        <v>103842.33726615102</v>
      </c>
      <c r="L11" s="115">
        <v>8976.8</v>
      </c>
      <c r="M11" s="113">
        <f t="shared" si="2"/>
        <v>12772.835669688846</v>
      </c>
      <c r="N11" s="115">
        <v>4523.59</v>
      </c>
      <c r="O11" s="113">
        <f t="shared" si="3"/>
        <v>6436.488693860593</v>
      </c>
      <c r="P11" s="115">
        <v>4523.59</v>
      </c>
      <c r="Q11" s="113">
        <f t="shared" si="4"/>
        <v>6436.488693860593</v>
      </c>
      <c r="R11" s="115">
        <v>0</v>
      </c>
      <c r="S11" s="113">
        <f t="shared" si="5"/>
        <v>0</v>
      </c>
      <c r="T11" s="115">
        <v>0</v>
      </c>
      <c r="U11" s="113">
        <f t="shared" si="6"/>
        <v>0</v>
      </c>
      <c r="V11" s="115">
        <v>283614.04</v>
      </c>
      <c r="W11" s="113">
        <f t="shared" si="7"/>
        <v>403546.4226156937</v>
      </c>
      <c r="X11" s="115">
        <v>283614.04</v>
      </c>
      <c r="Y11" s="113">
        <f t="shared" si="8"/>
        <v>403546.4226156937</v>
      </c>
      <c r="Z11" s="115">
        <v>0</v>
      </c>
      <c r="AA11" s="113">
        <f t="shared" si="9"/>
        <v>0</v>
      </c>
    </row>
    <row r="12" spans="1:27" ht="13.5" thickBot="1">
      <c r="A12" s="117">
        <v>6</v>
      </c>
      <c r="B12" s="115" t="s">
        <v>421</v>
      </c>
      <c r="C12" s="115" t="s">
        <v>422</v>
      </c>
      <c r="D12" s="115">
        <v>191026.8</v>
      </c>
      <c r="E12" s="113">
        <f t="shared" si="10"/>
        <v>271806.64879539673</v>
      </c>
      <c r="F12" s="115">
        <v>112764.32</v>
      </c>
      <c r="G12" s="113">
        <f t="shared" si="10"/>
        <v>160449.1721731806</v>
      </c>
      <c r="H12" s="115">
        <v>25561.04</v>
      </c>
      <c r="I12" s="113">
        <f t="shared" si="0"/>
        <v>36370.08326645836</v>
      </c>
      <c r="J12" s="115">
        <v>6934.01</v>
      </c>
      <c r="K12" s="113">
        <f t="shared" si="1"/>
        <v>9866.207363646196</v>
      </c>
      <c r="L12" s="115">
        <v>24578.66</v>
      </c>
      <c r="M12" s="113">
        <f t="shared" si="2"/>
        <v>34972.28245712887</v>
      </c>
      <c r="N12" s="115">
        <v>21188.77</v>
      </c>
      <c r="O12" s="113">
        <f t="shared" si="3"/>
        <v>30148.903534982728</v>
      </c>
      <c r="P12" s="115">
        <v>8307.75</v>
      </c>
      <c r="Q12" s="113">
        <f t="shared" si="4"/>
        <v>11820.863284784948</v>
      </c>
      <c r="R12" s="115">
        <v>12881.02</v>
      </c>
      <c r="S12" s="113">
        <f t="shared" si="5"/>
        <v>18328.04025019778</v>
      </c>
      <c r="T12" s="115">
        <v>0</v>
      </c>
      <c r="U12" s="113">
        <f t="shared" si="6"/>
        <v>0</v>
      </c>
      <c r="V12" s="115">
        <v>3549.96</v>
      </c>
      <c r="W12" s="113">
        <f t="shared" si="7"/>
        <v>5051.138012874144</v>
      </c>
      <c r="X12" s="115">
        <v>3549.96</v>
      </c>
      <c r="Y12" s="113">
        <f t="shared" si="8"/>
        <v>5051.138012874144</v>
      </c>
      <c r="Z12" s="115">
        <v>0</v>
      </c>
      <c r="AA12" s="113">
        <f t="shared" si="9"/>
        <v>0</v>
      </c>
    </row>
    <row r="13" spans="1:27" ht="13.5" thickBot="1">
      <c r="A13" s="117">
        <v>7</v>
      </c>
      <c r="B13" s="115" t="s">
        <v>421</v>
      </c>
      <c r="C13" s="97" t="s">
        <v>423</v>
      </c>
      <c r="D13" s="115">
        <v>8103</v>
      </c>
      <c r="E13" s="113">
        <f t="shared" si="10"/>
        <v>11529.530281557874</v>
      </c>
      <c r="F13" s="115">
        <v>4592</v>
      </c>
      <c r="G13" s="113">
        <f t="shared" si="10"/>
        <v>6533.8273544259855</v>
      </c>
      <c r="H13" s="115">
        <v>1106</v>
      </c>
      <c r="I13" s="113">
        <f t="shared" si="0"/>
        <v>1573.6962225599173</v>
      </c>
      <c r="J13" s="115">
        <v>1074</v>
      </c>
      <c r="K13" s="113">
        <f t="shared" si="1"/>
        <v>1528.1643246196663</v>
      </c>
      <c r="L13" s="115">
        <v>1331</v>
      </c>
      <c r="M13" s="113">
        <f t="shared" si="2"/>
        <v>1893.8423799523055</v>
      </c>
      <c r="N13" s="115">
        <v>0</v>
      </c>
      <c r="O13" s="113">
        <f t="shared" si="3"/>
        <v>0</v>
      </c>
      <c r="P13" s="115">
        <v>0</v>
      </c>
      <c r="Q13" s="113">
        <f t="shared" si="4"/>
        <v>0</v>
      </c>
      <c r="R13" s="115">
        <v>0</v>
      </c>
      <c r="S13" s="113">
        <f t="shared" si="5"/>
        <v>0</v>
      </c>
      <c r="T13" s="115">
        <v>0</v>
      </c>
      <c r="U13" s="113">
        <f t="shared" si="6"/>
        <v>0</v>
      </c>
      <c r="V13" s="115">
        <v>8036</v>
      </c>
      <c r="W13" s="113">
        <f t="shared" si="7"/>
        <v>11434.197870245474</v>
      </c>
      <c r="X13" s="115">
        <v>8036</v>
      </c>
      <c r="Y13" s="113">
        <f t="shared" si="8"/>
        <v>11434.197870245474</v>
      </c>
      <c r="Z13" s="115">
        <v>0</v>
      </c>
      <c r="AA13" s="113">
        <f t="shared" si="9"/>
        <v>0</v>
      </c>
    </row>
    <row r="14" spans="1:27" ht="13.5" thickBot="1">
      <c r="A14" s="117">
        <v>8</v>
      </c>
      <c r="B14" s="115" t="s">
        <v>421</v>
      </c>
      <c r="C14" s="97" t="s">
        <v>424</v>
      </c>
      <c r="D14" s="115">
        <v>797881</v>
      </c>
      <c r="E14" s="113">
        <f t="shared" si="10"/>
        <v>1135282.383139538</v>
      </c>
      <c r="F14" s="115">
        <v>565761</v>
      </c>
      <c r="G14" s="113">
        <f t="shared" si="10"/>
        <v>805005.3784554442</v>
      </c>
      <c r="H14" s="115">
        <v>127477</v>
      </c>
      <c r="I14" s="113">
        <f t="shared" si="0"/>
        <v>181383.4298040421</v>
      </c>
      <c r="J14" s="115">
        <v>102130</v>
      </c>
      <c r="K14" s="113">
        <f t="shared" si="1"/>
        <v>145317.8980199316</v>
      </c>
      <c r="L14" s="115">
        <v>990</v>
      </c>
      <c r="M14" s="113">
        <f t="shared" si="2"/>
        <v>1408.643092526508</v>
      </c>
      <c r="N14" s="115">
        <v>1523</v>
      </c>
      <c r="O14" s="113">
        <f t="shared" si="3"/>
        <v>2167.03376759381</v>
      </c>
      <c r="P14" s="115">
        <v>532</v>
      </c>
      <c r="Q14" s="113">
        <f t="shared" si="4"/>
        <v>756.9678032566691</v>
      </c>
      <c r="R14" s="115">
        <v>991</v>
      </c>
      <c r="S14" s="113">
        <f t="shared" si="5"/>
        <v>1410.065964337141</v>
      </c>
      <c r="T14" s="115">
        <v>0</v>
      </c>
      <c r="U14" s="113">
        <f t="shared" si="6"/>
        <v>0</v>
      </c>
      <c r="V14" s="115">
        <v>14767</v>
      </c>
      <c r="W14" s="113">
        <f t="shared" si="7"/>
        <v>21011.548027615096</v>
      </c>
      <c r="X14" s="115">
        <v>14767</v>
      </c>
      <c r="Y14" s="113">
        <f t="shared" si="8"/>
        <v>21011.548027615096</v>
      </c>
      <c r="Z14" s="115">
        <v>0</v>
      </c>
      <c r="AA14" s="113">
        <f t="shared" si="9"/>
        <v>0</v>
      </c>
    </row>
    <row r="15" spans="1:27" ht="13.5" thickBot="1">
      <c r="A15" s="117">
        <v>9</v>
      </c>
      <c r="B15" s="115" t="s">
        <v>421</v>
      </c>
      <c r="C15" s="97" t="s">
        <v>425</v>
      </c>
      <c r="D15" s="115">
        <v>909925</v>
      </c>
      <c r="E15" s="113">
        <f t="shared" si="10"/>
        <v>1294706.6322900837</v>
      </c>
      <c r="F15" s="115">
        <v>561361</v>
      </c>
      <c r="G15" s="113">
        <f t="shared" si="10"/>
        <v>798744.7424886597</v>
      </c>
      <c r="H15" s="115">
        <v>162870</v>
      </c>
      <c r="I15" s="113">
        <f t="shared" si="0"/>
        <v>231743.13179777007</v>
      </c>
      <c r="J15" s="115">
        <v>101973</v>
      </c>
      <c r="K15" s="113">
        <f t="shared" si="1"/>
        <v>145094.50714566224</v>
      </c>
      <c r="L15" s="115">
        <v>68563</v>
      </c>
      <c r="M15" s="113">
        <f t="shared" si="2"/>
        <v>97556.35995241917</v>
      </c>
      <c r="N15" s="115">
        <v>15158</v>
      </c>
      <c r="O15" s="113">
        <f t="shared" si="3"/>
        <v>21567.890905572534</v>
      </c>
      <c r="P15" s="115">
        <v>7669</v>
      </c>
      <c r="Q15" s="113">
        <f t="shared" si="4"/>
        <v>10912.003915743224</v>
      </c>
      <c r="R15" s="115">
        <v>7489</v>
      </c>
      <c r="S15" s="113">
        <f t="shared" si="5"/>
        <v>10655.886989829312</v>
      </c>
      <c r="T15" s="115">
        <v>0</v>
      </c>
      <c r="U15" s="113">
        <f t="shared" si="6"/>
        <v>0</v>
      </c>
      <c r="V15" s="115">
        <v>18646</v>
      </c>
      <c r="W15" s="113">
        <f t="shared" si="7"/>
        <v>26530.86778105987</v>
      </c>
      <c r="X15" s="115">
        <v>18646</v>
      </c>
      <c r="Y15" s="113">
        <f t="shared" si="8"/>
        <v>26530.86778105987</v>
      </c>
      <c r="Z15" s="115">
        <v>0</v>
      </c>
      <c r="AA15" s="113">
        <f t="shared" si="9"/>
        <v>0</v>
      </c>
    </row>
    <row r="16" spans="1:27" ht="13.5" thickBot="1">
      <c r="A16" s="117">
        <v>10</v>
      </c>
      <c r="B16" s="115" t="s">
        <v>421</v>
      </c>
      <c r="C16" s="115" t="s">
        <v>426</v>
      </c>
      <c r="D16" s="115">
        <v>319028</v>
      </c>
      <c r="E16" s="113">
        <f t="shared" si="10"/>
        <v>453935.9480025726</v>
      </c>
      <c r="F16" s="115">
        <v>220812</v>
      </c>
      <c r="G16" s="113">
        <f t="shared" si="10"/>
        <v>314187.1702494579</v>
      </c>
      <c r="H16" s="115">
        <v>58288</v>
      </c>
      <c r="I16" s="113">
        <f t="shared" si="0"/>
        <v>82936.35209816677</v>
      </c>
      <c r="J16" s="115">
        <v>37015</v>
      </c>
      <c r="K16" s="113">
        <f t="shared" si="1"/>
        <v>52667.600070574445</v>
      </c>
      <c r="L16" s="115">
        <v>1486</v>
      </c>
      <c r="M16" s="113">
        <f t="shared" si="2"/>
        <v>2114.387510600395</v>
      </c>
      <c r="N16" s="115">
        <v>1427</v>
      </c>
      <c r="O16" s="113">
        <f t="shared" si="3"/>
        <v>2030.4380737730578</v>
      </c>
      <c r="P16" s="115">
        <v>743</v>
      </c>
      <c r="Q16" s="113">
        <f t="shared" si="4"/>
        <v>1057.1937553001976</v>
      </c>
      <c r="R16" s="115">
        <v>684</v>
      </c>
      <c r="S16" s="113">
        <f t="shared" si="5"/>
        <v>973.2443184728602</v>
      </c>
      <c r="T16" s="115">
        <v>0</v>
      </c>
      <c r="U16" s="113">
        <f t="shared" si="6"/>
        <v>0</v>
      </c>
      <c r="V16" s="115">
        <v>20307</v>
      </c>
      <c r="W16" s="113">
        <f t="shared" si="7"/>
        <v>28894.25785852101</v>
      </c>
      <c r="X16" s="115">
        <v>20307</v>
      </c>
      <c r="Y16" s="113">
        <f t="shared" si="8"/>
        <v>28894.25785852101</v>
      </c>
      <c r="Z16" s="115">
        <v>0</v>
      </c>
      <c r="AA16" s="113">
        <f t="shared" si="9"/>
        <v>0</v>
      </c>
    </row>
    <row r="17" spans="1:27" ht="13.5" thickBot="1">
      <c r="A17" s="117">
        <v>11</v>
      </c>
      <c r="B17" s="115" t="s">
        <v>421</v>
      </c>
      <c r="C17" s="115" t="s">
        <v>427</v>
      </c>
      <c r="D17" s="115">
        <v>1038652.59</v>
      </c>
      <c r="E17" s="113">
        <f t="shared" si="10"/>
        <v>1477869.4913517851</v>
      </c>
      <c r="F17" s="115">
        <v>666544.62</v>
      </c>
      <c r="G17" s="113">
        <f t="shared" si="10"/>
        <v>948407.550326976</v>
      </c>
      <c r="H17" s="115">
        <v>165127.9</v>
      </c>
      <c r="I17" s="113">
        <f t="shared" si="0"/>
        <v>234955.83405899795</v>
      </c>
      <c r="J17" s="115">
        <v>50604.98</v>
      </c>
      <c r="K17" s="113">
        <f t="shared" si="1"/>
        <v>72004.39951963848</v>
      </c>
      <c r="L17" s="115">
        <v>109937.5</v>
      </c>
      <c r="M17" s="113">
        <f t="shared" si="2"/>
        <v>156426.96968144746</v>
      </c>
      <c r="N17" s="115">
        <v>46437.6</v>
      </c>
      <c r="O17" s="113">
        <f t="shared" si="3"/>
        <v>66074.75199344341</v>
      </c>
      <c r="P17" s="115">
        <v>45257.85</v>
      </c>
      <c r="Q17" s="113">
        <f t="shared" si="4"/>
        <v>64396.11897484932</v>
      </c>
      <c r="R17" s="115">
        <v>1179.75</v>
      </c>
      <c r="S17" s="113">
        <f t="shared" si="5"/>
        <v>1678.6330185940888</v>
      </c>
      <c r="T17" s="115">
        <v>0</v>
      </c>
      <c r="U17" s="113">
        <f t="shared" si="6"/>
        <v>0</v>
      </c>
      <c r="V17" s="115">
        <v>30978.13</v>
      </c>
      <c r="W17" s="113">
        <f t="shared" si="7"/>
        <v>44077.90792311939</v>
      </c>
      <c r="X17" s="115">
        <v>30978.13</v>
      </c>
      <c r="Y17" s="113">
        <f t="shared" si="8"/>
        <v>44077.90792311939</v>
      </c>
      <c r="Z17" s="115">
        <v>0</v>
      </c>
      <c r="AA17" s="113">
        <f t="shared" si="9"/>
        <v>0</v>
      </c>
    </row>
    <row r="18" spans="1:27" ht="13.5" thickBot="1">
      <c r="A18" s="117">
        <v>12</v>
      </c>
      <c r="B18" s="115" t="s">
        <v>421</v>
      </c>
      <c r="C18" s="97" t="s">
        <v>428</v>
      </c>
      <c r="D18" s="115">
        <v>47868</v>
      </c>
      <c r="E18" s="113">
        <f t="shared" si="10"/>
        <v>68110.02783137262</v>
      </c>
      <c r="F18" s="115">
        <v>31975</v>
      </c>
      <c r="G18" s="113">
        <f t="shared" si="10"/>
        <v>45496.326144984945</v>
      </c>
      <c r="H18" s="115">
        <v>7046</v>
      </c>
      <c r="I18" s="113">
        <f t="shared" si="0"/>
        <v>10025.554777718966</v>
      </c>
      <c r="J18" s="115">
        <v>5342</v>
      </c>
      <c r="K18" s="113">
        <f t="shared" si="1"/>
        <v>7600.981212400613</v>
      </c>
      <c r="L18" s="115">
        <v>552</v>
      </c>
      <c r="M18" s="113">
        <f t="shared" si="2"/>
        <v>785.4252394693258</v>
      </c>
      <c r="N18" s="115">
        <v>2953</v>
      </c>
      <c r="O18" s="113">
        <f t="shared" si="3"/>
        <v>4201.740456798766</v>
      </c>
      <c r="P18" s="115">
        <v>1115</v>
      </c>
      <c r="Q18" s="113">
        <f t="shared" si="4"/>
        <v>1586.5020688556126</v>
      </c>
      <c r="R18" s="115">
        <v>1838</v>
      </c>
      <c r="S18" s="113">
        <f t="shared" si="5"/>
        <v>2615.2383879431536</v>
      </c>
      <c r="T18" s="115">
        <v>0</v>
      </c>
      <c r="U18" s="113">
        <f t="shared" si="6"/>
        <v>0</v>
      </c>
      <c r="V18" s="115">
        <v>0</v>
      </c>
      <c r="W18" s="113">
        <f t="shared" si="7"/>
        <v>0</v>
      </c>
      <c r="X18" s="115">
        <v>0</v>
      </c>
      <c r="Y18" s="113">
        <f t="shared" si="8"/>
        <v>0</v>
      </c>
      <c r="Z18" s="115">
        <v>0</v>
      </c>
      <c r="AA18" s="113">
        <f t="shared" si="9"/>
        <v>0</v>
      </c>
    </row>
    <row r="19" spans="1:27" ht="13.5" thickBot="1">
      <c r="A19" s="117">
        <v>13</v>
      </c>
      <c r="B19" s="115" t="s">
        <v>429</v>
      </c>
      <c r="C19" s="97" t="s">
        <v>430</v>
      </c>
      <c r="D19" s="115">
        <v>235369</v>
      </c>
      <c r="E19" s="113">
        <f t="shared" si="10"/>
        <v>334899.91519684007</v>
      </c>
      <c r="F19" s="115">
        <v>148260</v>
      </c>
      <c r="G19" s="113">
        <f t="shared" si="10"/>
        <v>210954.97464442434</v>
      </c>
      <c r="H19" s="115">
        <v>40029</v>
      </c>
      <c r="I19" s="113">
        <f t="shared" si="0"/>
        <v>56956.13570782181</v>
      </c>
      <c r="J19" s="115">
        <v>42566</v>
      </c>
      <c r="K19" s="113">
        <f t="shared" si="1"/>
        <v>60565.96149139732</v>
      </c>
      <c r="L19" s="115">
        <v>3083</v>
      </c>
      <c r="M19" s="113">
        <f t="shared" si="2"/>
        <v>4386.7137921810345</v>
      </c>
      <c r="N19" s="115">
        <v>1431</v>
      </c>
      <c r="O19" s="113">
        <f t="shared" si="3"/>
        <v>2036.129561015589</v>
      </c>
      <c r="P19" s="115">
        <v>0</v>
      </c>
      <c r="Q19" s="113">
        <f t="shared" si="4"/>
        <v>0</v>
      </c>
      <c r="R19" s="115">
        <v>1431</v>
      </c>
      <c r="S19" s="113">
        <f t="shared" si="5"/>
        <v>2036.129561015589</v>
      </c>
      <c r="T19" s="115">
        <v>0</v>
      </c>
      <c r="U19" s="113">
        <f t="shared" si="6"/>
        <v>0</v>
      </c>
      <c r="V19" s="115">
        <v>412119</v>
      </c>
      <c r="W19" s="113">
        <f t="shared" si="7"/>
        <v>586392.507726194</v>
      </c>
      <c r="X19" s="115">
        <v>412119</v>
      </c>
      <c r="Y19" s="113">
        <f t="shared" si="8"/>
        <v>586392.507726194</v>
      </c>
      <c r="Z19" s="115">
        <v>0</v>
      </c>
      <c r="AA19" s="113">
        <f t="shared" si="9"/>
        <v>0</v>
      </c>
    </row>
    <row r="20" spans="1:27" ht="13.5" thickBot="1">
      <c r="A20" s="117">
        <v>14</v>
      </c>
      <c r="B20" s="115" t="s">
        <v>431</v>
      </c>
      <c r="C20" s="115" t="s">
        <v>432</v>
      </c>
      <c r="D20" s="115">
        <v>319458</v>
      </c>
      <c r="E20" s="113">
        <f t="shared" si="10"/>
        <v>454547.78288114467</v>
      </c>
      <c r="F20" s="115">
        <v>207779</v>
      </c>
      <c r="G20" s="113">
        <f t="shared" si="10"/>
        <v>295642.88194148015</v>
      </c>
      <c r="H20" s="115">
        <v>50560</v>
      </c>
      <c r="I20" s="113">
        <f t="shared" si="0"/>
        <v>71940.39874559622</v>
      </c>
      <c r="J20" s="115">
        <v>838</v>
      </c>
      <c r="K20" s="113">
        <f t="shared" si="1"/>
        <v>1192.366577310317</v>
      </c>
      <c r="L20" s="115">
        <v>28879</v>
      </c>
      <c r="M20" s="113">
        <f t="shared" si="2"/>
        <v>41091.115019265686</v>
      </c>
      <c r="N20" s="115">
        <v>31402</v>
      </c>
      <c r="O20" s="113">
        <f t="shared" si="3"/>
        <v>44681.02059749233</v>
      </c>
      <c r="P20" s="115">
        <v>3671</v>
      </c>
      <c r="Q20" s="113">
        <f t="shared" si="4"/>
        <v>5223.362416833143</v>
      </c>
      <c r="R20" s="115">
        <v>27731</v>
      </c>
      <c r="S20" s="113">
        <f t="shared" si="5"/>
        <v>39457.658180659186</v>
      </c>
      <c r="T20" s="115">
        <v>0</v>
      </c>
      <c r="U20" s="113">
        <f t="shared" si="6"/>
        <v>0</v>
      </c>
      <c r="V20" s="115">
        <v>35879</v>
      </c>
      <c r="W20" s="113">
        <f t="shared" si="7"/>
        <v>51051.217693695544</v>
      </c>
      <c r="X20" s="115">
        <v>35879</v>
      </c>
      <c r="Y20" s="113">
        <f t="shared" si="8"/>
        <v>51051.217693695544</v>
      </c>
      <c r="Z20" s="115">
        <v>0</v>
      </c>
      <c r="AA20" s="113">
        <f t="shared" si="9"/>
        <v>0</v>
      </c>
    </row>
    <row r="21" spans="1:27" ht="13.5" thickBot="1">
      <c r="A21" s="117">
        <v>15</v>
      </c>
      <c r="B21" s="115" t="s">
        <v>431</v>
      </c>
      <c r="C21" s="97" t="s">
        <v>433</v>
      </c>
      <c r="D21" s="115">
        <v>139518</v>
      </c>
      <c r="E21" s="113">
        <f t="shared" si="10"/>
        <v>198516.2292758721</v>
      </c>
      <c r="F21" s="115">
        <v>83275</v>
      </c>
      <c r="G21" s="113">
        <f t="shared" si="10"/>
        <v>118489.65003044945</v>
      </c>
      <c r="H21" s="115">
        <v>17943</v>
      </c>
      <c r="I21" s="113">
        <f t="shared" si="0"/>
        <v>25530.588898184986</v>
      </c>
      <c r="J21" s="115">
        <v>8212</v>
      </c>
      <c r="K21" s="113">
        <f t="shared" si="1"/>
        <v>11684.623308916853</v>
      </c>
      <c r="L21" s="115">
        <v>13359</v>
      </c>
      <c r="M21" s="113">
        <f t="shared" si="2"/>
        <v>19008.144518244062</v>
      </c>
      <c r="N21" s="115">
        <v>16729</v>
      </c>
      <c r="O21" s="113">
        <f t="shared" si="3"/>
        <v>23803.22252007672</v>
      </c>
      <c r="P21" s="115">
        <v>14114</v>
      </c>
      <c r="Q21" s="113">
        <f t="shared" si="4"/>
        <v>20082.412735271853</v>
      </c>
      <c r="R21" s="115">
        <v>2615</v>
      </c>
      <c r="S21" s="113">
        <f t="shared" si="5"/>
        <v>3720.8097848048674</v>
      </c>
      <c r="T21" s="115">
        <v>0</v>
      </c>
      <c r="U21" s="113">
        <f t="shared" si="6"/>
        <v>0</v>
      </c>
      <c r="V21" s="115">
        <v>8165</v>
      </c>
      <c r="W21" s="113">
        <f t="shared" si="7"/>
        <v>11617.74833381711</v>
      </c>
      <c r="X21" s="115">
        <v>8165</v>
      </c>
      <c r="Y21" s="113">
        <f t="shared" si="8"/>
        <v>11617.74833381711</v>
      </c>
      <c r="Z21" s="115">
        <v>0</v>
      </c>
      <c r="AA21" s="113">
        <f t="shared" si="9"/>
        <v>0</v>
      </c>
    </row>
    <row r="22" spans="1:27" ht="13.5" thickBot="1">
      <c r="A22" s="117">
        <v>16</v>
      </c>
      <c r="B22" s="115" t="s">
        <v>431</v>
      </c>
      <c r="C22" s="97" t="s">
        <v>434</v>
      </c>
      <c r="D22" s="115">
        <v>37252</v>
      </c>
      <c r="E22" s="113">
        <f t="shared" si="10"/>
        <v>53004.820689694425</v>
      </c>
      <c r="F22" s="115">
        <v>23919</v>
      </c>
      <c r="G22" s="113">
        <f t="shared" si="10"/>
        <v>34033.670838526814</v>
      </c>
      <c r="H22" s="115">
        <v>5759</v>
      </c>
      <c r="I22" s="113">
        <f t="shared" si="0"/>
        <v>8194.318757434505</v>
      </c>
      <c r="J22" s="115">
        <v>2420</v>
      </c>
      <c r="K22" s="113">
        <f t="shared" si="1"/>
        <v>3443.349781731464</v>
      </c>
      <c r="L22" s="115">
        <v>2408</v>
      </c>
      <c r="M22" s="113">
        <f t="shared" si="2"/>
        <v>3426.27532000387</v>
      </c>
      <c r="N22" s="115">
        <v>2746</v>
      </c>
      <c r="O22" s="113">
        <f t="shared" si="3"/>
        <v>3907.205991997769</v>
      </c>
      <c r="P22" s="115">
        <v>2746</v>
      </c>
      <c r="Q22" s="113">
        <f t="shared" si="4"/>
        <v>3907.205991997769</v>
      </c>
      <c r="R22" s="115">
        <v>0</v>
      </c>
      <c r="S22" s="113">
        <f t="shared" si="5"/>
        <v>0</v>
      </c>
      <c r="T22" s="115">
        <v>0</v>
      </c>
      <c r="U22" s="113">
        <f t="shared" si="6"/>
        <v>0</v>
      </c>
      <c r="V22" s="115">
        <v>1315</v>
      </c>
      <c r="W22" s="113">
        <f t="shared" si="7"/>
        <v>1871.07643098218</v>
      </c>
      <c r="X22" s="115">
        <v>1315</v>
      </c>
      <c r="Y22" s="113">
        <f t="shared" si="8"/>
        <v>1871.07643098218</v>
      </c>
      <c r="Z22" s="115">
        <v>0</v>
      </c>
      <c r="AA22" s="113">
        <f t="shared" si="9"/>
        <v>0</v>
      </c>
    </row>
    <row r="23" spans="1:27" ht="13.5" thickBot="1">
      <c r="A23" s="117">
        <v>17</v>
      </c>
      <c r="B23" s="115" t="s">
        <v>435</v>
      </c>
      <c r="C23" s="115" t="s">
        <v>436</v>
      </c>
      <c r="D23" s="115">
        <v>143875</v>
      </c>
      <c r="E23" s="113">
        <f t="shared" si="10"/>
        <v>204715.68175479936</v>
      </c>
      <c r="F23" s="115">
        <v>95452</v>
      </c>
      <c r="G23" s="113">
        <f t="shared" si="10"/>
        <v>135815.9600685255</v>
      </c>
      <c r="H23" s="115">
        <v>24412</v>
      </c>
      <c r="I23" s="113">
        <f t="shared" si="0"/>
        <v>34735.1466411688</v>
      </c>
      <c r="J23" s="115">
        <v>6075</v>
      </c>
      <c r="K23" s="113">
        <f t="shared" si="1"/>
        <v>8643.94624959448</v>
      </c>
      <c r="L23" s="115">
        <v>10223</v>
      </c>
      <c r="M23" s="113">
        <f t="shared" si="2"/>
        <v>14546.018520099487</v>
      </c>
      <c r="N23" s="115">
        <v>7713</v>
      </c>
      <c r="O23" s="113">
        <f t="shared" si="3"/>
        <v>10974.610275411067</v>
      </c>
      <c r="P23" s="115">
        <v>3680</v>
      </c>
      <c r="Q23" s="113">
        <f t="shared" si="4"/>
        <v>5236.168263128839</v>
      </c>
      <c r="R23" s="115">
        <v>4033</v>
      </c>
      <c r="S23" s="113">
        <f t="shared" si="5"/>
        <v>5738.442012282229</v>
      </c>
      <c r="T23" s="115">
        <v>0</v>
      </c>
      <c r="U23" s="113">
        <f t="shared" si="6"/>
        <v>0</v>
      </c>
      <c r="V23" s="115">
        <v>81932</v>
      </c>
      <c r="W23" s="113">
        <f t="shared" si="7"/>
        <v>116578.73318876956</v>
      </c>
      <c r="X23" s="115">
        <v>28932</v>
      </c>
      <c r="Y23" s="113">
        <f t="shared" si="8"/>
        <v>41166.52722522923</v>
      </c>
      <c r="Z23" s="115">
        <v>53000</v>
      </c>
      <c r="AA23" s="113">
        <f t="shared" si="9"/>
        <v>75412.20596354033</v>
      </c>
    </row>
    <row r="24" spans="1:27" ht="13.5" thickBot="1">
      <c r="A24" s="117">
        <v>18</v>
      </c>
      <c r="B24" s="115" t="s">
        <v>435</v>
      </c>
      <c r="C24" s="115" t="s">
        <v>437</v>
      </c>
      <c r="D24" s="115">
        <v>184070</v>
      </c>
      <c r="E24" s="113">
        <f t="shared" si="10"/>
        <v>261908.01418318623</v>
      </c>
      <c r="F24" s="115">
        <v>127171</v>
      </c>
      <c r="G24" s="113">
        <f t="shared" si="10"/>
        <v>180948.03102998846</v>
      </c>
      <c r="H24" s="115">
        <v>38587</v>
      </c>
      <c r="I24" s="113">
        <f t="shared" si="0"/>
        <v>54904.35455688926</v>
      </c>
      <c r="J24" s="115">
        <v>3331</v>
      </c>
      <c r="K24" s="113">
        <f t="shared" si="1"/>
        <v>4739.586001217978</v>
      </c>
      <c r="L24" s="115">
        <v>13303</v>
      </c>
      <c r="M24" s="113">
        <f t="shared" si="2"/>
        <v>18928.463696848623</v>
      </c>
      <c r="N24" s="115">
        <v>1678</v>
      </c>
      <c r="O24" s="113">
        <f t="shared" si="3"/>
        <v>2387.5788982418994</v>
      </c>
      <c r="P24" s="115">
        <v>1528</v>
      </c>
      <c r="Q24" s="113">
        <f t="shared" si="4"/>
        <v>2174.148126646974</v>
      </c>
      <c r="R24" s="115">
        <v>150</v>
      </c>
      <c r="S24" s="113">
        <f t="shared" si="5"/>
        <v>213.4307715949255</v>
      </c>
      <c r="T24" s="115">
        <v>0</v>
      </c>
      <c r="U24" s="113">
        <f t="shared" si="6"/>
        <v>0</v>
      </c>
      <c r="V24" s="115">
        <v>803</v>
      </c>
      <c r="W24" s="113">
        <f t="shared" si="7"/>
        <v>1142.5660639381676</v>
      </c>
      <c r="X24" s="115">
        <v>803</v>
      </c>
      <c r="Y24" s="113">
        <f t="shared" si="8"/>
        <v>1142.5660639381676</v>
      </c>
      <c r="Z24" s="115">
        <v>0</v>
      </c>
      <c r="AA24" s="113">
        <f t="shared" si="9"/>
        <v>0</v>
      </c>
    </row>
    <row r="25" spans="1:27" ht="13.5" thickBot="1">
      <c r="A25" s="117">
        <v>19</v>
      </c>
      <c r="B25" s="115" t="s">
        <v>438</v>
      </c>
      <c r="C25" s="115" t="s">
        <v>439</v>
      </c>
      <c r="D25" s="115">
        <v>589166</v>
      </c>
      <c r="E25" s="113">
        <f t="shared" si="10"/>
        <v>838307.6931833058</v>
      </c>
      <c r="F25" s="115">
        <v>354435</v>
      </c>
      <c r="G25" s="113">
        <f t="shared" si="10"/>
        <v>504315.5702016494</v>
      </c>
      <c r="H25" s="115">
        <v>80299</v>
      </c>
      <c r="I25" s="113">
        <f t="shared" si="0"/>
        <v>114255.18352200613</v>
      </c>
      <c r="J25" s="115">
        <v>17213</v>
      </c>
      <c r="K25" s="113">
        <f t="shared" si="1"/>
        <v>24491.892476423014</v>
      </c>
      <c r="L25" s="115">
        <v>100135</v>
      </c>
      <c r="M25" s="113">
        <f t="shared" si="2"/>
        <v>142479.26875771908</v>
      </c>
      <c r="N25" s="115">
        <v>37084</v>
      </c>
      <c r="O25" s="113">
        <f t="shared" si="3"/>
        <v>52765.77822550811</v>
      </c>
      <c r="P25" s="115">
        <v>26915</v>
      </c>
      <c r="Q25" s="113">
        <f t="shared" si="4"/>
        <v>38296.594783182794</v>
      </c>
      <c r="R25" s="115">
        <v>4123</v>
      </c>
      <c r="S25" s="113">
        <f t="shared" si="5"/>
        <v>5866.500475239185</v>
      </c>
      <c r="T25" s="115">
        <v>6046</v>
      </c>
      <c r="U25" s="113">
        <f t="shared" si="6"/>
        <v>8602.68296708613</v>
      </c>
      <c r="V25" s="115">
        <v>19392</v>
      </c>
      <c r="W25" s="113">
        <f t="shared" si="7"/>
        <v>27592.330151791964</v>
      </c>
      <c r="X25" s="115">
        <v>19392</v>
      </c>
      <c r="Y25" s="113">
        <f t="shared" si="8"/>
        <v>27592.330151791964</v>
      </c>
      <c r="Z25" s="115">
        <v>0</v>
      </c>
      <c r="AA25" s="113">
        <f t="shared" si="9"/>
        <v>0</v>
      </c>
    </row>
    <row r="26" spans="1:27" ht="13.5" thickBot="1">
      <c r="A26" s="117">
        <v>20</v>
      </c>
      <c r="B26" s="115" t="s">
        <v>440</v>
      </c>
      <c r="C26" s="115" t="s">
        <v>441</v>
      </c>
      <c r="D26" s="115">
        <v>165737</v>
      </c>
      <c r="E26" s="113">
        <f t="shared" si="10"/>
        <v>235822.50527885443</v>
      </c>
      <c r="F26" s="115">
        <v>113110</v>
      </c>
      <c r="G26" s="113">
        <f t="shared" si="10"/>
        <v>160941.03050068015</v>
      </c>
      <c r="H26" s="115">
        <v>26184</v>
      </c>
      <c r="I26" s="113">
        <f t="shared" si="0"/>
        <v>37256.47548961019</v>
      </c>
      <c r="J26" s="115">
        <v>8368</v>
      </c>
      <c r="K26" s="113">
        <f t="shared" si="1"/>
        <v>11906.591311375576</v>
      </c>
      <c r="L26" s="115">
        <v>15975</v>
      </c>
      <c r="M26" s="113">
        <f t="shared" si="2"/>
        <v>22730.377174859565</v>
      </c>
      <c r="N26" s="115">
        <v>2100</v>
      </c>
      <c r="O26" s="113">
        <f t="shared" si="3"/>
        <v>2988.0308023289567</v>
      </c>
      <c r="P26" s="115">
        <v>863</v>
      </c>
      <c r="Q26" s="113">
        <f t="shared" si="4"/>
        <v>1227.938372576138</v>
      </c>
      <c r="R26" s="115">
        <v>1237</v>
      </c>
      <c r="S26" s="113">
        <f t="shared" si="5"/>
        <v>1760.0924297528188</v>
      </c>
      <c r="T26" s="115">
        <v>0</v>
      </c>
      <c r="U26" s="113">
        <f t="shared" si="6"/>
        <v>0</v>
      </c>
      <c r="V26" s="115">
        <v>12285</v>
      </c>
      <c r="W26" s="113">
        <f t="shared" si="7"/>
        <v>17479.980193624397</v>
      </c>
      <c r="X26" s="115">
        <v>12285</v>
      </c>
      <c r="Y26" s="113">
        <f t="shared" si="8"/>
        <v>17479.980193624397</v>
      </c>
      <c r="Z26" s="115">
        <v>0</v>
      </c>
      <c r="AA26" s="113">
        <f t="shared" si="9"/>
        <v>0</v>
      </c>
    </row>
    <row r="27" spans="1:27" ht="13.5" thickBot="1">
      <c r="A27" s="117">
        <v>21</v>
      </c>
      <c r="B27" s="115" t="s">
        <v>440</v>
      </c>
      <c r="C27" s="115" t="s">
        <v>442</v>
      </c>
      <c r="D27" s="115">
        <v>144980</v>
      </c>
      <c r="E27" s="113">
        <f t="shared" si="10"/>
        <v>206287.95510554864</v>
      </c>
      <c r="F27" s="115">
        <v>109205</v>
      </c>
      <c r="G27" s="113">
        <f t="shared" si="10"/>
        <v>155384.71608015892</v>
      </c>
      <c r="H27" s="115">
        <v>28019</v>
      </c>
      <c r="I27" s="113">
        <f t="shared" si="0"/>
        <v>39867.445262121444</v>
      </c>
      <c r="J27" s="115">
        <v>5461</v>
      </c>
      <c r="K27" s="113">
        <f t="shared" si="1"/>
        <v>7770.30295786592</v>
      </c>
      <c r="L27" s="115">
        <v>1957</v>
      </c>
      <c r="M27" s="113">
        <f t="shared" si="2"/>
        <v>2784.560133408461</v>
      </c>
      <c r="N27" s="115">
        <v>338</v>
      </c>
      <c r="O27" s="113">
        <f t="shared" si="3"/>
        <v>480.9306719938987</v>
      </c>
      <c r="P27" s="115">
        <v>169</v>
      </c>
      <c r="Q27" s="113">
        <f t="shared" si="4"/>
        <v>240.46533599694936</v>
      </c>
      <c r="R27" s="115">
        <v>169</v>
      </c>
      <c r="S27" s="113">
        <f t="shared" si="5"/>
        <v>240.46533599694936</v>
      </c>
      <c r="T27" s="115">
        <v>0</v>
      </c>
      <c r="U27" s="113">
        <f t="shared" si="6"/>
        <v>0</v>
      </c>
      <c r="V27" s="115">
        <v>6026</v>
      </c>
      <c r="W27" s="113">
        <f t="shared" si="7"/>
        <v>8574.225530873473</v>
      </c>
      <c r="X27" s="115">
        <v>6026</v>
      </c>
      <c r="Y27" s="113">
        <f t="shared" si="8"/>
        <v>8574.225530873473</v>
      </c>
      <c r="Z27" s="115">
        <v>0</v>
      </c>
      <c r="AA27" s="113">
        <f t="shared" si="9"/>
        <v>0</v>
      </c>
    </row>
    <row r="28" spans="1:27" ht="13.5" thickBot="1">
      <c r="A28" s="117">
        <v>22</v>
      </c>
      <c r="B28" s="115" t="s">
        <v>440</v>
      </c>
      <c r="C28" s="115" t="s">
        <v>443</v>
      </c>
      <c r="D28" s="115">
        <v>70029</v>
      </c>
      <c r="E28" s="113">
        <f t="shared" si="10"/>
        <v>99642.2900268069</v>
      </c>
      <c r="F28" s="115">
        <v>48180</v>
      </c>
      <c r="G28" s="113">
        <f t="shared" si="10"/>
        <v>68553.96383629006</v>
      </c>
      <c r="H28" s="115">
        <v>11068</v>
      </c>
      <c r="I28" s="113">
        <f t="shared" si="0"/>
        <v>15748.345200084234</v>
      </c>
      <c r="J28" s="115">
        <v>1101</v>
      </c>
      <c r="K28" s="113">
        <f t="shared" si="1"/>
        <v>1566.581863506753</v>
      </c>
      <c r="L28" s="115">
        <v>2500</v>
      </c>
      <c r="M28" s="113">
        <f t="shared" si="2"/>
        <v>3557.179526582091</v>
      </c>
      <c r="N28" s="115">
        <v>7180</v>
      </c>
      <c r="O28" s="113">
        <f t="shared" si="3"/>
        <v>10216.219600343766</v>
      </c>
      <c r="P28" s="115">
        <v>5056</v>
      </c>
      <c r="Q28" s="113">
        <f t="shared" si="4"/>
        <v>7194.039874559621</v>
      </c>
      <c r="R28" s="115">
        <v>2124</v>
      </c>
      <c r="S28" s="113">
        <f t="shared" si="5"/>
        <v>3022.179725784145</v>
      </c>
      <c r="T28" s="115">
        <v>0</v>
      </c>
      <c r="U28" s="113">
        <f t="shared" si="6"/>
        <v>0</v>
      </c>
      <c r="V28" s="115">
        <v>12794</v>
      </c>
      <c r="W28" s="113">
        <f t="shared" si="7"/>
        <v>18204.22194523651</v>
      </c>
      <c r="X28" s="115">
        <v>12794</v>
      </c>
      <c r="Y28" s="113">
        <f t="shared" si="8"/>
        <v>18204.22194523651</v>
      </c>
      <c r="Z28" s="115">
        <v>0</v>
      </c>
      <c r="AA28" s="113">
        <f t="shared" si="9"/>
        <v>0</v>
      </c>
    </row>
    <row r="29" spans="1:27" ht="13.5" thickBot="1">
      <c r="A29" s="117">
        <v>23</v>
      </c>
      <c r="B29" s="115" t="s">
        <v>444</v>
      </c>
      <c r="C29" s="115" t="s">
        <v>445</v>
      </c>
      <c r="D29" s="115">
        <v>226857</v>
      </c>
      <c r="E29" s="113">
        <f t="shared" si="10"/>
        <v>322788.4303447334</v>
      </c>
      <c r="F29" s="115">
        <v>150688</v>
      </c>
      <c r="G29" s="113">
        <f t="shared" si="10"/>
        <v>214409.70740064088</v>
      </c>
      <c r="H29" s="115">
        <v>38462</v>
      </c>
      <c r="I29" s="113">
        <f t="shared" si="0"/>
        <v>54726.49558056016</v>
      </c>
      <c r="J29" s="115">
        <v>6578</v>
      </c>
      <c r="K29" s="113">
        <f t="shared" si="1"/>
        <v>9359.650770342798</v>
      </c>
      <c r="L29" s="115">
        <v>16789</v>
      </c>
      <c r="M29" s="113">
        <f t="shared" si="2"/>
        <v>23888.594828714693</v>
      </c>
      <c r="N29" s="115">
        <v>14340</v>
      </c>
      <c r="O29" s="113">
        <f t="shared" si="3"/>
        <v>20403.981764474876</v>
      </c>
      <c r="P29" s="115">
        <v>11963</v>
      </c>
      <c r="Q29" s="113">
        <f t="shared" si="4"/>
        <v>17021.815470600624</v>
      </c>
      <c r="R29" s="115">
        <v>2377</v>
      </c>
      <c r="S29" s="113">
        <f t="shared" si="5"/>
        <v>3382.1662938742525</v>
      </c>
      <c r="T29" s="115">
        <v>0</v>
      </c>
      <c r="U29" s="113">
        <f t="shared" si="6"/>
        <v>0</v>
      </c>
      <c r="V29" s="115">
        <v>2271</v>
      </c>
      <c r="W29" s="113">
        <f t="shared" si="7"/>
        <v>3231.3418819471717</v>
      </c>
      <c r="X29" s="115">
        <v>2271</v>
      </c>
      <c r="Y29" s="113">
        <f t="shared" si="8"/>
        <v>3231.3418819471717</v>
      </c>
      <c r="Z29" s="115">
        <v>0</v>
      </c>
      <c r="AA29" s="113">
        <f t="shared" si="9"/>
        <v>0</v>
      </c>
    </row>
    <row r="30" spans="1:27" ht="13.5" thickBot="1">
      <c r="A30" s="117">
        <v>24</v>
      </c>
      <c r="B30" s="115" t="s">
        <v>444</v>
      </c>
      <c r="C30" s="115" t="s">
        <v>446</v>
      </c>
      <c r="D30" s="115">
        <v>377042</v>
      </c>
      <c r="E30" s="113">
        <f t="shared" si="10"/>
        <v>536482.4332246259</v>
      </c>
      <c r="F30" s="115">
        <v>240777</v>
      </c>
      <c r="G30" s="113">
        <f t="shared" si="10"/>
        <v>342594.8059487425</v>
      </c>
      <c r="H30" s="115">
        <v>66380</v>
      </c>
      <c r="I30" s="113">
        <f t="shared" si="0"/>
        <v>94450.23078980768</v>
      </c>
      <c r="J30" s="115">
        <v>30332</v>
      </c>
      <c r="K30" s="113">
        <f t="shared" si="1"/>
        <v>43158.547760115194</v>
      </c>
      <c r="L30" s="115">
        <v>9879</v>
      </c>
      <c r="M30" s="113">
        <f t="shared" si="2"/>
        <v>14056.550617241792</v>
      </c>
      <c r="N30" s="115">
        <v>29674</v>
      </c>
      <c r="O30" s="113">
        <f t="shared" si="3"/>
        <v>42222.29810871879</v>
      </c>
      <c r="P30" s="115">
        <v>18489</v>
      </c>
      <c r="Q30" s="113">
        <f t="shared" si="4"/>
        <v>26307.476906790514</v>
      </c>
      <c r="R30" s="115">
        <v>11185</v>
      </c>
      <c r="S30" s="113">
        <f t="shared" si="5"/>
        <v>15914.821201928276</v>
      </c>
      <c r="T30" s="115">
        <v>0</v>
      </c>
      <c r="U30" s="113">
        <f t="shared" si="6"/>
        <v>0</v>
      </c>
      <c r="V30" s="115">
        <v>10033</v>
      </c>
      <c r="W30" s="113">
        <f t="shared" si="7"/>
        <v>14275.672876079248</v>
      </c>
      <c r="X30" s="115">
        <v>10033</v>
      </c>
      <c r="Y30" s="113">
        <f t="shared" si="8"/>
        <v>14275.672876079248</v>
      </c>
      <c r="Z30" s="115">
        <v>0</v>
      </c>
      <c r="AA30" s="113">
        <f t="shared" si="9"/>
        <v>0</v>
      </c>
    </row>
    <row r="31" spans="1:27" ht="13.5" thickBot="1">
      <c r="A31" s="117">
        <v>25</v>
      </c>
      <c r="B31" s="115" t="s">
        <v>444</v>
      </c>
      <c r="C31" s="115" t="s">
        <v>447</v>
      </c>
      <c r="D31" s="115">
        <v>58739</v>
      </c>
      <c r="E31" s="113">
        <f t="shared" si="10"/>
        <v>83578.06728476219</v>
      </c>
      <c r="F31" s="115">
        <v>42284</v>
      </c>
      <c r="G31" s="113">
        <f t="shared" si="10"/>
        <v>60164.71164079886</v>
      </c>
      <c r="H31" s="115">
        <v>9950</v>
      </c>
      <c r="I31" s="113">
        <f t="shared" si="0"/>
        <v>14157.574515796723</v>
      </c>
      <c r="J31" s="115">
        <v>271</v>
      </c>
      <c r="K31" s="113">
        <f t="shared" si="1"/>
        <v>385.5982606814987</v>
      </c>
      <c r="L31" s="115">
        <v>1512</v>
      </c>
      <c r="M31" s="113">
        <f t="shared" si="2"/>
        <v>2151.3821776768486</v>
      </c>
      <c r="N31" s="115">
        <v>4722</v>
      </c>
      <c r="O31" s="113">
        <f t="shared" si="3"/>
        <v>6718.800689808254</v>
      </c>
      <c r="P31" s="115">
        <v>0</v>
      </c>
      <c r="Q31" s="113">
        <f t="shared" si="4"/>
        <v>0</v>
      </c>
      <c r="R31" s="115">
        <v>4722</v>
      </c>
      <c r="S31" s="113">
        <f t="shared" si="5"/>
        <v>6718.800689808254</v>
      </c>
      <c r="T31" s="115">
        <v>0</v>
      </c>
      <c r="U31" s="113">
        <f t="shared" si="6"/>
        <v>0</v>
      </c>
      <c r="V31" s="115">
        <v>0</v>
      </c>
      <c r="W31" s="113">
        <f t="shared" si="7"/>
        <v>0</v>
      </c>
      <c r="X31" s="115">
        <v>0</v>
      </c>
      <c r="Y31" s="113">
        <f t="shared" si="8"/>
        <v>0</v>
      </c>
      <c r="Z31" s="115">
        <v>0</v>
      </c>
      <c r="AA31" s="113">
        <f t="shared" si="9"/>
        <v>0</v>
      </c>
    </row>
    <row r="32" spans="1:27" ht="13.5" thickBot="1">
      <c r="A32" s="117">
        <v>26</v>
      </c>
      <c r="B32" s="115" t="s">
        <v>448</v>
      </c>
      <c r="C32" s="115" t="s">
        <v>449</v>
      </c>
      <c r="D32" s="115">
        <v>42043</v>
      </c>
      <c r="E32" s="113">
        <f t="shared" si="10"/>
        <v>59821.799534436344</v>
      </c>
      <c r="F32" s="115">
        <v>28881</v>
      </c>
      <c r="G32" s="113">
        <f t="shared" si="10"/>
        <v>41093.96076288695</v>
      </c>
      <c r="H32" s="115">
        <v>6929</v>
      </c>
      <c r="I32" s="113">
        <f t="shared" si="0"/>
        <v>9859.078775874925</v>
      </c>
      <c r="J32" s="115">
        <v>1189</v>
      </c>
      <c r="K32" s="113">
        <f t="shared" si="1"/>
        <v>1691.7945828424427</v>
      </c>
      <c r="L32" s="115">
        <v>2600</v>
      </c>
      <c r="M32" s="113">
        <f t="shared" si="2"/>
        <v>3699.4667076453748</v>
      </c>
      <c r="N32" s="115">
        <v>2444</v>
      </c>
      <c r="O32" s="113">
        <f t="shared" si="3"/>
        <v>3477.4987051866524</v>
      </c>
      <c r="P32" s="115">
        <v>2064</v>
      </c>
      <c r="Q32" s="113">
        <f t="shared" si="4"/>
        <v>2936.8074171461744</v>
      </c>
      <c r="R32" s="115">
        <v>380</v>
      </c>
      <c r="S32" s="113">
        <f t="shared" si="5"/>
        <v>540.6912880404778</v>
      </c>
      <c r="T32" s="115">
        <v>0</v>
      </c>
      <c r="U32" s="113">
        <f t="shared" si="6"/>
        <v>0</v>
      </c>
      <c r="V32" s="115">
        <v>21316</v>
      </c>
      <c r="W32" s="113">
        <f t="shared" si="7"/>
        <v>30329.935515449542</v>
      </c>
      <c r="X32" s="115">
        <v>515</v>
      </c>
      <c r="Y32" s="113">
        <f t="shared" si="8"/>
        <v>732.7789824759108</v>
      </c>
      <c r="Z32" s="115">
        <v>20801</v>
      </c>
      <c r="AA32" s="113">
        <f t="shared" si="9"/>
        <v>29597.156532973633</v>
      </c>
    </row>
    <row r="33" spans="1:27" ht="13.5" thickBot="1">
      <c r="A33" s="117">
        <v>27</v>
      </c>
      <c r="B33" s="115" t="s">
        <v>448</v>
      </c>
      <c r="C33" s="115" t="s">
        <v>450</v>
      </c>
      <c r="D33" s="115">
        <v>216271</v>
      </c>
      <c r="E33" s="113">
        <f t="shared" si="10"/>
        <v>307725.9093573742</v>
      </c>
      <c r="F33" s="115">
        <v>111319</v>
      </c>
      <c r="G33" s="113">
        <f t="shared" si="10"/>
        <v>158392.66708783671</v>
      </c>
      <c r="H33" s="115">
        <v>28832</v>
      </c>
      <c r="I33" s="113">
        <f t="shared" si="0"/>
        <v>41024.24004416594</v>
      </c>
      <c r="J33" s="115">
        <v>10163</v>
      </c>
      <c r="K33" s="113">
        <f t="shared" si="1"/>
        <v>14460.646211461517</v>
      </c>
      <c r="L33" s="115">
        <v>25806</v>
      </c>
      <c r="M33" s="113">
        <f t="shared" si="2"/>
        <v>36718.62994519098</v>
      </c>
      <c r="N33" s="115">
        <v>40151</v>
      </c>
      <c r="O33" s="113">
        <f t="shared" si="3"/>
        <v>57129.72606871902</v>
      </c>
      <c r="P33" s="115">
        <v>12314</v>
      </c>
      <c r="Q33" s="113">
        <f t="shared" si="4"/>
        <v>17521.24347613275</v>
      </c>
      <c r="R33" s="115">
        <v>27837</v>
      </c>
      <c r="S33" s="113">
        <f t="shared" si="5"/>
        <v>39608.48259258627</v>
      </c>
      <c r="T33" s="115">
        <v>0</v>
      </c>
      <c r="U33" s="113">
        <f t="shared" si="6"/>
        <v>0</v>
      </c>
      <c r="V33" s="115">
        <v>23816</v>
      </c>
      <c r="W33" s="113">
        <f t="shared" si="7"/>
        <v>33887.11504203163</v>
      </c>
      <c r="X33" s="115">
        <v>23816</v>
      </c>
      <c r="Y33" s="113">
        <f t="shared" si="8"/>
        <v>33887.11504203163</v>
      </c>
      <c r="Z33" s="115">
        <v>0</v>
      </c>
      <c r="AA33" s="113">
        <f t="shared" si="9"/>
        <v>0</v>
      </c>
    </row>
    <row r="34" spans="1:27" ht="13.5" thickBot="1">
      <c r="A34" s="117">
        <v>28</v>
      </c>
      <c r="B34" s="115" t="s">
        <v>451</v>
      </c>
      <c r="C34" s="115" t="s">
        <v>452</v>
      </c>
      <c r="D34" s="115">
        <v>503341</v>
      </c>
      <c r="E34" s="113">
        <f t="shared" si="10"/>
        <v>716189.7200357425</v>
      </c>
      <c r="F34" s="115">
        <v>283899</v>
      </c>
      <c r="G34" s="113">
        <f t="shared" si="10"/>
        <v>403951.88416685164</v>
      </c>
      <c r="H34" s="115">
        <v>86509</v>
      </c>
      <c r="I34" s="113">
        <f t="shared" si="0"/>
        <v>123091.21746603605</v>
      </c>
      <c r="J34" s="115">
        <v>15966</v>
      </c>
      <c r="K34" s="113">
        <f t="shared" si="1"/>
        <v>22717.571328563867</v>
      </c>
      <c r="L34" s="115">
        <v>9871</v>
      </c>
      <c r="M34" s="113">
        <f t="shared" si="2"/>
        <v>14045.167642756729</v>
      </c>
      <c r="N34" s="115">
        <v>107096</v>
      </c>
      <c r="O34" s="113">
        <f t="shared" si="3"/>
        <v>152383.87943153427</v>
      </c>
      <c r="P34" s="115">
        <v>49377</v>
      </c>
      <c r="Q34" s="113">
        <f t="shared" si="4"/>
        <v>70257.14139361757</v>
      </c>
      <c r="R34" s="115">
        <v>57719</v>
      </c>
      <c r="S34" s="113">
        <f t="shared" si="5"/>
        <v>82126.73803791669</v>
      </c>
      <c r="T34" s="115">
        <v>0</v>
      </c>
      <c r="U34" s="113">
        <f t="shared" si="6"/>
        <v>0</v>
      </c>
      <c r="V34" s="115">
        <v>70730</v>
      </c>
      <c r="W34" s="113">
        <f t="shared" si="7"/>
        <v>100639.72316606053</v>
      </c>
      <c r="X34" s="115">
        <v>70730</v>
      </c>
      <c r="Y34" s="113">
        <f t="shared" si="8"/>
        <v>100639.72316606053</v>
      </c>
      <c r="Z34" s="115">
        <v>0</v>
      </c>
      <c r="AA34" s="113">
        <f t="shared" si="9"/>
        <v>0</v>
      </c>
    </row>
    <row r="35" spans="1:27" ht="13.5" thickBot="1">
      <c r="A35" s="117">
        <v>29</v>
      </c>
      <c r="B35" s="115" t="s">
        <v>453</v>
      </c>
      <c r="C35" s="115" t="s">
        <v>454</v>
      </c>
      <c r="D35" s="115">
        <v>44240</v>
      </c>
      <c r="E35" s="113">
        <f t="shared" si="10"/>
        <v>62947.84890239668</v>
      </c>
      <c r="F35" s="115">
        <v>30881</v>
      </c>
      <c r="G35" s="113">
        <f t="shared" si="10"/>
        <v>43939.704384152625</v>
      </c>
      <c r="H35" s="115">
        <v>7314</v>
      </c>
      <c r="I35" s="113">
        <f t="shared" si="0"/>
        <v>10406.884422968566</v>
      </c>
      <c r="J35" s="115">
        <v>170</v>
      </c>
      <c r="K35" s="113">
        <f t="shared" si="1"/>
        <v>241.8882078075822</v>
      </c>
      <c r="L35" s="115">
        <v>1927</v>
      </c>
      <c r="M35" s="113">
        <f t="shared" si="2"/>
        <v>2741.873979089476</v>
      </c>
      <c r="N35" s="115">
        <v>3948</v>
      </c>
      <c r="O35" s="113">
        <f t="shared" si="3"/>
        <v>5617.497908378438</v>
      </c>
      <c r="P35" s="115">
        <v>3452</v>
      </c>
      <c r="Q35" s="113">
        <f t="shared" si="4"/>
        <v>4911.753490304552</v>
      </c>
      <c r="R35" s="115">
        <v>496</v>
      </c>
      <c r="S35" s="113">
        <f t="shared" si="5"/>
        <v>705.7444180738869</v>
      </c>
      <c r="T35" s="115">
        <v>0</v>
      </c>
      <c r="U35" s="113">
        <f t="shared" si="6"/>
        <v>0</v>
      </c>
      <c r="V35" s="115">
        <v>0</v>
      </c>
      <c r="W35" s="113">
        <f t="shared" si="7"/>
        <v>0</v>
      </c>
      <c r="X35" s="115">
        <v>0</v>
      </c>
      <c r="Y35" s="113">
        <f t="shared" si="8"/>
        <v>0</v>
      </c>
      <c r="Z35" s="115">
        <v>0</v>
      </c>
      <c r="AA35" s="113">
        <f t="shared" si="9"/>
        <v>0</v>
      </c>
    </row>
    <row r="36" spans="1:27" ht="13.5" thickBot="1">
      <c r="A36" s="117">
        <v>30</v>
      </c>
      <c r="B36" s="115" t="s">
        <v>453</v>
      </c>
      <c r="C36" s="115" t="s">
        <v>455</v>
      </c>
      <c r="D36" s="115">
        <v>59991</v>
      </c>
      <c r="E36" s="113">
        <f t="shared" si="10"/>
        <v>85359.50279167449</v>
      </c>
      <c r="F36" s="115">
        <v>42641</v>
      </c>
      <c r="G36" s="113">
        <f t="shared" si="10"/>
        <v>60672.67687719478</v>
      </c>
      <c r="H36" s="115">
        <v>9947</v>
      </c>
      <c r="I36" s="113">
        <f t="shared" si="0"/>
        <v>14153.305900364825</v>
      </c>
      <c r="J36" s="115">
        <v>0</v>
      </c>
      <c r="K36" s="113">
        <f t="shared" si="1"/>
        <v>0</v>
      </c>
      <c r="L36" s="115">
        <v>2198</v>
      </c>
      <c r="M36" s="113">
        <f t="shared" si="2"/>
        <v>3127.4722397709747</v>
      </c>
      <c r="N36" s="115">
        <v>5205</v>
      </c>
      <c r="O36" s="113">
        <f t="shared" si="3"/>
        <v>7406.047774343914</v>
      </c>
      <c r="P36" s="115">
        <v>1913</v>
      </c>
      <c r="Q36" s="113">
        <f t="shared" si="4"/>
        <v>2721.9537737406163</v>
      </c>
      <c r="R36" s="115">
        <v>391</v>
      </c>
      <c r="S36" s="113">
        <f t="shared" si="5"/>
        <v>556.3428779574391</v>
      </c>
      <c r="T36" s="115">
        <v>2901</v>
      </c>
      <c r="U36" s="113">
        <f t="shared" si="6"/>
        <v>4127.751122645858</v>
      </c>
      <c r="V36" s="115">
        <v>0</v>
      </c>
      <c r="W36" s="113">
        <f t="shared" si="7"/>
        <v>0</v>
      </c>
      <c r="X36" s="115">
        <v>0</v>
      </c>
      <c r="Y36" s="113">
        <f t="shared" si="8"/>
        <v>0</v>
      </c>
      <c r="Z36" s="115">
        <v>0</v>
      </c>
      <c r="AA36" s="113">
        <f t="shared" si="9"/>
        <v>0</v>
      </c>
    </row>
    <row r="37" spans="1:27" ht="13.5" thickBot="1">
      <c r="A37" s="117">
        <v>31</v>
      </c>
      <c r="B37" s="115" t="s">
        <v>456</v>
      </c>
      <c r="C37" s="115" t="s">
        <v>457</v>
      </c>
      <c r="D37" s="115">
        <v>13951.24</v>
      </c>
      <c r="E37" s="113">
        <f t="shared" si="10"/>
        <v>19850.826119373254</v>
      </c>
      <c r="F37" s="115">
        <v>9066.77</v>
      </c>
      <c r="G37" s="113">
        <f t="shared" si="10"/>
        <v>12900.851446491484</v>
      </c>
      <c r="H37" s="115">
        <v>1924.69</v>
      </c>
      <c r="I37" s="113">
        <f t="shared" si="0"/>
        <v>2738.587145206914</v>
      </c>
      <c r="J37" s="115">
        <v>2586.13</v>
      </c>
      <c r="K37" s="113">
        <f t="shared" si="1"/>
        <v>3679.7314756318974</v>
      </c>
      <c r="L37" s="115">
        <v>373.65</v>
      </c>
      <c r="M37" s="113">
        <f t="shared" si="2"/>
        <v>531.6560520429593</v>
      </c>
      <c r="N37" s="115">
        <v>0</v>
      </c>
      <c r="O37" s="113">
        <f t="shared" si="3"/>
        <v>0</v>
      </c>
      <c r="P37" s="115">
        <v>0</v>
      </c>
      <c r="Q37" s="113">
        <f t="shared" si="4"/>
        <v>0</v>
      </c>
      <c r="R37" s="115">
        <v>0</v>
      </c>
      <c r="S37" s="113">
        <f t="shared" si="5"/>
        <v>0</v>
      </c>
      <c r="T37" s="115">
        <v>0</v>
      </c>
      <c r="U37" s="113">
        <f t="shared" si="6"/>
        <v>0</v>
      </c>
      <c r="V37" s="115">
        <v>0</v>
      </c>
      <c r="W37" s="113">
        <f t="shared" si="7"/>
        <v>0</v>
      </c>
      <c r="X37" s="115">
        <v>0</v>
      </c>
      <c r="Y37" s="113">
        <f t="shared" si="8"/>
        <v>0</v>
      </c>
      <c r="Z37" s="115">
        <v>0</v>
      </c>
      <c r="AA37" s="113">
        <f t="shared" si="9"/>
        <v>0</v>
      </c>
    </row>
    <row r="38" spans="1:27" ht="13.5" thickBot="1">
      <c r="A38" s="117">
        <v>32</v>
      </c>
      <c r="B38" s="115" t="s">
        <v>456</v>
      </c>
      <c r="C38" s="115" t="s">
        <v>458</v>
      </c>
      <c r="D38" s="115">
        <v>45582</v>
      </c>
      <c r="E38" s="113">
        <f t="shared" si="10"/>
        <v>64857.34287226595</v>
      </c>
      <c r="F38" s="115">
        <v>32409</v>
      </c>
      <c r="G38" s="113">
        <f t="shared" si="10"/>
        <v>46113.852510799596</v>
      </c>
      <c r="H38" s="115">
        <v>7546</v>
      </c>
      <c r="I38" s="113">
        <f t="shared" si="0"/>
        <v>10736.990683035385</v>
      </c>
      <c r="J38" s="115">
        <v>600</v>
      </c>
      <c r="K38" s="113">
        <f t="shared" si="1"/>
        <v>853.723086379702</v>
      </c>
      <c r="L38" s="115">
        <v>4553</v>
      </c>
      <c r="M38" s="113">
        <f t="shared" si="2"/>
        <v>6478.335353811304</v>
      </c>
      <c r="N38" s="115">
        <v>474</v>
      </c>
      <c r="O38" s="113">
        <f t="shared" si="3"/>
        <v>674.4412382399645</v>
      </c>
      <c r="P38" s="115">
        <v>0</v>
      </c>
      <c r="Q38" s="113">
        <f t="shared" si="4"/>
        <v>0</v>
      </c>
      <c r="R38" s="115">
        <v>0</v>
      </c>
      <c r="S38" s="113">
        <f t="shared" si="5"/>
        <v>0</v>
      </c>
      <c r="T38" s="115">
        <v>474</v>
      </c>
      <c r="U38" s="113">
        <f t="shared" si="6"/>
        <v>674.4412382399645</v>
      </c>
      <c r="V38" s="115">
        <v>463</v>
      </c>
      <c r="W38" s="113">
        <f t="shared" si="7"/>
        <v>658.7896483230033</v>
      </c>
      <c r="X38" s="115">
        <v>463</v>
      </c>
      <c r="Y38" s="113">
        <f t="shared" si="8"/>
        <v>658.7896483230033</v>
      </c>
      <c r="Z38" s="115">
        <v>0</v>
      </c>
      <c r="AA38" s="113">
        <f t="shared" si="9"/>
        <v>0</v>
      </c>
    </row>
    <row r="39" spans="1:27" ht="13.5" thickBot="1">
      <c r="A39" s="117">
        <v>33</v>
      </c>
      <c r="B39" s="115" t="s">
        <v>456</v>
      </c>
      <c r="C39" s="115" t="s">
        <v>459</v>
      </c>
      <c r="D39" s="115">
        <v>667419</v>
      </c>
      <c r="E39" s="113">
        <f t="shared" si="10"/>
        <v>949651.6809807571</v>
      </c>
      <c r="F39" s="115">
        <v>390199</v>
      </c>
      <c r="G39" s="113">
        <f t="shared" si="10"/>
        <v>555203.1576371222</v>
      </c>
      <c r="H39" s="115">
        <v>100910</v>
      </c>
      <c r="I39" s="113">
        <f aca="true" t="shared" si="11" ref="I39:I70">H39/$E$5</f>
        <v>143581.99441095954</v>
      </c>
      <c r="J39" s="115">
        <v>19360</v>
      </c>
      <c r="K39" s="113">
        <f aca="true" t="shared" si="12" ref="K39:K70">J39/$E$5</f>
        <v>27546.798253851714</v>
      </c>
      <c r="L39" s="115">
        <v>58291</v>
      </c>
      <c r="M39" s="113">
        <f aca="true" t="shared" si="13" ref="M39:M70">L39/$E$5</f>
        <v>82940.62071359868</v>
      </c>
      <c r="N39" s="115">
        <v>98659</v>
      </c>
      <c r="O39" s="113">
        <f aca="true" t="shared" si="14" ref="O39:O70">N39/$E$5</f>
        <v>140379.109965225</v>
      </c>
      <c r="P39" s="115">
        <v>1446</v>
      </c>
      <c r="Q39" s="113">
        <f aca="true" t="shared" si="15" ref="Q39:Q70">P39/$E$5</f>
        <v>2057.4726381750816</v>
      </c>
      <c r="R39" s="115">
        <v>97213</v>
      </c>
      <c r="S39" s="113">
        <f aca="true" t="shared" si="16" ref="S39:S70">R39/$E$5</f>
        <v>138321.63732704995</v>
      </c>
      <c r="T39" s="115">
        <v>0</v>
      </c>
      <c r="U39" s="113">
        <f aca="true" t="shared" si="17" ref="U39:U70">T39/$E$5</f>
        <v>0</v>
      </c>
      <c r="V39" s="115">
        <v>19856</v>
      </c>
      <c r="W39" s="113">
        <f aca="true" t="shared" si="18" ref="W39:W70">V39/$E$5</f>
        <v>28252.542671925603</v>
      </c>
      <c r="X39" s="115">
        <v>19856</v>
      </c>
      <c r="Y39" s="113">
        <f aca="true" t="shared" si="19" ref="Y39:Y70">X39/$E$5</f>
        <v>28252.542671925603</v>
      </c>
      <c r="Z39" s="115">
        <v>0</v>
      </c>
      <c r="AA39" s="113">
        <f aca="true" t="shared" si="20" ref="AA39:AA70">Z39/$E$5</f>
        <v>0</v>
      </c>
    </row>
    <row r="40" spans="1:27" ht="13.5" thickBot="1">
      <c r="A40" s="117">
        <v>34</v>
      </c>
      <c r="B40" s="115" t="s">
        <v>456</v>
      </c>
      <c r="C40" s="115" t="s">
        <v>460</v>
      </c>
      <c r="D40" s="115">
        <v>135514</v>
      </c>
      <c r="E40" s="113">
        <f t="shared" si="10"/>
        <v>192819.0505460982</v>
      </c>
      <c r="F40" s="115">
        <v>89366</v>
      </c>
      <c r="G40" s="113">
        <f t="shared" si="10"/>
        <v>127156.36222901406</v>
      </c>
      <c r="H40" s="115">
        <v>20745</v>
      </c>
      <c r="I40" s="113">
        <f t="shared" si="11"/>
        <v>29517.475711578194</v>
      </c>
      <c r="J40" s="115">
        <v>13337</v>
      </c>
      <c r="K40" s="113">
        <f t="shared" si="12"/>
        <v>18976.84133841014</v>
      </c>
      <c r="L40" s="115">
        <v>575</v>
      </c>
      <c r="M40" s="113">
        <f t="shared" si="13"/>
        <v>818.151291113881</v>
      </c>
      <c r="N40" s="115">
        <v>11491</v>
      </c>
      <c r="O40" s="113">
        <f t="shared" si="14"/>
        <v>16350.219975981925</v>
      </c>
      <c r="P40" s="115">
        <v>6223</v>
      </c>
      <c r="Q40" s="113">
        <f t="shared" si="15"/>
        <v>8854.531277568141</v>
      </c>
      <c r="R40" s="115">
        <v>5268</v>
      </c>
      <c r="S40" s="113">
        <f t="shared" si="16"/>
        <v>7495.688698413783</v>
      </c>
      <c r="T40" s="115">
        <v>0</v>
      </c>
      <c r="U40" s="113">
        <f t="shared" si="17"/>
        <v>0</v>
      </c>
      <c r="V40" s="115">
        <v>3743</v>
      </c>
      <c r="W40" s="113">
        <f t="shared" si="18"/>
        <v>5325.809187198707</v>
      </c>
      <c r="X40" s="115">
        <v>3743</v>
      </c>
      <c r="Y40" s="113">
        <f t="shared" si="19"/>
        <v>5325.809187198707</v>
      </c>
      <c r="Z40" s="115">
        <v>0</v>
      </c>
      <c r="AA40" s="113">
        <f t="shared" si="20"/>
        <v>0</v>
      </c>
    </row>
    <row r="41" spans="1:27" ht="13.5" thickBot="1">
      <c r="A41" s="117">
        <v>35</v>
      </c>
      <c r="B41" s="115" t="s">
        <v>456</v>
      </c>
      <c r="C41" s="115" t="s">
        <v>461</v>
      </c>
      <c r="D41" s="115">
        <v>13302</v>
      </c>
      <c r="E41" s="113">
        <f t="shared" si="10"/>
        <v>18927.04082503799</v>
      </c>
      <c r="F41" s="115">
        <v>8455</v>
      </c>
      <c r="G41" s="113">
        <f t="shared" si="10"/>
        <v>12030.381158900633</v>
      </c>
      <c r="H41" s="115">
        <v>1767</v>
      </c>
      <c r="I41" s="113">
        <f t="shared" si="11"/>
        <v>2514.2144893882223</v>
      </c>
      <c r="J41" s="115">
        <v>0</v>
      </c>
      <c r="K41" s="113">
        <f t="shared" si="12"/>
        <v>0</v>
      </c>
      <c r="L41" s="115">
        <v>1416</v>
      </c>
      <c r="M41" s="113">
        <f t="shared" si="13"/>
        <v>2014.7864838560965</v>
      </c>
      <c r="N41" s="115">
        <v>1664</v>
      </c>
      <c r="O41" s="113">
        <f t="shared" si="14"/>
        <v>2367.65869289304</v>
      </c>
      <c r="P41" s="115">
        <v>1664</v>
      </c>
      <c r="Q41" s="113">
        <f t="shared" si="15"/>
        <v>2367.65869289304</v>
      </c>
      <c r="R41" s="115">
        <v>0</v>
      </c>
      <c r="S41" s="113">
        <f t="shared" si="16"/>
        <v>0</v>
      </c>
      <c r="T41" s="115">
        <v>0</v>
      </c>
      <c r="U41" s="113">
        <f t="shared" si="17"/>
        <v>0</v>
      </c>
      <c r="V41" s="115">
        <v>0</v>
      </c>
      <c r="W41" s="113">
        <f t="shared" si="18"/>
        <v>0</v>
      </c>
      <c r="X41" s="115">
        <v>0</v>
      </c>
      <c r="Y41" s="113">
        <f t="shared" si="19"/>
        <v>0</v>
      </c>
      <c r="Z41" s="115">
        <v>0</v>
      </c>
      <c r="AA41" s="113">
        <f t="shared" si="20"/>
        <v>0</v>
      </c>
    </row>
    <row r="42" spans="1:27" ht="13.5" thickBot="1">
      <c r="A42" s="117">
        <v>36</v>
      </c>
      <c r="B42" s="115" t="s">
        <v>462</v>
      </c>
      <c r="C42" s="115" t="s">
        <v>463</v>
      </c>
      <c r="D42" s="115">
        <v>685042</v>
      </c>
      <c r="E42" s="113">
        <f t="shared" si="10"/>
        <v>974726.9508995396</v>
      </c>
      <c r="F42" s="115">
        <v>455821</v>
      </c>
      <c r="G42" s="113">
        <f t="shared" si="10"/>
        <v>648574.8515944702</v>
      </c>
      <c r="H42" s="115">
        <v>107000</v>
      </c>
      <c r="I42" s="113">
        <f t="shared" si="11"/>
        <v>152247.2837377135</v>
      </c>
      <c r="J42" s="115">
        <v>0</v>
      </c>
      <c r="K42" s="113">
        <f t="shared" si="12"/>
        <v>0</v>
      </c>
      <c r="L42" s="115">
        <v>71047</v>
      </c>
      <c r="M42" s="113">
        <f t="shared" si="13"/>
        <v>101090.77353003113</v>
      </c>
      <c r="N42" s="115">
        <v>51174</v>
      </c>
      <c r="O42" s="113">
        <f t="shared" si="14"/>
        <v>72814.04203732478</v>
      </c>
      <c r="P42" s="115">
        <v>49131</v>
      </c>
      <c r="Q42" s="113">
        <f t="shared" si="15"/>
        <v>69907.11492820189</v>
      </c>
      <c r="R42" s="115">
        <v>2043</v>
      </c>
      <c r="S42" s="113">
        <f t="shared" si="16"/>
        <v>2906.9271091228848</v>
      </c>
      <c r="T42" s="115">
        <v>0</v>
      </c>
      <c r="U42" s="113">
        <f t="shared" si="17"/>
        <v>0</v>
      </c>
      <c r="V42" s="115">
        <v>102402</v>
      </c>
      <c r="W42" s="113">
        <f t="shared" si="18"/>
        <v>145704.9191524237</v>
      </c>
      <c r="X42" s="115">
        <v>31750</v>
      </c>
      <c r="Y42" s="113">
        <f t="shared" si="19"/>
        <v>45176.17998759256</v>
      </c>
      <c r="Z42" s="115">
        <v>70652</v>
      </c>
      <c r="AA42" s="113">
        <f t="shared" si="20"/>
        <v>100528.73916483116</v>
      </c>
    </row>
    <row r="43" spans="1:27" ht="13.5" thickBot="1">
      <c r="A43" s="117">
        <v>37</v>
      </c>
      <c r="B43" s="115" t="s">
        <v>462</v>
      </c>
      <c r="C43" s="115" t="s">
        <v>464</v>
      </c>
      <c r="D43" s="115">
        <v>77304</v>
      </c>
      <c r="E43" s="113">
        <f t="shared" si="10"/>
        <v>109993.6824491608</v>
      </c>
      <c r="F43" s="115">
        <v>29724</v>
      </c>
      <c r="G43" s="113">
        <f t="shared" si="10"/>
        <v>42293.441699250434</v>
      </c>
      <c r="H43" s="115">
        <v>7160</v>
      </c>
      <c r="I43" s="113">
        <f t="shared" si="11"/>
        <v>10187.762164131109</v>
      </c>
      <c r="J43" s="115">
        <v>1600</v>
      </c>
      <c r="K43" s="113">
        <f t="shared" si="12"/>
        <v>2276.5948970125382</v>
      </c>
      <c r="L43" s="115">
        <v>7500</v>
      </c>
      <c r="M43" s="113">
        <f t="shared" si="13"/>
        <v>10671.538579746273</v>
      </c>
      <c r="N43" s="115">
        <v>31320</v>
      </c>
      <c r="O43" s="113">
        <f t="shared" si="14"/>
        <v>44564.34510902044</v>
      </c>
      <c r="P43" s="115">
        <v>3900</v>
      </c>
      <c r="Q43" s="113">
        <f t="shared" si="15"/>
        <v>5549.200061468062</v>
      </c>
      <c r="R43" s="115">
        <v>27420</v>
      </c>
      <c r="S43" s="113">
        <f t="shared" si="16"/>
        <v>39015.145047552374</v>
      </c>
      <c r="T43" s="115">
        <v>0</v>
      </c>
      <c r="U43" s="113">
        <f t="shared" si="17"/>
        <v>0</v>
      </c>
      <c r="V43" s="115">
        <v>0</v>
      </c>
      <c r="W43" s="113">
        <f t="shared" si="18"/>
        <v>0</v>
      </c>
      <c r="X43" s="115">
        <v>0</v>
      </c>
      <c r="Y43" s="113">
        <f t="shared" si="19"/>
        <v>0</v>
      </c>
      <c r="Z43" s="115">
        <v>0</v>
      </c>
      <c r="AA43" s="113">
        <f t="shared" si="20"/>
        <v>0</v>
      </c>
    </row>
    <row r="44" spans="1:27" ht="13.5" thickBot="1">
      <c r="A44" s="117">
        <v>38</v>
      </c>
      <c r="B44" s="115" t="s">
        <v>462</v>
      </c>
      <c r="C44" s="115" t="s">
        <v>465</v>
      </c>
      <c r="D44" s="115">
        <v>58972</v>
      </c>
      <c r="E44" s="113">
        <f t="shared" si="10"/>
        <v>83909.59641663963</v>
      </c>
      <c r="F44" s="115">
        <v>44128</v>
      </c>
      <c r="G44" s="113">
        <f t="shared" si="10"/>
        <v>62788.48725960581</v>
      </c>
      <c r="H44" s="115">
        <v>10630</v>
      </c>
      <c r="I44" s="113">
        <f t="shared" si="11"/>
        <v>15125.127347027052</v>
      </c>
      <c r="J44" s="115">
        <v>0</v>
      </c>
      <c r="K44" s="113">
        <f t="shared" si="12"/>
        <v>0</v>
      </c>
      <c r="L44" s="115">
        <v>3440</v>
      </c>
      <c r="M44" s="113">
        <f t="shared" si="13"/>
        <v>4894.6790285769575</v>
      </c>
      <c r="N44" s="115">
        <v>774</v>
      </c>
      <c r="O44" s="113">
        <f t="shared" si="14"/>
        <v>1101.3027814298155</v>
      </c>
      <c r="P44" s="115">
        <v>774</v>
      </c>
      <c r="Q44" s="113">
        <f t="shared" si="15"/>
        <v>1101.3027814298155</v>
      </c>
      <c r="R44" s="115">
        <v>0</v>
      </c>
      <c r="S44" s="113">
        <f t="shared" si="16"/>
        <v>0</v>
      </c>
      <c r="T44" s="115">
        <v>0</v>
      </c>
      <c r="U44" s="113">
        <f t="shared" si="17"/>
        <v>0</v>
      </c>
      <c r="V44" s="115">
        <v>20939</v>
      </c>
      <c r="W44" s="113">
        <f t="shared" si="18"/>
        <v>29793.512842840963</v>
      </c>
      <c r="X44" s="115">
        <v>20939</v>
      </c>
      <c r="Y44" s="113">
        <f t="shared" si="19"/>
        <v>29793.512842840963</v>
      </c>
      <c r="Z44" s="115">
        <v>0</v>
      </c>
      <c r="AA44" s="113">
        <f t="shared" si="20"/>
        <v>0</v>
      </c>
    </row>
    <row r="45" spans="1:27" ht="13.5" thickBot="1">
      <c r="A45" s="117">
        <v>39</v>
      </c>
      <c r="B45" s="115" t="s">
        <v>466</v>
      </c>
      <c r="C45" s="115" t="s">
        <v>467</v>
      </c>
      <c r="D45" s="115">
        <v>95594</v>
      </c>
      <c r="E45" s="113">
        <f t="shared" si="10"/>
        <v>136018.00786563536</v>
      </c>
      <c r="F45" s="115">
        <v>59524</v>
      </c>
      <c r="G45" s="113">
        <f t="shared" si="10"/>
        <v>84695.02165610896</v>
      </c>
      <c r="H45" s="115">
        <v>14098</v>
      </c>
      <c r="I45" s="113">
        <f t="shared" si="11"/>
        <v>20059.646786301728</v>
      </c>
      <c r="J45" s="115">
        <v>6847</v>
      </c>
      <c r="K45" s="113">
        <f t="shared" si="12"/>
        <v>9742.40328740303</v>
      </c>
      <c r="L45" s="115">
        <v>0</v>
      </c>
      <c r="M45" s="113">
        <f t="shared" si="13"/>
        <v>0</v>
      </c>
      <c r="N45" s="115">
        <v>15125</v>
      </c>
      <c r="O45" s="113">
        <f t="shared" si="14"/>
        <v>21520.936135821652</v>
      </c>
      <c r="P45" s="115">
        <v>15125</v>
      </c>
      <c r="Q45" s="113">
        <f t="shared" si="15"/>
        <v>21520.936135821652</v>
      </c>
      <c r="R45" s="115">
        <v>0</v>
      </c>
      <c r="S45" s="113">
        <f t="shared" si="16"/>
        <v>0</v>
      </c>
      <c r="T45" s="115">
        <v>0</v>
      </c>
      <c r="U45" s="113">
        <f t="shared" si="17"/>
        <v>0</v>
      </c>
      <c r="V45" s="115">
        <v>569</v>
      </c>
      <c r="W45" s="113">
        <f t="shared" si="18"/>
        <v>809.614060250084</v>
      </c>
      <c r="X45" s="115">
        <v>569</v>
      </c>
      <c r="Y45" s="113">
        <f t="shared" si="19"/>
        <v>809.614060250084</v>
      </c>
      <c r="Z45" s="115">
        <v>0</v>
      </c>
      <c r="AA45" s="113">
        <f t="shared" si="20"/>
        <v>0</v>
      </c>
    </row>
    <row r="46" spans="1:27" ht="13.5" thickBot="1">
      <c r="A46" s="117">
        <v>40</v>
      </c>
      <c r="B46" s="115" t="s">
        <v>466</v>
      </c>
      <c r="C46" s="115" t="s">
        <v>468</v>
      </c>
      <c r="D46" s="115">
        <v>138961</v>
      </c>
      <c r="E46" s="113">
        <f t="shared" si="10"/>
        <v>197723.68967734958</v>
      </c>
      <c r="F46" s="115">
        <v>81523</v>
      </c>
      <c r="G46" s="113">
        <f t="shared" si="10"/>
        <v>115996.77861822073</v>
      </c>
      <c r="H46" s="115">
        <v>19378</v>
      </c>
      <c r="I46" s="113">
        <f t="shared" si="11"/>
        <v>27572.409946443106</v>
      </c>
      <c r="J46" s="115">
        <v>23402</v>
      </c>
      <c r="K46" s="113">
        <f t="shared" si="12"/>
        <v>33298.04611242964</v>
      </c>
      <c r="L46" s="115">
        <v>0</v>
      </c>
      <c r="M46" s="113">
        <f t="shared" si="13"/>
        <v>0</v>
      </c>
      <c r="N46" s="115">
        <v>14658</v>
      </c>
      <c r="O46" s="113">
        <f t="shared" si="14"/>
        <v>20856.45500025612</v>
      </c>
      <c r="P46" s="115">
        <v>13497</v>
      </c>
      <c r="Q46" s="113">
        <f t="shared" si="15"/>
        <v>19204.500828111395</v>
      </c>
      <c r="R46" s="115">
        <v>1161</v>
      </c>
      <c r="S46" s="113">
        <f t="shared" si="16"/>
        <v>1651.954172144723</v>
      </c>
      <c r="T46" s="115">
        <v>0</v>
      </c>
      <c r="U46" s="113">
        <f t="shared" si="17"/>
        <v>0</v>
      </c>
      <c r="V46" s="115">
        <v>13181</v>
      </c>
      <c r="W46" s="113">
        <f t="shared" si="18"/>
        <v>18754.87333595142</v>
      </c>
      <c r="X46" s="115">
        <v>13181</v>
      </c>
      <c r="Y46" s="113">
        <f t="shared" si="19"/>
        <v>18754.87333595142</v>
      </c>
      <c r="Z46" s="115">
        <v>0</v>
      </c>
      <c r="AA46" s="113">
        <f t="shared" si="20"/>
        <v>0</v>
      </c>
    </row>
    <row r="47" spans="1:27" ht="13.5" thickBot="1">
      <c r="A47" s="117">
        <v>41</v>
      </c>
      <c r="B47" s="115" t="s">
        <v>466</v>
      </c>
      <c r="C47" s="115" t="s">
        <v>469</v>
      </c>
      <c r="D47" s="115">
        <v>52944</v>
      </c>
      <c r="E47" s="113">
        <f t="shared" si="10"/>
        <v>75332.52514214489</v>
      </c>
      <c r="F47" s="115">
        <v>37040</v>
      </c>
      <c r="G47" s="113">
        <f t="shared" si="10"/>
        <v>52703.17186584026</v>
      </c>
      <c r="H47" s="115">
        <v>8309</v>
      </c>
      <c r="I47" s="113">
        <f t="shared" si="11"/>
        <v>11822.641874548239</v>
      </c>
      <c r="J47" s="115">
        <v>0</v>
      </c>
      <c r="K47" s="113">
        <f t="shared" si="12"/>
        <v>0</v>
      </c>
      <c r="L47" s="115">
        <v>1195</v>
      </c>
      <c r="M47" s="113">
        <f t="shared" si="13"/>
        <v>1700.3318137062397</v>
      </c>
      <c r="N47" s="115">
        <v>6400</v>
      </c>
      <c r="O47" s="113">
        <f t="shared" si="14"/>
        <v>9106.379588050153</v>
      </c>
      <c r="P47" s="115">
        <v>469</v>
      </c>
      <c r="Q47" s="113">
        <f t="shared" si="15"/>
        <v>667.3268791868003</v>
      </c>
      <c r="R47" s="115">
        <v>5409</v>
      </c>
      <c r="S47" s="113">
        <f t="shared" si="16"/>
        <v>7696.313623713013</v>
      </c>
      <c r="T47" s="115">
        <v>522</v>
      </c>
      <c r="U47" s="113">
        <f t="shared" si="17"/>
        <v>742.7390851503407</v>
      </c>
      <c r="V47" s="115">
        <v>0</v>
      </c>
      <c r="W47" s="113">
        <f t="shared" si="18"/>
        <v>0</v>
      </c>
      <c r="X47" s="115">
        <v>0</v>
      </c>
      <c r="Y47" s="113">
        <f t="shared" si="19"/>
        <v>0</v>
      </c>
      <c r="Z47" s="115">
        <v>0</v>
      </c>
      <c r="AA47" s="113">
        <f t="shared" si="20"/>
        <v>0</v>
      </c>
    </row>
    <row r="48" spans="1:27" ht="13.5" thickBot="1">
      <c r="A48" s="117">
        <v>42</v>
      </c>
      <c r="B48" s="115" t="s">
        <v>470</v>
      </c>
      <c r="C48" s="115" t="s">
        <v>471</v>
      </c>
      <c r="D48" s="115">
        <v>156400</v>
      </c>
      <c r="E48" s="113">
        <f t="shared" si="10"/>
        <v>222537.15118297562</v>
      </c>
      <c r="F48" s="115">
        <v>99811</v>
      </c>
      <c r="G48" s="113">
        <f t="shared" si="10"/>
        <v>142018.25829107405</v>
      </c>
      <c r="H48" s="115">
        <v>22053</v>
      </c>
      <c r="I48" s="113">
        <f t="shared" si="11"/>
        <v>31378.59203988594</v>
      </c>
      <c r="J48" s="115">
        <v>6028</v>
      </c>
      <c r="K48" s="113">
        <f t="shared" si="12"/>
        <v>8577.071274494738</v>
      </c>
      <c r="L48" s="115">
        <v>3206</v>
      </c>
      <c r="M48" s="113">
        <f t="shared" si="13"/>
        <v>4561.7270248888735</v>
      </c>
      <c r="N48" s="115">
        <v>25302</v>
      </c>
      <c r="O48" s="113">
        <f t="shared" si="14"/>
        <v>36001.50255263203</v>
      </c>
      <c r="P48" s="115">
        <v>16393</v>
      </c>
      <c r="Q48" s="113">
        <f t="shared" si="15"/>
        <v>23325.13759170409</v>
      </c>
      <c r="R48" s="115">
        <v>1667</v>
      </c>
      <c r="S48" s="113">
        <f t="shared" si="16"/>
        <v>2371.9273083249386</v>
      </c>
      <c r="T48" s="115">
        <v>7242</v>
      </c>
      <c r="U48" s="113">
        <f t="shared" si="17"/>
        <v>10304.437652603003</v>
      </c>
      <c r="V48" s="115">
        <v>472</v>
      </c>
      <c r="W48" s="113">
        <f t="shared" si="18"/>
        <v>671.5954946186988</v>
      </c>
      <c r="X48" s="115">
        <v>472</v>
      </c>
      <c r="Y48" s="113">
        <f t="shared" si="19"/>
        <v>671.5954946186988</v>
      </c>
      <c r="Z48" s="115">
        <v>0</v>
      </c>
      <c r="AA48" s="113">
        <f t="shared" si="20"/>
        <v>0</v>
      </c>
    </row>
    <row r="49" spans="1:27" ht="13.5" thickBot="1">
      <c r="A49" s="117">
        <v>43</v>
      </c>
      <c r="B49" s="115" t="s">
        <v>470</v>
      </c>
      <c r="C49" s="115" t="s">
        <v>472</v>
      </c>
      <c r="D49" s="115">
        <v>0</v>
      </c>
      <c r="E49" s="113">
        <f t="shared" si="10"/>
        <v>0</v>
      </c>
      <c r="F49" s="115">
        <v>0</v>
      </c>
      <c r="G49" s="113">
        <f t="shared" si="10"/>
        <v>0</v>
      </c>
      <c r="H49" s="115">
        <v>0</v>
      </c>
      <c r="I49" s="113">
        <f t="shared" si="11"/>
        <v>0</v>
      </c>
      <c r="J49" s="115">
        <v>0</v>
      </c>
      <c r="K49" s="113">
        <f t="shared" si="12"/>
        <v>0</v>
      </c>
      <c r="L49" s="115">
        <v>0</v>
      </c>
      <c r="M49" s="113">
        <f t="shared" si="13"/>
        <v>0</v>
      </c>
      <c r="N49" s="115">
        <v>0</v>
      </c>
      <c r="O49" s="113">
        <f t="shared" si="14"/>
        <v>0</v>
      </c>
      <c r="P49" s="115">
        <v>0</v>
      </c>
      <c r="Q49" s="113">
        <f t="shared" si="15"/>
        <v>0</v>
      </c>
      <c r="R49" s="115">
        <v>0</v>
      </c>
      <c r="S49" s="113">
        <f t="shared" si="16"/>
        <v>0</v>
      </c>
      <c r="T49" s="115">
        <v>0</v>
      </c>
      <c r="U49" s="113">
        <f t="shared" si="17"/>
        <v>0</v>
      </c>
      <c r="V49" s="115">
        <v>0</v>
      </c>
      <c r="W49" s="113">
        <f t="shared" si="18"/>
        <v>0</v>
      </c>
      <c r="X49" s="115">
        <v>0</v>
      </c>
      <c r="Y49" s="113">
        <f t="shared" si="19"/>
        <v>0</v>
      </c>
      <c r="Z49" s="115">
        <v>0</v>
      </c>
      <c r="AA49" s="113">
        <f t="shared" si="20"/>
        <v>0</v>
      </c>
    </row>
    <row r="50" spans="1:27" ht="13.5" thickBot="1">
      <c r="A50" s="117">
        <v>44</v>
      </c>
      <c r="B50" s="115" t="s">
        <v>470</v>
      </c>
      <c r="C50" s="115" t="s">
        <v>473</v>
      </c>
      <c r="D50" s="115">
        <v>186989</v>
      </c>
      <c r="E50" s="113">
        <f t="shared" si="10"/>
        <v>266061.3769984235</v>
      </c>
      <c r="F50" s="115">
        <v>115968</v>
      </c>
      <c r="G50" s="113">
        <f t="shared" si="10"/>
        <v>165007.59813546878</v>
      </c>
      <c r="H50" s="115">
        <v>28498</v>
      </c>
      <c r="I50" s="113">
        <f t="shared" si="11"/>
        <v>40549.00085941458</v>
      </c>
      <c r="J50" s="115">
        <v>20507</v>
      </c>
      <c r="K50" s="113">
        <f t="shared" si="12"/>
        <v>29178.83222064758</v>
      </c>
      <c r="L50" s="115">
        <v>1725</v>
      </c>
      <c r="M50" s="113">
        <f t="shared" si="13"/>
        <v>2454.453873341643</v>
      </c>
      <c r="N50" s="115">
        <v>20291</v>
      </c>
      <c r="O50" s="113">
        <f t="shared" si="14"/>
        <v>28871.491909550885</v>
      </c>
      <c r="P50" s="115">
        <v>4755</v>
      </c>
      <c r="Q50" s="113">
        <f t="shared" si="15"/>
        <v>6765.755459559137</v>
      </c>
      <c r="R50" s="115">
        <v>15536</v>
      </c>
      <c r="S50" s="113">
        <f t="shared" si="16"/>
        <v>22105.73644999175</v>
      </c>
      <c r="T50" s="115">
        <v>0</v>
      </c>
      <c r="U50" s="113">
        <f t="shared" si="17"/>
        <v>0</v>
      </c>
      <c r="V50" s="115">
        <v>36866</v>
      </c>
      <c r="W50" s="113">
        <f t="shared" si="18"/>
        <v>52455.59217079015</v>
      </c>
      <c r="X50" s="115">
        <v>36866</v>
      </c>
      <c r="Y50" s="113">
        <f t="shared" si="19"/>
        <v>52455.59217079015</v>
      </c>
      <c r="Z50" s="115">
        <v>0</v>
      </c>
      <c r="AA50" s="113">
        <f t="shared" si="20"/>
        <v>0</v>
      </c>
    </row>
    <row r="51" spans="1:27" ht="13.5" thickBot="1">
      <c r="A51" s="117">
        <v>45</v>
      </c>
      <c r="B51" s="115" t="s">
        <v>474</v>
      </c>
      <c r="C51" s="115" t="s">
        <v>475</v>
      </c>
      <c r="D51" s="115">
        <v>31936</v>
      </c>
      <c r="E51" s="113">
        <f t="shared" si="10"/>
        <v>45440.83414437027</v>
      </c>
      <c r="F51" s="115">
        <v>12254</v>
      </c>
      <c r="G51" s="113">
        <f t="shared" si="10"/>
        <v>17435.871167494777</v>
      </c>
      <c r="H51" s="115">
        <v>2822</v>
      </c>
      <c r="I51" s="113">
        <f t="shared" si="11"/>
        <v>4015.3442496058647</v>
      </c>
      <c r="J51" s="115">
        <v>1989</v>
      </c>
      <c r="K51" s="113">
        <f t="shared" si="12"/>
        <v>2830.0920313487118</v>
      </c>
      <c r="L51" s="115">
        <v>2447</v>
      </c>
      <c r="M51" s="113">
        <f t="shared" si="13"/>
        <v>3481.767320618551</v>
      </c>
      <c r="N51" s="115">
        <v>12424</v>
      </c>
      <c r="O51" s="113">
        <f t="shared" si="14"/>
        <v>17677.75937530236</v>
      </c>
      <c r="P51" s="115">
        <v>12354</v>
      </c>
      <c r="Q51" s="113">
        <f t="shared" si="15"/>
        <v>17578.158348558063</v>
      </c>
      <c r="R51" s="115">
        <v>0</v>
      </c>
      <c r="S51" s="113">
        <f t="shared" si="16"/>
        <v>0</v>
      </c>
      <c r="T51" s="115">
        <v>70</v>
      </c>
      <c r="U51" s="113">
        <f t="shared" si="17"/>
        <v>99.60102674429855</v>
      </c>
      <c r="V51" s="115">
        <v>563</v>
      </c>
      <c r="W51" s="113">
        <f t="shared" si="18"/>
        <v>801.0768293862869</v>
      </c>
      <c r="X51" s="115">
        <v>563</v>
      </c>
      <c r="Y51" s="113">
        <f t="shared" si="19"/>
        <v>801.0768293862869</v>
      </c>
      <c r="Z51" s="115">
        <v>0</v>
      </c>
      <c r="AA51" s="113">
        <f t="shared" si="20"/>
        <v>0</v>
      </c>
    </row>
    <row r="52" spans="1:27" ht="13.5" thickBot="1">
      <c r="A52" s="117">
        <v>46</v>
      </c>
      <c r="B52" s="115" t="s">
        <v>474</v>
      </c>
      <c r="C52" s="115" t="s">
        <v>476</v>
      </c>
      <c r="D52" s="115">
        <v>86224</v>
      </c>
      <c r="E52" s="113">
        <f t="shared" si="10"/>
        <v>122685.6990000057</v>
      </c>
      <c r="F52" s="115">
        <v>49479</v>
      </c>
      <c r="G52" s="113">
        <f t="shared" si="10"/>
        <v>70402.27431830212</v>
      </c>
      <c r="H52" s="115">
        <v>11747</v>
      </c>
      <c r="I52" s="113">
        <f t="shared" si="11"/>
        <v>16714.47515950393</v>
      </c>
      <c r="J52" s="115">
        <v>0</v>
      </c>
      <c r="K52" s="113">
        <f t="shared" si="12"/>
        <v>0</v>
      </c>
      <c r="L52" s="115">
        <v>5369</v>
      </c>
      <c r="M52" s="113">
        <f t="shared" si="13"/>
        <v>7639.398751287699</v>
      </c>
      <c r="N52" s="115">
        <v>19629</v>
      </c>
      <c r="O52" s="113">
        <f t="shared" si="14"/>
        <v>27929.55077091195</v>
      </c>
      <c r="P52" s="115">
        <v>10426</v>
      </c>
      <c r="Q52" s="113">
        <f t="shared" si="15"/>
        <v>14834.861497657954</v>
      </c>
      <c r="R52" s="115">
        <v>9203</v>
      </c>
      <c r="S52" s="113">
        <f t="shared" si="16"/>
        <v>13094.689273253995</v>
      </c>
      <c r="T52" s="115">
        <v>0</v>
      </c>
      <c r="U52" s="113">
        <f t="shared" si="17"/>
        <v>0</v>
      </c>
      <c r="V52" s="115">
        <v>5953</v>
      </c>
      <c r="W52" s="113">
        <f t="shared" si="18"/>
        <v>8470.355888697275</v>
      </c>
      <c r="X52" s="115">
        <v>5953</v>
      </c>
      <c r="Y52" s="113">
        <f t="shared" si="19"/>
        <v>8470.355888697275</v>
      </c>
      <c r="Z52" s="115">
        <v>0</v>
      </c>
      <c r="AA52" s="113">
        <f t="shared" si="20"/>
        <v>0</v>
      </c>
    </row>
    <row r="53" spans="1:27" ht="13.5" thickBot="1">
      <c r="A53" s="117">
        <v>47</v>
      </c>
      <c r="B53" s="115" t="s">
        <v>474</v>
      </c>
      <c r="C53" s="115" t="s">
        <v>477</v>
      </c>
      <c r="D53" s="115">
        <v>266666</v>
      </c>
      <c r="E53" s="113">
        <f t="shared" si="10"/>
        <v>379431.53425421595</v>
      </c>
      <c r="F53" s="115">
        <v>183000</v>
      </c>
      <c r="G53" s="113">
        <f t="shared" si="10"/>
        <v>260385.5413458091</v>
      </c>
      <c r="H53" s="115">
        <v>43347</v>
      </c>
      <c r="I53" s="113">
        <f t="shared" si="11"/>
        <v>61677.224375501566</v>
      </c>
      <c r="J53" s="115">
        <v>5531</v>
      </c>
      <c r="K53" s="113">
        <f t="shared" si="12"/>
        <v>7869.903984610219</v>
      </c>
      <c r="L53" s="115">
        <v>20239</v>
      </c>
      <c r="M53" s="113">
        <f t="shared" si="13"/>
        <v>28797.50257539798</v>
      </c>
      <c r="N53" s="115">
        <v>14549</v>
      </c>
      <c r="O53" s="113">
        <f t="shared" si="14"/>
        <v>20701.36197289714</v>
      </c>
      <c r="P53" s="115">
        <v>9968</v>
      </c>
      <c r="Q53" s="113">
        <f t="shared" si="15"/>
        <v>14183.186208388115</v>
      </c>
      <c r="R53" s="115">
        <v>3034</v>
      </c>
      <c r="S53" s="113">
        <f t="shared" si="16"/>
        <v>4316.993073460026</v>
      </c>
      <c r="T53" s="115">
        <v>1547</v>
      </c>
      <c r="U53" s="113">
        <f t="shared" si="17"/>
        <v>2201.182691048998</v>
      </c>
      <c r="V53" s="115">
        <v>0</v>
      </c>
      <c r="W53" s="113">
        <f t="shared" si="18"/>
        <v>0</v>
      </c>
      <c r="X53" s="115">
        <v>0</v>
      </c>
      <c r="Y53" s="113">
        <f t="shared" si="19"/>
        <v>0</v>
      </c>
      <c r="Z53" s="115">
        <v>0</v>
      </c>
      <c r="AA53" s="113">
        <f t="shared" si="20"/>
        <v>0</v>
      </c>
    </row>
    <row r="54" spans="1:27" ht="13.5" thickBot="1">
      <c r="A54" s="117">
        <v>48</v>
      </c>
      <c r="B54" s="115" t="s">
        <v>478</v>
      </c>
      <c r="C54" s="115" t="s">
        <v>479</v>
      </c>
      <c r="D54" s="115">
        <v>155950</v>
      </c>
      <c r="E54" s="113">
        <f t="shared" si="10"/>
        <v>221896.85886819084</v>
      </c>
      <c r="F54" s="115">
        <v>106757</v>
      </c>
      <c r="G54" s="113">
        <f t="shared" si="10"/>
        <v>151901.52588772972</v>
      </c>
      <c r="H54" s="115">
        <v>25576</v>
      </c>
      <c r="I54" s="113">
        <f t="shared" si="11"/>
        <v>36391.36942874543</v>
      </c>
      <c r="J54" s="115">
        <v>1644</v>
      </c>
      <c r="K54" s="113">
        <f t="shared" si="12"/>
        <v>2339.2012566803833</v>
      </c>
      <c r="L54" s="115">
        <v>15037</v>
      </c>
      <c r="M54" s="113">
        <f t="shared" si="13"/>
        <v>21395.723416485962</v>
      </c>
      <c r="N54" s="115">
        <v>6936</v>
      </c>
      <c r="O54" s="113">
        <f t="shared" si="14"/>
        <v>9869.038878549354</v>
      </c>
      <c r="P54" s="115">
        <v>3507</v>
      </c>
      <c r="Q54" s="113">
        <f t="shared" si="15"/>
        <v>4990.0114398893575</v>
      </c>
      <c r="R54" s="115">
        <v>2619</v>
      </c>
      <c r="S54" s="113">
        <f t="shared" si="16"/>
        <v>3726.5012720473987</v>
      </c>
      <c r="T54" s="115">
        <v>810</v>
      </c>
      <c r="U54" s="113">
        <f t="shared" si="17"/>
        <v>1152.5261666125975</v>
      </c>
      <c r="V54" s="115">
        <v>108672</v>
      </c>
      <c r="W54" s="113">
        <f t="shared" si="18"/>
        <v>154626.3254050916</v>
      </c>
      <c r="X54" s="115">
        <v>395</v>
      </c>
      <c r="Y54" s="113">
        <f t="shared" si="19"/>
        <v>562.0343651999705</v>
      </c>
      <c r="Z54" s="115">
        <v>108277</v>
      </c>
      <c r="AA54" s="113">
        <f t="shared" si="20"/>
        <v>154064.29103989163</v>
      </c>
    </row>
    <row r="55" spans="1:27" ht="13.5" thickBot="1">
      <c r="A55" s="117">
        <v>49</v>
      </c>
      <c r="B55" s="115" t="s">
        <v>478</v>
      </c>
      <c r="C55" s="115" t="s">
        <v>480</v>
      </c>
      <c r="D55" s="115">
        <v>61659</v>
      </c>
      <c r="E55" s="113">
        <f t="shared" si="10"/>
        <v>87732.85297181006</v>
      </c>
      <c r="F55" s="115">
        <v>37804</v>
      </c>
      <c r="G55" s="113">
        <f t="shared" si="10"/>
        <v>53790.24592916375</v>
      </c>
      <c r="H55" s="115">
        <v>9107</v>
      </c>
      <c r="I55" s="113">
        <f t="shared" si="11"/>
        <v>12958.093579433242</v>
      </c>
      <c r="J55" s="115">
        <v>3100</v>
      </c>
      <c r="K55" s="113">
        <f t="shared" si="12"/>
        <v>4410.902612961793</v>
      </c>
      <c r="L55" s="115">
        <v>4500</v>
      </c>
      <c r="M55" s="113">
        <f t="shared" si="13"/>
        <v>6402.923147847764</v>
      </c>
      <c r="N55" s="115">
        <v>7148</v>
      </c>
      <c r="O55" s="113">
        <f t="shared" si="14"/>
        <v>10170.687702403515</v>
      </c>
      <c r="P55" s="115">
        <v>6308</v>
      </c>
      <c r="Q55" s="113">
        <f t="shared" si="15"/>
        <v>8975.475381471933</v>
      </c>
      <c r="R55" s="115">
        <v>630</v>
      </c>
      <c r="S55" s="113">
        <f t="shared" si="16"/>
        <v>896.409240698687</v>
      </c>
      <c r="T55" s="115">
        <v>210</v>
      </c>
      <c r="U55" s="113">
        <f t="shared" si="17"/>
        <v>298.80308023289564</v>
      </c>
      <c r="V55" s="115">
        <v>709</v>
      </c>
      <c r="W55" s="113">
        <f t="shared" si="18"/>
        <v>1008.8161137386811</v>
      </c>
      <c r="X55" s="115">
        <v>709</v>
      </c>
      <c r="Y55" s="113">
        <f t="shared" si="19"/>
        <v>1008.8161137386811</v>
      </c>
      <c r="Z55" s="115">
        <v>0</v>
      </c>
      <c r="AA55" s="113">
        <f t="shared" si="20"/>
        <v>0</v>
      </c>
    </row>
    <row r="56" spans="1:27" ht="13.5" thickBot="1">
      <c r="A56" s="117">
        <v>50</v>
      </c>
      <c r="B56" s="115" t="s">
        <v>478</v>
      </c>
      <c r="C56" s="115" t="s">
        <v>481</v>
      </c>
      <c r="D56" s="115">
        <v>49862</v>
      </c>
      <c r="E56" s="113">
        <f t="shared" si="10"/>
        <v>70947.23422177449</v>
      </c>
      <c r="F56" s="115">
        <v>31499</v>
      </c>
      <c r="G56" s="113">
        <f t="shared" si="10"/>
        <v>44819.039163123714</v>
      </c>
      <c r="H56" s="115">
        <v>7358</v>
      </c>
      <c r="I56" s="113">
        <f t="shared" si="11"/>
        <v>10469.49078263641</v>
      </c>
      <c r="J56" s="115">
        <v>644</v>
      </c>
      <c r="K56" s="113">
        <f t="shared" si="12"/>
        <v>916.3294460475468</v>
      </c>
      <c r="L56" s="115">
        <v>4654</v>
      </c>
      <c r="M56" s="113">
        <f t="shared" si="13"/>
        <v>6622.045406685221</v>
      </c>
      <c r="N56" s="115">
        <v>5707</v>
      </c>
      <c r="O56" s="113">
        <f t="shared" si="14"/>
        <v>8120.329423281598</v>
      </c>
      <c r="P56" s="115">
        <v>2541</v>
      </c>
      <c r="Q56" s="113">
        <f t="shared" si="15"/>
        <v>3615.5172708180376</v>
      </c>
      <c r="R56" s="115">
        <v>3166</v>
      </c>
      <c r="S56" s="113">
        <f t="shared" si="16"/>
        <v>4504.812152463561</v>
      </c>
      <c r="T56" s="115">
        <v>0</v>
      </c>
      <c r="U56" s="113">
        <f t="shared" si="17"/>
        <v>0</v>
      </c>
      <c r="V56" s="115">
        <v>319</v>
      </c>
      <c r="W56" s="113">
        <f t="shared" si="18"/>
        <v>453.89610759187485</v>
      </c>
      <c r="X56" s="115">
        <v>319</v>
      </c>
      <c r="Y56" s="113">
        <f t="shared" si="19"/>
        <v>453.89610759187485</v>
      </c>
      <c r="Z56" s="115">
        <v>0</v>
      </c>
      <c r="AA56" s="113">
        <f t="shared" si="20"/>
        <v>0</v>
      </c>
    </row>
    <row r="57" spans="1:27" ht="13.5" thickBot="1">
      <c r="A57" s="117">
        <v>51</v>
      </c>
      <c r="B57" s="115" t="s">
        <v>478</v>
      </c>
      <c r="C57" s="115" t="s">
        <v>482</v>
      </c>
      <c r="D57" s="115">
        <v>88645</v>
      </c>
      <c r="E57" s="113">
        <f t="shared" si="10"/>
        <v>126130.4716535478</v>
      </c>
      <c r="F57" s="115">
        <v>64276</v>
      </c>
      <c r="G57" s="113">
        <f t="shared" si="10"/>
        <v>91456.5085002362</v>
      </c>
      <c r="H57" s="115">
        <v>14953</v>
      </c>
      <c r="I57" s="113">
        <f t="shared" si="11"/>
        <v>21276.202184392805</v>
      </c>
      <c r="J57" s="115">
        <v>4527</v>
      </c>
      <c r="K57" s="113">
        <f t="shared" si="12"/>
        <v>6441.340686734851</v>
      </c>
      <c r="L57" s="115">
        <v>2610</v>
      </c>
      <c r="M57" s="113">
        <f t="shared" si="13"/>
        <v>3713.695425751703</v>
      </c>
      <c r="N57" s="115">
        <v>2279</v>
      </c>
      <c r="O57" s="113">
        <f t="shared" si="14"/>
        <v>3242.7248564322344</v>
      </c>
      <c r="P57" s="115">
        <v>2224</v>
      </c>
      <c r="Q57" s="113">
        <f t="shared" si="15"/>
        <v>3164.466906847428</v>
      </c>
      <c r="R57" s="115">
        <v>0</v>
      </c>
      <c r="S57" s="113">
        <f t="shared" si="16"/>
        <v>0</v>
      </c>
      <c r="T57" s="115">
        <v>55</v>
      </c>
      <c r="U57" s="113">
        <f t="shared" si="17"/>
        <v>78.25794958480601</v>
      </c>
      <c r="V57" s="115">
        <v>400</v>
      </c>
      <c r="W57" s="113">
        <f t="shared" si="18"/>
        <v>569.1487242531346</v>
      </c>
      <c r="X57" s="115">
        <v>400</v>
      </c>
      <c r="Y57" s="113">
        <f t="shared" si="19"/>
        <v>569.1487242531346</v>
      </c>
      <c r="Z57" s="115">
        <v>0</v>
      </c>
      <c r="AA57" s="113">
        <f t="shared" si="20"/>
        <v>0</v>
      </c>
    </row>
    <row r="58" spans="1:27" ht="13.5" thickBot="1">
      <c r="A58" s="117">
        <v>52</v>
      </c>
      <c r="B58" s="115" t="s">
        <v>478</v>
      </c>
      <c r="C58" s="115" t="s">
        <v>483</v>
      </c>
      <c r="D58" s="115">
        <v>55645</v>
      </c>
      <c r="E58" s="113">
        <f t="shared" si="10"/>
        <v>79175.7019026642</v>
      </c>
      <c r="F58" s="115">
        <v>40196</v>
      </c>
      <c r="G58" s="113">
        <f t="shared" si="10"/>
        <v>57193.755300197496</v>
      </c>
      <c r="H58" s="115">
        <v>9233</v>
      </c>
      <c r="I58" s="113">
        <f t="shared" si="11"/>
        <v>13137.375427572979</v>
      </c>
      <c r="J58" s="115">
        <v>60</v>
      </c>
      <c r="K58" s="113">
        <f t="shared" si="12"/>
        <v>85.37230863797019</v>
      </c>
      <c r="L58" s="115">
        <v>2116</v>
      </c>
      <c r="M58" s="113">
        <f t="shared" si="13"/>
        <v>3010.796751299082</v>
      </c>
      <c r="N58" s="115">
        <v>4040</v>
      </c>
      <c r="O58" s="113">
        <f t="shared" si="14"/>
        <v>5748.40211495666</v>
      </c>
      <c r="P58" s="115">
        <v>1376</v>
      </c>
      <c r="Q58" s="113">
        <f t="shared" si="15"/>
        <v>1957.871611430783</v>
      </c>
      <c r="R58" s="115">
        <v>1071</v>
      </c>
      <c r="S58" s="113">
        <f t="shared" si="16"/>
        <v>1523.8957091877678</v>
      </c>
      <c r="T58" s="115">
        <v>1593</v>
      </c>
      <c r="U58" s="113">
        <f t="shared" si="17"/>
        <v>2266.6347943381083</v>
      </c>
      <c r="V58" s="115">
        <v>31369</v>
      </c>
      <c r="W58" s="113">
        <f t="shared" si="18"/>
        <v>44634.06582774145</v>
      </c>
      <c r="X58" s="115">
        <v>7958</v>
      </c>
      <c r="Y58" s="113">
        <f t="shared" si="19"/>
        <v>11323.213869016114</v>
      </c>
      <c r="Z58" s="115">
        <v>23411</v>
      </c>
      <c r="AA58" s="113">
        <f t="shared" si="20"/>
        <v>33310.85195872533</v>
      </c>
    </row>
    <row r="59" spans="1:27" ht="13.5" thickBot="1">
      <c r="A59" s="117">
        <v>53</v>
      </c>
      <c r="B59" s="115" t="s">
        <v>478</v>
      </c>
      <c r="C59" s="115" t="s">
        <v>484</v>
      </c>
      <c r="D59" s="115">
        <v>72570</v>
      </c>
      <c r="E59" s="113">
        <f t="shared" si="10"/>
        <v>103257.80729762494</v>
      </c>
      <c r="F59" s="115">
        <v>46804</v>
      </c>
      <c r="G59" s="113">
        <f t="shared" si="10"/>
        <v>66596.09222485928</v>
      </c>
      <c r="H59" s="115">
        <v>10569</v>
      </c>
      <c r="I59" s="113">
        <f t="shared" si="11"/>
        <v>15038.33216657845</v>
      </c>
      <c r="J59" s="115">
        <v>3325</v>
      </c>
      <c r="K59" s="113">
        <f t="shared" si="12"/>
        <v>4731.048770354181</v>
      </c>
      <c r="L59" s="115">
        <v>3845</v>
      </c>
      <c r="M59" s="113">
        <f t="shared" si="13"/>
        <v>5470.942111883256</v>
      </c>
      <c r="N59" s="115">
        <v>8027</v>
      </c>
      <c r="O59" s="113">
        <f t="shared" si="14"/>
        <v>11421.392023949778</v>
      </c>
      <c r="P59" s="115">
        <v>4793</v>
      </c>
      <c r="Q59" s="113">
        <f t="shared" si="15"/>
        <v>6819.824588363185</v>
      </c>
      <c r="R59" s="115">
        <v>3234</v>
      </c>
      <c r="S59" s="113">
        <f t="shared" si="16"/>
        <v>4601.567435586593</v>
      </c>
      <c r="T59" s="115">
        <v>0</v>
      </c>
      <c r="U59" s="113">
        <f t="shared" si="17"/>
        <v>0</v>
      </c>
      <c r="V59" s="115">
        <v>1579</v>
      </c>
      <c r="W59" s="113">
        <f t="shared" si="18"/>
        <v>2246.714588989249</v>
      </c>
      <c r="X59" s="115">
        <v>1579</v>
      </c>
      <c r="Y59" s="113">
        <f t="shared" si="19"/>
        <v>2246.714588989249</v>
      </c>
      <c r="Z59" s="115">
        <v>0</v>
      </c>
      <c r="AA59" s="113">
        <f t="shared" si="20"/>
        <v>0</v>
      </c>
    </row>
    <row r="60" spans="1:27" ht="13.5" thickBot="1">
      <c r="A60" s="117">
        <v>54</v>
      </c>
      <c r="B60" s="115" t="s">
        <v>478</v>
      </c>
      <c r="C60" s="115" t="s">
        <v>485</v>
      </c>
      <c r="D60" s="115">
        <v>61072</v>
      </c>
      <c r="E60" s="113">
        <f t="shared" si="10"/>
        <v>86897.62721896858</v>
      </c>
      <c r="F60" s="115">
        <v>41846</v>
      </c>
      <c r="G60" s="113">
        <f t="shared" si="10"/>
        <v>59541.493787741674</v>
      </c>
      <c r="H60" s="115">
        <v>13986</v>
      </c>
      <c r="I60" s="113">
        <f t="shared" si="11"/>
        <v>19900.28514351085</v>
      </c>
      <c r="J60" s="115">
        <v>3460</v>
      </c>
      <c r="K60" s="113">
        <f t="shared" si="12"/>
        <v>4923.136464789614</v>
      </c>
      <c r="L60" s="115">
        <v>651</v>
      </c>
      <c r="M60" s="113">
        <f t="shared" si="13"/>
        <v>926.2895487219765</v>
      </c>
      <c r="N60" s="115">
        <v>1129</v>
      </c>
      <c r="O60" s="113">
        <f t="shared" si="14"/>
        <v>1606.4222742044724</v>
      </c>
      <c r="P60" s="115">
        <v>508</v>
      </c>
      <c r="Q60" s="113">
        <f t="shared" si="15"/>
        <v>722.818879801481</v>
      </c>
      <c r="R60" s="115">
        <v>621</v>
      </c>
      <c r="S60" s="113">
        <f t="shared" si="16"/>
        <v>883.6033944029915</v>
      </c>
      <c r="T60" s="115">
        <v>0</v>
      </c>
      <c r="U60" s="113">
        <f t="shared" si="17"/>
        <v>0</v>
      </c>
      <c r="V60" s="115">
        <v>597</v>
      </c>
      <c r="W60" s="113">
        <f t="shared" si="18"/>
        <v>849.4544709478034</v>
      </c>
      <c r="X60" s="115">
        <v>597</v>
      </c>
      <c r="Y60" s="113">
        <f t="shared" si="19"/>
        <v>849.4544709478034</v>
      </c>
      <c r="Z60" s="115">
        <v>0</v>
      </c>
      <c r="AA60" s="113">
        <f t="shared" si="20"/>
        <v>0</v>
      </c>
    </row>
    <row r="61" spans="1:27" ht="13.5" thickBot="1">
      <c r="A61" s="117">
        <v>55</v>
      </c>
      <c r="B61" s="115" t="s">
        <v>486</v>
      </c>
      <c r="C61" s="115" t="s">
        <v>487</v>
      </c>
      <c r="D61" s="115">
        <v>151068</v>
      </c>
      <c r="E61" s="113">
        <f t="shared" si="10"/>
        <v>214950.39868868134</v>
      </c>
      <c r="F61" s="115">
        <v>103712</v>
      </c>
      <c r="G61" s="113">
        <f t="shared" si="10"/>
        <v>147568.88122435275</v>
      </c>
      <c r="H61" s="115">
        <v>24298</v>
      </c>
      <c r="I61" s="113">
        <f t="shared" si="11"/>
        <v>34572.93925475666</v>
      </c>
      <c r="J61" s="115">
        <v>16078</v>
      </c>
      <c r="K61" s="113">
        <f t="shared" si="12"/>
        <v>22876.932971354745</v>
      </c>
      <c r="L61" s="115">
        <v>6980</v>
      </c>
      <c r="M61" s="113">
        <f t="shared" si="13"/>
        <v>9931.6452382172</v>
      </c>
      <c r="N61" s="115">
        <v>0</v>
      </c>
      <c r="O61" s="113">
        <f t="shared" si="14"/>
        <v>0</v>
      </c>
      <c r="P61" s="115">
        <v>0</v>
      </c>
      <c r="Q61" s="113">
        <f t="shared" si="15"/>
        <v>0</v>
      </c>
      <c r="R61" s="115">
        <v>0</v>
      </c>
      <c r="S61" s="113">
        <f t="shared" si="16"/>
        <v>0</v>
      </c>
      <c r="T61" s="115">
        <v>0</v>
      </c>
      <c r="U61" s="113">
        <f t="shared" si="17"/>
        <v>0</v>
      </c>
      <c r="V61" s="115">
        <v>6717</v>
      </c>
      <c r="W61" s="113">
        <f t="shared" si="18"/>
        <v>9557.429952020762</v>
      </c>
      <c r="X61" s="115">
        <v>6642</v>
      </c>
      <c r="Y61" s="113">
        <f t="shared" si="19"/>
        <v>9450.7145662233</v>
      </c>
      <c r="Z61" s="115">
        <v>75</v>
      </c>
      <c r="AA61" s="113">
        <f t="shared" si="20"/>
        <v>106.71538579746274</v>
      </c>
    </row>
    <row r="62" spans="1:27" ht="13.5" thickBot="1">
      <c r="A62" s="117">
        <v>56</v>
      </c>
      <c r="B62" s="115" t="s">
        <v>488</v>
      </c>
      <c r="C62" s="115" t="s">
        <v>489</v>
      </c>
      <c r="D62" s="115">
        <v>70050</v>
      </c>
      <c r="E62" s="113">
        <f t="shared" si="10"/>
        <v>99672.1703348302</v>
      </c>
      <c r="F62" s="115">
        <v>46816</v>
      </c>
      <c r="G62" s="113">
        <f t="shared" si="10"/>
        <v>66613.16668658688</v>
      </c>
      <c r="H62" s="115">
        <v>12087</v>
      </c>
      <c r="I62" s="113">
        <f t="shared" si="11"/>
        <v>17198.251575119095</v>
      </c>
      <c r="J62" s="115">
        <v>9166</v>
      </c>
      <c r="K62" s="113">
        <f t="shared" si="12"/>
        <v>13042.043016260579</v>
      </c>
      <c r="L62" s="115">
        <v>300</v>
      </c>
      <c r="M62" s="113">
        <f t="shared" si="13"/>
        <v>426.861543189851</v>
      </c>
      <c r="N62" s="115">
        <v>1681</v>
      </c>
      <c r="O62" s="113">
        <f t="shared" si="14"/>
        <v>2391.847513673798</v>
      </c>
      <c r="P62" s="115">
        <v>503</v>
      </c>
      <c r="Q62" s="113">
        <f t="shared" si="15"/>
        <v>715.7045207483168</v>
      </c>
      <c r="R62" s="115">
        <v>927</v>
      </c>
      <c r="S62" s="113">
        <f t="shared" si="16"/>
        <v>1319.0021684566395</v>
      </c>
      <c r="T62" s="115">
        <v>251</v>
      </c>
      <c r="U62" s="113">
        <f t="shared" si="17"/>
        <v>357.14082446884197</v>
      </c>
      <c r="V62" s="115">
        <v>6688</v>
      </c>
      <c r="W62" s="113">
        <f t="shared" si="18"/>
        <v>9516.166669512411</v>
      </c>
      <c r="X62" s="115">
        <v>6688</v>
      </c>
      <c r="Y62" s="113">
        <f t="shared" si="19"/>
        <v>9516.166669512411</v>
      </c>
      <c r="Z62" s="115">
        <v>0</v>
      </c>
      <c r="AA62" s="113">
        <f t="shared" si="20"/>
        <v>0</v>
      </c>
    </row>
    <row r="63" spans="1:27" ht="13.5" thickBot="1">
      <c r="A63" s="117">
        <v>57</v>
      </c>
      <c r="B63" s="115" t="s">
        <v>488</v>
      </c>
      <c r="C63" s="115" t="s">
        <v>490</v>
      </c>
      <c r="D63" s="115">
        <v>99505</v>
      </c>
      <c r="E63" s="113">
        <f t="shared" si="10"/>
        <v>141582.8595170204</v>
      </c>
      <c r="F63" s="115">
        <v>40433</v>
      </c>
      <c r="G63" s="113">
        <f t="shared" si="10"/>
        <v>57530.975919317476</v>
      </c>
      <c r="H63" s="115">
        <v>9953</v>
      </c>
      <c r="I63" s="113">
        <f t="shared" si="11"/>
        <v>14161.843131228621</v>
      </c>
      <c r="J63" s="115">
        <v>3700</v>
      </c>
      <c r="K63" s="113">
        <f t="shared" si="12"/>
        <v>5264.625699341495</v>
      </c>
      <c r="L63" s="115">
        <v>5722</v>
      </c>
      <c r="M63" s="113">
        <f t="shared" si="13"/>
        <v>8141.67250044109</v>
      </c>
      <c r="N63" s="115">
        <v>39697</v>
      </c>
      <c r="O63" s="113">
        <f t="shared" si="14"/>
        <v>56483.74226669171</v>
      </c>
      <c r="P63" s="115">
        <v>35322</v>
      </c>
      <c r="Q63" s="113">
        <f t="shared" si="15"/>
        <v>50258.678095173054</v>
      </c>
      <c r="R63" s="115">
        <v>2822</v>
      </c>
      <c r="S63" s="113">
        <f t="shared" si="16"/>
        <v>4015.3442496058647</v>
      </c>
      <c r="T63" s="115">
        <v>1553</v>
      </c>
      <c r="U63" s="113">
        <f t="shared" si="17"/>
        <v>2209.719921912795</v>
      </c>
      <c r="V63" s="115">
        <v>585</v>
      </c>
      <c r="W63" s="113">
        <f t="shared" si="18"/>
        <v>832.3800092202093</v>
      </c>
      <c r="X63" s="115">
        <v>585</v>
      </c>
      <c r="Y63" s="113">
        <f t="shared" si="19"/>
        <v>832.3800092202093</v>
      </c>
      <c r="Z63" s="115">
        <v>0</v>
      </c>
      <c r="AA63" s="113">
        <f t="shared" si="20"/>
        <v>0</v>
      </c>
    </row>
    <row r="64" spans="1:27" ht="13.5" thickBot="1">
      <c r="A64" s="117">
        <v>58</v>
      </c>
      <c r="B64" s="115" t="s">
        <v>488</v>
      </c>
      <c r="C64" s="115" t="s">
        <v>491</v>
      </c>
      <c r="D64" s="115">
        <v>37881</v>
      </c>
      <c r="E64" s="113">
        <f t="shared" si="10"/>
        <v>53899.80705858248</v>
      </c>
      <c r="F64" s="115">
        <v>24868</v>
      </c>
      <c r="G64" s="113">
        <f t="shared" si="10"/>
        <v>35383.97618681738</v>
      </c>
      <c r="H64" s="115">
        <v>5991</v>
      </c>
      <c r="I64" s="113">
        <f t="shared" si="11"/>
        <v>8524.425017501324</v>
      </c>
      <c r="J64" s="115">
        <v>3723</v>
      </c>
      <c r="K64" s="113">
        <f t="shared" si="12"/>
        <v>5297.35175098605</v>
      </c>
      <c r="L64" s="115">
        <v>945</v>
      </c>
      <c r="M64" s="113">
        <f t="shared" si="13"/>
        <v>1344.6138610480305</v>
      </c>
      <c r="N64" s="115">
        <v>2354</v>
      </c>
      <c r="O64" s="113">
        <f t="shared" si="14"/>
        <v>3349.440242229697</v>
      </c>
      <c r="P64" s="115">
        <v>1203</v>
      </c>
      <c r="Q64" s="113">
        <f t="shared" si="15"/>
        <v>1711.7147881913022</v>
      </c>
      <c r="R64" s="115">
        <v>910</v>
      </c>
      <c r="S64" s="113">
        <f t="shared" si="16"/>
        <v>1294.8133476758812</v>
      </c>
      <c r="T64" s="115">
        <v>241</v>
      </c>
      <c r="U64" s="113">
        <f t="shared" si="17"/>
        <v>342.9121063625136</v>
      </c>
      <c r="V64" s="115">
        <v>1042</v>
      </c>
      <c r="W64" s="113">
        <f t="shared" si="18"/>
        <v>1482.6324266794156</v>
      </c>
      <c r="X64" s="115">
        <v>1042</v>
      </c>
      <c r="Y64" s="113">
        <f t="shared" si="19"/>
        <v>1482.6324266794156</v>
      </c>
      <c r="Z64" s="115">
        <v>0</v>
      </c>
      <c r="AA64" s="113">
        <f t="shared" si="20"/>
        <v>0</v>
      </c>
    </row>
    <row r="65" spans="1:27" ht="13.5" thickBot="1">
      <c r="A65" s="117">
        <v>59</v>
      </c>
      <c r="B65" s="115" t="s">
        <v>488</v>
      </c>
      <c r="C65" s="115" t="s">
        <v>492</v>
      </c>
      <c r="D65" s="115">
        <v>84791</v>
      </c>
      <c r="E65" s="113">
        <f t="shared" si="10"/>
        <v>120646.72369536884</v>
      </c>
      <c r="F65" s="115">
        <v>58317</v>
      </c>
      <c r="G65" s="113">
        <f t="shared" si="10"/>
        <v>82977.61538067512</v>
      </c>
      <c r="H65" s="115">
        <v>13404</v>
      </c>
      <c r="I65" s="113">
        <f t="shared" si="11"/>
        <v>19072.17374972254</v>
      </c>
      <c r="J65" s="115">
        <v>6472</v>
      </c>
      <c r="K65" s="113">
        <f t="shared" si="12"/>
        <v>9208.826358415718</v>
      </c>
      <c r="L65" s="115">
        <v>1070</v>
      </c>
      <c r="M65" s="113">
        <f t="shared" si="13"/>
        <v>1522.472837377135</v>
      </c>
      <c r="N65" s="115">
        <v>5528</v>
      </c>
      <c r="O65" s="113">
        <f t="shared" si="14"/>
        <v>7865.635369178321</v>
      </c>
      <c r="P65" s="115">
        <v>1834</v>
      </c>
      <c r="Q65" s="113">
        <f t="shared" si="15"/>
        <v>2609.5469007006222</v>
      </c>
      <c r="R65" s="115">
        <v>3510</v>
      </c>
      <c r="S65" s="113">
        <f t="shared" si="16"/>
        <v>4994.280055321256</v>
      </c>
      <c r="T65" s="115">
        <v>184</v>
      </c>
      <c r="U65" s="113">
        <f t="shared" si="17"/>
        <v>261.80841315644193</v>
      </c>
      <c r="V65" s="115">
        <v>42047</v>
      </c>
      <c r="W65" s="113">
        <f t="shared" si="18"/>
        <v>59827.49102167888</v>
      </c>
      <c r="X65" s="115">
        <v>2969</v>
      </c>
      <c r="Y65" s="113">
        <f t="shared" si="19"/>
        <v>4224.506405768891</v>
      </c>
      <c r="Z65" s="115">
        <v>39078</v>
      </c>
      <c r="AA65" s="113">
        <f t="shared" si="20"/>
        <v>55602.98461590998</v>
      </c>
    </row>
    <row r="66" spans="1:27" ht="13.5" thickBot="1">
      <c r="A66" s="117">
        <v>60</v>
      </c>
      <c r="B66" s="115" t="s">
        <v>488</v>
      </c>
      <c r="C66" s="115" t="s">
        <v>493</v>
      </c>
      <c r="D66" s="115">
        <v>95618</v>
      </c>
      <c r="E66" s="113">
        <f t="shared" si="10"/>
        <v>136052.15678909057</v>
      </c>
      <c r="F66" s="115">
        <v>54000</v>
      </c>
      <c r="G66" s="113">
        <f t="shared" si="10"/>
        <v>76835.07777417317</v>
      </c>
      <c r="H66" s="115">
        <v>17693</v>
      </c>
      <c r="I66" s="113">
        <f t="shared" si="11"/>
        <v>25174.870945526774</v>
      </c>
      <c r="J66" s="115">
        <v>11127</v>
      </c>
      <c r="K66" s="113">
        <f t="shared" si="12"/>
        <v>15832.294636911573</v>
      </c>
      <c r="L66" s="115">
        <v>140</v>
      </c>
      <c r="M66" s="113">
        <f t="shared" si="13"/>
        <v>199.2020534885971</v>
      </c>
      <c r="N66" s="115">
        <v>12658</v>
      </c>
      <c r="O66" s="113">
        <f t="shared" si="14"/>
        <v>18010.711378990443</v>
      </c>
      <c r="P66" s="115">
        <v>9042</v>
      </c>
      <c r="Q66" s="113">
        <f t="shared" si="15"/>
        <v>12865.606911742108</v>
      </c>
      <c r="R66" s="115">
        <v>3616</v>
      </c>
      <c r="S66" s="113">
        <f t="shared" si="16"/>
        <v>5145.104467248337</v>
      </c>
      <c r="T66" s="115">
        <v>0</v>
      </c>
      <c r="U66" s="113">
        <f t="shared" si="17"/>
        <v>0</v>
      </c>
      <c r="V66" s="115">
        <v>0</v>
      </c>
      <c r="W66" s="113">
        <f t="shared" si="18"/>
        <v>0</v>
      </c>
      <c r="X66" s="115">
        <v>0</v>
      </c>
      <c r="Y66" s="113">
        <f t="shared" si="19"/>
        <v>0</v>
      </c>
      <c r="Z66" s="115">
        <v>0</v>
      </c>
      <c r="AA66" s="113">
        <f t="shared" si="20"/>
        <v>0</v>
      </c>
    </row>
    <row r="67" spans="1:27" ht="13.5" thickBot="1">
      <c r="A67" s="117">
        <v>61</v>
      </c>
      <c r="B67" s="115" t="s">
        <v>488</v>
      </c>
      <c r="C67" s="115" t="s">
        <v>494</v>
      </c>
      <c r="D67" s="115">
        <v>46617</v>
      </c>
      <c r="E67" s="113">
        <f t="shared" si="10"/>
        <v>66330.01519627094</v>
      </c>
      <c r="F67" s="115">
        <v>30082</v>
      </c>
      <c r="G67" s="113">
        <f t="shared" si="10"/>
        <v>42802.82980745699</v>
      </c>
      <c r="H67" s="115">
        <v>7143</v>
      </c>
      <c r="I67" s="113">
        <f t="shared" si="11"/>
        <v>10163.573343350352</v>
      </c>
      <c r="J67" s="115">
        <v>6675</v>
      </c>
      <c r="K67" s="113">
        <f t="shared" si="12"/>
        <v>9497.669335974184</v>
      </c>
      <c r="L67" s="115">
        <v>9</v>
      </c>
      <c r="M67" s="113">
        <f t="shared" si="13"/>
        <v>12.80584629569553</v>
      </c>
      <c r="N67" s="115">
        <v>2708</v>
      </c>
      <c r="O67" s="113">
        <f t="shared" si="14"/>
        <v>3853.136863193721</v>
      </c>
      <c r="P67" s="115">
        <v>1401</v>
      </c>
      <c r="Q67" s="113">
        <f t="shared" si="15"/>
        <v>1993.443406696604</v>
      </c>
      <c r="R67" s="115">
        <v>1307</v>
      </c>
      <c r="S67" s="113">
        <f t="shared" si="16"/>
        <v>1859.6934564971173</v>
      </c>
      <c r="T67" s="115">
        <v>0</v>
      </c>
      <c r="U67" s="113">
        <f t="shared" si="17"/>
        <v>0</v>
      </c>
      <c r="V67" s="115">
        <v>0</v>
      </c>
      <c r="W67" s="113">
        <f t="shared" si="18"/>
        <v>0</v>
      </c>
      <c r="X67" s="115">
        <v>0</v>
      </c>
      <c r="Y67" s="113">
        <f t="shared" si="19"/>
        <v>0</v>
      </c>
      <c r="Z67" s="115">
        <v>0</v>
      </c>
      <c r="AA67" s="113">
        <f t="shared" si="20"/>
        <v>0</v>
      </c>
    </row>
    <row r="68" spans="1:27" ht="13.5" thickBot="1">
      <c r="A68" s="117">
        <v>62</v>
      </c>
      <c r="B68" s="115" t="s">
        <v>488</v>
      </c>
      <c r="C68" s="115" t="s">
        <v>495</v>
      </c>
      <c r="D68" s="115">
        <v>158094</v>
      </c>
      <c r="E68" s="113">
        <f t="shared" si="10"/>
        <v>224947.49603018764</v>
      </c>
      <c r="F68" s="115">
        <v>119403</v>
      </c>
      <c r="G68" s="113">
        <f t="shared" si="10"/>
        <v>169895.16280499258</v>
      </c>
      <c r="H68" s="115">
        <v>24270</v>
      </c>
      <c r="I68" s="113">
        <f t="shared" si="11"/>
        <v>34533.09884405894</v>
      </c>
      <c r="J68" s="115">
        <v>10064</v>
      </c>
      <c r="K68" s="113">
        <f t="shared" si="12"/>
        <v>14319.781902208866</v>
      </c>
      <c r="L68" s="115">
        <v>4357</v>
      </c>
      <c r="M68" s="113">
        <f t="shared" si="13"/>
        <v>6199.452478927268</v>
      </c>
      <c r="N68" s="115">
        <v>0</v>
      </c>
      <c r="O68" s="113">
        <f t="shared" si="14"/>
        <v>0</v>
      </c>
      <c r="P68" s="115">
        <v>0</v>
      </c>
      <c r="Q68" s="113">
        <f t="shared" si="15"/>
        <v>0</v>
      </c>
      <c r="R68" s="115">
        <v>0</v>
      </c>
      <c r="S68" s="113">
        <f t="shared" si="16"/>
        <v>0</v>
      </c>
      <c r="T68" s="115">
        <v>0</v>
      </c>
      <c r="U68" s="113">
        <f t="shared" si="17"/>
        <v>0</v>
      </c>
      <c r="V68" s="115">
        <v>907</v>
      </c>
      <c r="W68" s="113">
        <f t="shared" si="18"/>
        <v>1290.5447322439827</v>
      </c>
      <c r="X68" s="115">
        <v>907</v>
      </c>
      <c r="Y68" s="113">
        <f t="shared" si="19"/>
        <v>1290.5447322439827</v>
      </c>
      <c r="Z68" s="115">
        <v>0</v>
      </c>
      <c r="AA68" s="113">
        <f t="shared" si="20"/>
        <v>0</v>
      </c>
    </row>
    <row r="69" spans="1:27" ht="13.5" thickBot="1">
      <c r="A69" s="117">
        <v>63</v>
      </c>
      <c r="B69" s="115" t="s">
        <v>488</v>
      </c>
      <c r="C69" s="115" t="s">
        <v>496</v>
      </c>
      <c r="D69" s="115">
        <v>96801</v>
      </c>
      <c r="E69" s="113">
        <f t="shared" si="10"/>
        <v>137735.4141410692</v>
      </c>
      <c r="F69" s="115">
        <v>67230</v>
      </c>
      <c r="G69" s="113">
        <f t="shared" si="10"/>
        <v>95659.6718288456</v>
      </c>
      <c r="H69" s="115">
        <v>15515</v>
      </c>
      <c r="I69" s="113">
        <f t="shared" si="11"/>
        <v>22075.85614196846</v>
      </c>
      <c r="J69" s="115">
        <v>4219</v>
      </c>
      <c r="K69" s="113">
        <f t="shared" si="12"/>
        <v>6003.096169059937</v>
      </c>
      <c r="L69" s="115">
        <v>4077</v>
      </c>
      <c r="M69" s="113">
        <f t="shared" si="13"/>
        <v>5801.048371950074</v>
      </c>
      <c r="N69" s="115">
        <v>5760</v>
      </c>
      <c r="O69" s="113">
        <f t="shared" si="14"/>
        <v>8195.741629245138</v>
      </c>
      <c r="P69" s="115">
        <v>1118</v>
      </c>
      <c r="Q69" s="113">
        <f t="shared" si="15"/>
        <v>1590.7706842875111</v>
      </c>
      <c r="R69" s="115">
        <v>4642</v>
      </c>
      <c r="S69" s="113">
        <f t="shared" si="16"/>
        <v>6604.970944957627</v>
      </c>
      <c r="T69" s="115">
        <v>0</v>
      </c>
      <c r="U69" s="113">
        <f t="shared" si="17"/>
        <v>0</v>
      </c>
      <c r="V69" s="115">
        <v>0</v>
      </c>
      <c r="W69" s="113">
        <f t="shared" si="18"/>
        <v>0</v>
      </c>
      <c r="X69" s="115">
        <v>0</v>
      </c>
      <c r="Y69" s="113">
        <f t="shared" si="19"/>
        <v>0</v>
      </c>
      <c r="Z69" s="115">
        <v>0</v>
      </c>
      <c r="AA69" s="113">
        <f t="shared" si="20"/>
        <v>0</v>
      </c>
    </row>
    <row r="70" spans="1:27" ht="13.5" thickBot="1">
      <c r="A70" s="117">
        <v>64</v>
      </c>
      <c r="B70" s="115" t="s">
        <v>488</v>
      </c>
      <c r="C70" s="115" t="s">
        <v>497</v>
      </c>
      <c r="D70" s="115">
        <v>65158</v>
      </c>
      <c r="E70" s="113">
        <f t="shared" si="10"/>
        <v>92711.48143721436</v>
      </c>
      <c r="F70" s="115">
        <v>40687</v>
      </c>
      <c r="G70" s="113">
        <f t="shared" si="10"/>
        <v>57892.38535921822</v>
      </c>
      <c r="H70" s="115">
        <v>9380</v>
      </c>
      <c r="I70" s="113">
        <f t="shared" si="11"/>
        <v>13346.537583736006</v>
      </c>
      <c r="J70" s="115">
        <v>2166</v>
      </c>
      <c r="K70" s="113">
        <f t="shared" si="12"/>
        <v>3081.940341830724</v>
      </c>
      <c r="L70" s="115">
        <v>3958</v>
      </c>
      <c r="M70" s="113">
        <f t="shared" si="13"/>
        <v>5631.726626484767</v>
      </c>
      <c r="N70" s="115">
        <v>8967</v>
      </c>
      <c r="O70" s="113">
        <f t="shared" si="14"/>
        <v>12758.891525944646</v>
      </c>
      <c r="P70" s="115">
        <v>4495</v>
      </c>
      <c r="Q70" s="113">
        <f t="shared" si="15"/>
        <v>6395.8087887946</v>
      </c>
      <c r="R70" s="115">
        <v>4472</v>
      </c>
      <c r="S70" s="113">
        <f t="shared" si="16"/>
        <v>6363.0827371500445</v>
      </c>
      <c r="T70" s="115">
        <v>0</v>
      </c>
      <c r="U70" s="113">
        <f t="shared" si="17"/>
        <v>0</v>
      </c>
      <c r="V70" s="115">
        <v>320</v>
      </c>
      <c r="W70" s="113">
        <f t="shared" si="18"/>
        <v>455.3189794025077</v>
      </c>
      <c r="X70" s="115">
        <v>320</v>
      </c>
      <c r="Y70" s="113">
        <f t="shared" si="19"/>
        <v>455.3189794025077</v>
      </c>
      <c r="Z70" s="115">
        <v>0</v>
      </c>
      <c r="AA70" s="113">
        <f t="shared" si="20"/>
        <v>0</v>
      </c>
    </row>
    <row r="71" spans="1:27" ht="13.5" thickBot="1">
      <c r="A71" s="117">
        <v>65</v>
      </c>
      <c r="B71" s="115" t="s">
        <v>498</v>
      </c>
      <c r="C71" s="115" t="s">
        <v>499</v>
      </c>
      <c r="D71" s="115">
        <v>279344</v>
      </c>
      <c r="E71" s="113">
        <f t="shared" si="10"/>
        <v>397470.7030694191</v>
      </c>
      <c r="F71" s="115">
        <v>199614</v>
      </c>
      <c r="G71" s="113">
        <f t="shared" si="10"/>
        <v>284025.13360766304</v>
      </c>
      <c r="H71" s="115">
        <v>45045</v>
      </c>
      <c r="I71" s="113">
        <f aca="true" t="shared" si="21" ref="I71:I90">H71/$E$5</f>
        <v>64093.26070995612</v>
      </c>
      <c r="J71" s="115">
        <v>24815</v>
      </c>
      <c r="K71" s="113">
        <f aca="true" t="shared" si="22" ref="K71:K90">J71/$E$5</f>
        <v>35308.56398085384</v>
      </c>
      <c r="L71" s="115">
        <v>3261</v>
      </c>
      <c r="M71" s="113">
        <f aca="true" t="shared" si="23" ref="M71:M90">L71/$E$5</f>
        <v>4639.98497447368</v>
      </c>
      <c r="N71" s="115">
        <v>6609</v>
      </c>
      <c r="O71" s="113">
        <f aca="true" t="shared" si="24" ref="O71:O90">N71/$E$5</f>
        <v>9403.759796472417</v>
      </c>
      <c r="P71" s="115">
        <v>834</v>
      </c>
      <c r="Q71" s="113">
        <f aca="true" t="shared" si="25" ref="Q71:Q90">P71/$E$5</f>
        <v>1186.6750900677857</v>
      </c>
      <c r="R71" s="115">
        <v>5775</v>
      </c>
      <c r="S71" s="113">
        <f aca="true" t="shared" si="26" ref="S71:S90">R71/$E$5</f>
        <v>8217.08470640463</v>
      </c>
      <c r="T71" s="115">
        <v>0</v>
      </c>
      <c r="U71" s="113">
        <f aca="true" t="shared" si="27" ref="U71:U90">T71/$E$5</f>
        <v>0</v>
      </c>
      <c r="V71" s="115">
        <v>100202</v>
      </c>
      <c r="W71" s="113">
        <f aca="true" t="shared" si="28" ref="W71:W90">V71/$E$5</f>
        <v>142574.6011690315</v>
      </c>
      <c r="X71" s="115">
        <v>100202</v>
      </c>
      <c r="Y71" s="113">
        <f aca="true" t="shared" si="29" ref="Y71:Y90">X71/$E$5</f>
        <v>142574.6011690315</v>
      </c>
      <c r="Z71" s="115">
        <v>0</v>
      </c>
      <c r="AA71" s="113">
        <f aca="true" t="shared" si="30" ref="AA71:AA90">Z71/$E$5</f>
        <v>0</v>
      </c>
    </row>
    <row r="72" spans="1:27" ht="13.5" thickBot="1">
      <c r="A72" s="117">
        <v>66</v>
      </c>
      <c r="B72" s="115" t="s">
        <v>500</v>
      </c>
      <c r="C72" s="115" t="s">
        <v>501</v>
      </c>
      <c r="D72" s="115">
        <v>136091</v>
      </c>
      <c r="E72" s="113">
        <f aca="true" t="shared" si="31" ref="E72:G97">D72/$E$5</f>
        <v>193640.04758083334</v>
      </c>
      <c r="F72" s="115">
        <v>94694</v>
      </c>
      <c r="G72" s="113">
        <f t="shared" si="31"/>
        <v>134737.4232360658</v>
      </c>
      <c r="H72" s="115">
        <v>21580</v>
      </c>
      <c r="I72" s="113">
        <f t="shared" si="21"/>
        <v>30705.573673456613</v>
      </c>
      <c r="J72" s="115">
        <v>0</v>
      </c>
      <c r="K72" s="113">
        <f t="shared" si="22"/>
        <v>0</v>
      </c>
      <c r="L72" s="115">
        <v>12262</v>
      </c>
      <c r="M72" s="113">
        <f t="shared" si="23"/>
        <v>17447.25414197984</v>
      </c>
      <c r="N72" s="115">
        <v>7555</v>
      </c>
      <c r="O72" s="113">
        <f t="shared" si="24"/>
        <v>10749.796529331079</v>
      </c>
      <c r="P72" s="115">
        <v>1511</v>
      </c>
      <c r="Q72" s="113">
        <f t="shared" si="25"/>
        <v>2149.959305866216</v>
      </c>
      <c r="R72" s="115">
        <v>4772</v>
      </c>
      <c r="S72" s="113">
        <f t="shared" si="26"/>
        <v>6789.944280339896</v>
      </c>
      <c r="T72" s="115">
        <v>1272</v>
      </c>
      <c r="U72" s="113">
        <f t="shared" si="27"/>
        <v>1809.892943124968</v>
      </c>
      <c r="V72" s="115">
        <v>489</v>
      </c>
      <c r="W72" s="113">
        <f t="shared" si="28"/>
        <v>695.784315399457</v>
      </c>
      <c r="X72" s="115">
        <v>489</v>
      </c>
      <c r="Y72" s="113">
        <f t="shared" si="29"/>
        <v>695.784315399457</v>
      </c>
      <c r="Z72" s="115">
        <v>0</v>
      </c>
      <c r="AA72" s="113">
        <f t="shared" si="30"/>
        <v>0</v>
      </c>
    </row>
    <row r="73" spans="1:27" ht="13.5" thickBot="1">
      <c r="A73" s="117">
        <v>67</v>
      </c>
      <c r="B73" s="115" t="s">
        <v>500</v>
      </c>
      <c r="C73" s="115" t="s">
        <v>502</v>
      </c>
      <c r="D73" s="115">
        <v>46000</v>
      </c>
      <c r="E73" s="113">
        <f t="shared" si="31"/>
        <v>65452.10328911048</v>
      </c>
      <c r="F73" s="115">
        <v>32721</v>
      </c>
      <c r="G73" s="113">
        <f t="shared" si="31"/>
        <v>46557.788515717046</v>
      </c>
      <c r="H73" s="115">
        <v>9153</v>
      </c>
      <c r="I73" s="113">
        <f t="shared" si="21"/>
        <v>13023.545682722353</v>
      </c>
      <c r="J73" s="115">
        <v>0</v>
      </c>
      <c r="K73" s="113">
        <f t="shared" si="22"/>
        <v>0</v>
      </c>
      <c r="L73" s="115">
        <v>3831</v>
      </c>
      <c r="M73" s="113">
        <f t="shared" si="23"/>
        <v>5451.021906534396</v>
      </c>
      <c r="N73" s="115">
        <v>295</v>
      </c>
      <c r="O73" s="113">
        <f t="shared" si="24"/>
        <v>419.74718413668677</v>
      </c>
      <c r="P73" s="115">
        <v>0</v>
      </c>
      <c r="Q73" s="113">
        <f t="shared" si="25"/>
        <v>0</v>
      </c>
      <c r="R73" s="115">
        <v>0</v>
      </c>
      <c r="S73" s="113">
        <f t="shared" si="26"/>
        <v>0</v>
      </c>
      <c r="T73" s="115">
        <v>295</v>
      </c>
      <c r="U73" s="113">
        <f t="shared" si="27"/>
        <v>419.74718413668677</v>
      </c>
      <c r="V73" s="115">
        <v>19625</v>
      </c>
      <c r="W73" s="113">
        <f t="shared" si="28"/>
        <v>27923.859283669415</v>
      </c>
      <c r="X73" s="115">
        <v>19625</v>
      </c>
      <c r="Y73" s="113">
        <f t="shared" si="29"/>
        <v>27923.859283669415</v>
      </c>
      <c r="Z73" s="115">
        <v>0</v>
      </c>
      <c r="AA73" s="113">
        <f t="shared" si="30"/>
        <v>0</v>
      </c>
    </row>
    <row r="74" spans="1:27" ht="13.5" thickBot="1">
      <c r="A74" s="117">
        <v>68</v>
      </c>
      <c r="B74" s="115" t="s">
        <v>500</v>
      </c>
      <c r="C74" s="115" t="s">
        <v>503</v>
      </c>
      <c r="D74" s="115">
        <v>86872</v>
      </c>
      <c r="E74" s="113">
        <f t="shared" si="31"/>
        <v>123607.71993329577</v>
      </c>
      <c r="F74" s="115">
        <v>59220</v>
      </c>
      <c r="G74" s="113">
        <f t="shared" si="31"/>
        <v>84262.46862567657</v>
      </c>
      <c r="H74" s="115">
        <v>13905</v>
      </c>
      <c r="I74" s="113">
        <f t="shared" si="21"/>
        <v>19785.03252684959</v>
      </c>
      <c r="J74" s="115">
        <v>2259</v>
      </c>
      <c r="K74" s="113">
        <f t="shared" si="22"/>
        <v>3214.2674202195776</v>
      </c>
      <c r="L74" s="115">
        <v>1641</v>
      </c>
      <c r="M74" s="113">
        <f t="shared" si="23"/>
        <v>2334.9326412484847</v>
      </c>
      <c r="N74" s="115">
        <v>9847</v>
      </c>
      <c r="O74" s="113">
        <f t="shared" si="24"/>
        <v>14011.01871930154</v>
      </c>
      <c r="P74" s="115">
        <v>9396</v>
      </c>
      <c r="Q74" s="113">
        <f t="shared" si="25"/>
        <v>13369.303532706132</v>
      </c>
      <c r="R74" s="115">
        <v>451</v>
      </c>
      <c r="S74" s="113">
        <f t="shared" si="26"/>
        <v>641.7151865954093</v>
      </c>
      <c r="T74" s="115">
        <v>0</v>
      </c>
      <c r="U74" s="113">
        <f t="shared" si="27"/>
        <v>0</v>
      </c>
      <c r="V74" s="115">
        <v>310</v>
      </c>
      <c r="W74" s="113">
        <f t="shared" si="28"/>
        <v>441.09026129617934</v>
      </c>
      <c r="X74" s="115">
        <v>310</v>
      </c>
      <c r="Y74" s="113">
        <f t="shared" si="29"/>
        <v>441.09026129617934</v>
      </c>
      <c r="Z74" s="115">
        <v>0</v>
      </c>
      <c r="AA74" s="113">
        <f t="shared" si="30"/>
        <v>0</v>
      </c>
    </row>
    <row r="75" spans="1:27" ht="13.5" thickBot="1">
      <c r="A75" s="117">
        <v>69</v>
      </c>
      <c r="B75" s="115" t="s">
        <v>504</v>
      </c>
      <c r="C75" s="115" t="s">
        <v>505</v>
      </c>
      <c r="D75" s="115">
        <v>158109</v>
      </c>
      <c r="E75" s="113">
        <f t="shared" si="31"/>
        <v>224968.83910734716</v>
      </c>
      <c r="F75" s="115">
        <v>86596</v>
      </c>
      <c r="G75" s="113">
        <f t="shared" si="31"/>
        <v>123215.00731356112</v>
      </c>
      <c r="H75" s="115">
        <v>20953</v>
      </c>
      <c r="I75" s="113">
        <f t="shared" si="21"/>
        <v>29813.43304818982</v>
      </c>
      <c r="J75" s="115">
        <v>5233</v>
      </c>
      <c r="K75" s="113">
        <f t="shared" si="22"/>
        <v>7445.888185041634</v>
      </c>
      <c r="L75" s="115">
        <v>18491</v>
      </c>
      <c r="M75" s="113">
        <f t="shared" si="23"/>
        <v>26310.32265041178</v>
      </c>
      <c r="N75" s="115">
        <v>26836</v>
      </c>
      <c r="O75" s="113">
        <f t="shared" si="24"/>
        <v>38184.1879101428</v>
      </c>
      <c r="P75" s="115">
        <v>21475</v>
      </c>
      <c r="Q75" s="113">
        <f t="shared" si="25"/>
        <v>30556.172133340166</v>
      </c>
      <c r="R75" s="115">
        <v>5361</v>
      </c>
      <c r="S75" s="113">
        <f t="shared" si="26"/>
        <v>7628.0157768026365</v>
      </c>
      <c r="T75" s="115">
        <v>0</v>
      </c>
      <c r="U75" s="113">
        <f t="shared" si="27"/>
        <v>0</v>
      </c>
      <c r="V75" s="115">
        <v>3385</v>
      </c>
      <c r="W75" s="113">
        <f t="shared" si="28"/>
        <v>4816.421078992152</v>
      </c>
      <c r="X75" s="115">
        <v>3385</v>
      </c>
      <c r="Y75" s="113">
        <f t="shared" si="29"/>
        <v>4816.421078992152</v>
      </c>
      <c r="Z75" s="115">
        <v>0</v>
      </c>
      <c r="AA75" s="113">
        <f t="shared" si="30"/>
        <v>0</v>
      </c>
    </row>
    <row r="76" spans="1:27" ht="26.25" thickBot="1">
      <c r="A76" s="117">
        <v>70</v>
      </c>
      <c r="B76" s="115" t="s">
        <v>506</v>
      </c>
      <c r="C76" s="115" t="s">
        <v>507</v>
      </c>
      <c r="D76" s="115">
        <v>57884</v>
      </c>
      <c r="E76" s="113">
        <f t="shared" si="31"/>
        <v>82361.51188667111</v>
      </c>
      <c r="F76" s="115">
        <v>44985</v>
      </c>
      <c r="G76" s="113">
        <f t="shared" si="31"/>
        <v>64007.88840131815</v>
      </c>
      <c r="H76" s="115">
        <v>11538</v>
      </c>
      <c r="I76" s="113">
        <f t="shared" si="21"/>
        <v>16417.094951081668</v>
      </c>
      <c r="J76" s="115">
        <v>0</v>
      </c>
      <c r="K76" s="113">
        <f t="shared" si="22"/>
        <v>0</v>
      </c>
      <c r="L76" s="115">
        <v>85</v>
      </c>
      <c r="M76" s="113">
        <f t="shared" si="23"/>
        <v>120.9441039037911</v>
      </c>
      <c r="N76" s="115">
        <v>1276</v>
      </c>
      <c r="O76" s="113">
        <f t="shared" si="24"/>
        <v>1815.5844303674994</v>
      </c>
      <c r="P76" s="115">
        <v>268</v>
      </c>
      <c r="Q76" s="113">
        <f t="shared" si="25"/>
        <v>381.32964524960016</v>
      </c>
      <c r="R76" s="115">
        <v>1008</v>
      </c>
      <c r="S76" s="113">
        <f t="shared" si="26"/>
        <v>1434.2547851178992</v>
      </c>
      <c r="T76" s="115">
        <v>0</v>
      </c>
      <c r="U76" s="113">
        <f t="shared" si="27"/>
        <v>0</v>
      </c>
      <c r="V76" s="115">
        <v>1126</v>
      </c>
      <c r="W76" s="113">
        <f t="shared" si="28"/>
        <v>1602.1536587725739</v>
      </c>
      <c r="X76" s="115">
        <v>1126</v>
      </c>
      <c r="Y76" s="113">
        <f t="shared" si="29"/>
        <v>1602.1536587725739</v>
      </c>
      <c r="Z76" s="115">
        <v>0</v>
      </c>
      <c r="AA76" s="113">
        <f t="shared" si="30"/>
        <v>0</v>
      </c>
    </row>
    <row r="77" spans="1:27" ht="13.5" thickBot="1">
      <c r="A77" s="117">
        <v>71</v>
      </c>
      <c r="B77" s="115" t="s">
        <v>506</v>
      </c>
      <c r="C77" s="115" t="s">
        <v>508</v>
      </c>
      <c r="D77" s="115">
        <v>76643</v>
      </c>
      <c r="E77" s="113">
        <f t="shared" si="31"/>
        <v>109053.16418233249</v>
      </c>
      <c r="F77" s="115">
        <v>54951</v>
      </c>
      <c r="G77" s="113">
        <f t="shared" si="31"/>
        <v>78188.228866085</v>
      </c>
      <c r="H77" s="115">
        <v>12135</v>
      </c>
      <c r="I77" s="113">
        <f t="shared" si="21"/>
        <v>17266.54942202947</v>
      </c>
      <c r="J77" s="115">
        <v>5114</v>
      </c>
      <c r="K77" s="113">
        <f t="shared" si="22"/>
        <v>7276.566439576326</v>
      </c>
      <c r="L77" s="115">
        <v>2305</v>
      </c>
      <c r="M77" s="113">
        <f t="shared" si="23"/>
        <v>3279.7195235086883</v>
      </c>
      <c r="N77" s="115">
        <v>2138</v>
      </c>
      <c r="O77" s="113">
        <f t="shared" si="24"/>
        <v>3042.0999311330042</v>
      </c>
      <c r="P77" s="115">
        <v>0</v>
      </c>
      <c r="Q77" s="113">
        <f t="shared" si="25"/>
        <v>0</v>
      </c>
      <c r="R77" s="115">
        <v>2138</v>
      </c>
      <c r="S77" s="113">
        <f t="shared" si="26"/>
        <v>3042.0999311330042</v>
      </c>
      <c r="T77" s="115">
        <v>0</v>
      </c>
      <c r="U77" s="113">
        <f t="shared" si="27"/>
        <v>0</v>
      </c>
      <c r="V77" s="115">
        <v>24439</v>
      </c>
      <c r="W77" s="113">
        <f t="shared" si="28"/>
        <v>34773.56418005589</v>
      </c>
      <c r="X77" s="115">
        <v>0</v>
      </c>
      <c r="Y77" s="113">
        <f t="shared" si="29"/>
        <v>0</v>
      </c>
      <c r="Z77" s="115">
        <v>24439</v>
      </c>
      <c r="AA77" s="113">
        <f t="shared" si="30"/>
        <v>34773.56418005589</v>
      </c>
    </row>
    <row r="78" spans="1:27" ht="13.5" thickBot="1">
      <c r="A78" s="117">
        <v>72</v>
      </c>
      <c r="B78" s="115" t="s">
        <v>506</v>
      </c>
      <c r="C78" s="115" t="s">
        <v>509</v>
      </c>
      <c r="D78" s="115">
        <v>108559</v>
      </c>
      <c r="E78" s="113">
        <f t="shared" si="31"/>
        <v>154465.54089049008</v>
      </c>
      <c r="F78" s="115">
        <v>66603</v>
      </c>
      <c r="G78" s="113">
        <f t="shared" si="31"/>
        <v>94767.53120357881</v>
      </c>
      <c r="H78" s="115">
        <v>23888</v>
      </c>
      <c r="I78" s="113">
        <f t="shared" si="21"/>
        <v>33989.5618123972</v>
      </c>
      <c r="J78" s="115">
        <v>5833</v>
      </c>
      <c r="K78" s="113">
        <f t="shared" si="22"/>
        <v>8299.611271421336</v>
      </c>
      <c r="L78" s="115">
        <v>662</v>
      </c>
      <c r="M78" s="113">
        <f t="shared" si="23"/>
        <v>941.9411386389378</v>
      </c>
      <c r="N78" s="115">
        <v>11573</v>
      </c>
      <c r="O78" s="113">
        <f t="shared" si="24"/>
        <v>16466.895464453817</v>
      </c>
      <c r="P78" s="115">
        <v>636</v>
      </c>
      <c r="Q78" s="113">
        <f t="shared" si="25"/>
        <v>904.946471562484</v>
      </c>
      <c r="R78" s="115">
        <v>519</v>
      </c>
      <c r="S78" s="113">
        <f t="shared" si="26"/>
        <v>738.4704697184421</v>
      </c>
      <c r="T78" s="115">
        <v>10418</v>
      </c>
      <c r="U78" s="113">
        <f t="shared" si="27"/>
        <v>14823.478523172891</v>
      </c>
      <c r="V78" s="115">
        <v>2413</v>
      </c>
      <c r="W78" s="113">
        <f t="shared" si="28"/>
        <v>3433.3896790570343</v>
      </c>
      <c r="X78" s="115">
        <v>2413</v>
      </c>
      <c r="Y78" s="113">
        <f t="shared" si="29"/>
        <v>3433.3896790570343</v>
      </c>
      <c r="Z78" s="115">
        <v>0</v>
      </c>
      <c r="AA78" s="113">
        <f t="shared" si="30"/>
        <v>0</v>
      </c>
    </row>
    <row r="79" spans="1:27" ht="13.5" thickBot="1">
      <c r="A79" s="117">
        <v>73</v>
      </c>
      <c r="B79" s="115" t="s">
        <v>506</v>
      </c>
      <c r="C79" s="115" t="s">
        <v>510</v>
      </c>
      <c r="D79" s="115">
        <v>215372</v>
      </c>
      <c r="E79" s="113">
        <f t="shared" si="31"/>
        <v>306446.74759961525</v>
      </c>
      <c r="F79" s="115">
        <v>95903</v>
      </c>
      <c r="G79" s="113">
        <f t="shared" si="31"/>
        <v>136457.6752551209</v>
      </c>
      <c r="H79" s="115">
        <v>23949</v>
      </c>
      <c r="I79" s="113">
        <f t="shared" si="21"/>
        <v>34076.3569928458</v>
      </c>
      <c r="J79" s="115">
        <v>19743</v>
      </c>
      <c r="K79" s="113">
        <f t="shared" si="22"/>
        <v>28091.75815732409</v>
      </c>
      <c r="L79" s="115">
        <v>4207</v>
      </c>
      <c r="M79" s="113">
        <f t="shared" si="23"/>
        <v>5986.021707332343</v>
      </c>
      <c r="N79" s="115">
        <v>71570</v>
      </c>
      <c r="O79" s="113">
        <f t="shared" si="24"/>
        <v>101834.93548699211</v>
      </c>
      <c r="P79" s="115">
        <v>47632</v>
      </c>
      <c r="Q79" s="113">
        <f t="shared" si="25"/>
        <v>67774.23008406327</v>
      </c>
      <c r="R79" s="115">
        <v>7590</v>
      </c>
      <c r="S79" s="113">
        <f t="shared" si="26"/>
        <v>10799.59704270323</v>
      </c>
      <c r="T79" s="115">
        <v>16348</v>
      </c>
      <c r="U79" s="113">
        <f t="shared" si="27"/>
        <v>23261.10836022561</v>
      </c>
      <c r="V79" s="115">
        <v>19270</v>
      </c>
      <c r="W79" s="113">
        <f t="shared" si="28"/>
        <v>27418.73979089476</v>
      </c>
      <c r="X79" s="115">
        <v>19270</v>
      </c>
      <c r="Y79" s="113">
        <f t="shared" si="29"/>
        <v>27418.73979089476</v>
      </c>
      <c r="Z79" s="115">
        <v>0</v>
      </c>
      <c r="AA79" s="113">
        <f t="shared" si="30"/>
        <v>0</v>
      </c>
    </row>
    <row r="80" spans="1:27" ht="13.5" thickBot="1">
      <c r="A80" s="117">
        <v>74</v>
      </c>
      <c r="B80" s="115" t="s">
        <v>506</v>
      </c>
      <c r="C80" s="115" t="s">
        <v>511</v>
      </c>
      <c r="D80" s="115">
        <v>92911</v>
      </c>
      <c r="E80" s="113">
        <f t="shared" si="31"/>
        <v>132200.44279770748</v>
      </c>
      <c r="F80" s="115">
        <v>64940</v>
      </c>
      <c r="G80" s="113">
        <f t="shared" si="31"/>
        <v>92401.2953824964</v>
      </c>
      <c r="H80" s="115">
        <v>15586</v>
      </c>
      <c r="I80" s="113">
        <f t="shared" si="21"/>
        <v>22176.88004052339</v>
      </c>
      <c r="J80" s="115">
        <v>7602</v>
      </c>
      <c r="K80" s="113">
        <f t="shared" si="22"/>
        <v>10816.671504430824</v>
      </c>
      <c r="L80" s="115">
        <v>829</v>
      </c>
      <c r="M80" s="113">
        <f t="shared" si="23"/>
        <v>1179.5607310146215</v>
      </c>
      <c r="N80" s="115">
        <v>3954</v>
      </c>
      <c r="O80" s="113">
        <f t="shared" si="24"/>
        <v>5626.035139242235</v>
      </c>
      <c r="P80" s="115">
        <v>1302</v>
      </c>
      <c r="Q80" s="113">
        <f t="shared" si="25"/>
        <v>1852.579097443953</v>
      </c>
      <c r="R80" s="115">
        <v>2652</v>
      </c>
      <c r="S80" s="113">
        <f t="shared" si="26"/>
        <v>3773.4560417982825</v>
      </c>
      <c r="T80" s="115">
        <v>0</v>
      </c>
      <c r="U80" s="113">
        <f t="shared" si="27"/>
        <v>0</v>
      </c>
      <c r="V80" s="115">
        <v>1623</v>
      </c>
      <c r="W80" s="113">
        <f t="shared" si="28"/>
        <v>2309.3209486570936</v>
      </c>
      <c r="X80" s="115">
        <v>1623</v>
      </c>
      <c r="Y80" s="113">
        <f t="shared" si="29"/>
        <v>2309.3209486570936</v>
      </c>
      <c r="Z80" s="115">
        <v>0</v>
      </c>
      <c r="AA80" s="113">
        <f t="shared" si="30"/>
        <v>0</v>
      </c>
    </row>
    <row r="81" spans="1:27" ht="13.5" thickBot="1">
      <c r="A81" s="117">
        <v>75</v>
      </c>
      <c r="B81" s="115" t="s">
        <v>506</v>
      </c>
      <c r="C81" s="115" t="s">
        <v>512</v>
      </c>
      <c r="D81" s="115">
        <v>78846</v>
      </c>
      <c r="E81" s="113">
        <f t="shared" si="31"/>
        <v>112187.75078115663</v>
      </c>
      <c r="F81" s="115">
        <v>50275</v>
      </c>
      <c r="G81" s="113">
        <f t="shared" si="31"/>
        <v>71534.88027956586</v>
      </c>
      <c r="H81" s="115">
        <v>13203</v>
      </c>
      <c r="I81" s="113">
        <f t="shared" si="21"/>
        <v>18786.17651578534</v>
      </c>
      <c r="J81" s="115">
        <v>8228</v>
      </c>
      <c r="K81" s="113">
        <f t="shared" si="22"/>
        <v>11707.389257886978</v>
      </c>
      <c r="L81" s="115">
        <v>354</v>
      </c>
      <c r="M81" s="113">
        <f t="shared" si="23"/>
        <v>503.69662096402413</v>
      </c>
      <c r="N81" s="115">
        <v>6786</v>
      </c>
      <c r="O81" s="113">
        <f t="shared" si="24"/>
        <v>9655.608106954429</v>
      </c>
      <c r="P81" s="115">
        <v>4295</v>
      </c>
      <c r="Q81" s="113">
        <f t="shared" si="25"/>
        <v>6111.234426668033</v>
      </c>
      <c r="R81" s="115">
        <v>2491</v>
      </c>
      <c r="S81" s="113">
        <f t="shared" si="26"/>
        <v>3544.373680286396</v>
      </c>
      <c r="T81" s="115">
        <v>0</v>
      </c>
      <c r="U81" s="113">
        <f t="shared" si="27"/>
        <v>0</v>
      </c>
      <c r="V81" s="115">
        <v>1908</v>
      </c>
      <c r="W81" s="113">
        <f t="shared" si="28"/>
        <v>2714.839414687452</v>
      </c>
      <c r="X81" s="115">
        <v>1908</v>
      </c>
      <c r="Y81" s="113">
        <f t="shared" si="29"/>
        <v>2714.839414687452</v>
      </c>
      <c r="Z81" s="115">
        <v>0</v>
      </c>
      <c r="AA81" s="113">
        <f t="shared" si="30"/>
        <v>0</v>
      </c>
    </row>
    <row r="82" spans="1:27" ht="13.5" thickBot="1">
      <c r="A82" s="117">
        <v>76</v>
      </c>
      <c r="B82" s="115" t="s">
        <v>513</v>
      </c>
      <c r="C82" s="115" t="s">
        <v>514</v>
      </c>
      <c r="D82" s="115">
        <v>223007</v>
      </c>
      <c r="E82" s="113">
        <f t="shared" si="31"/>
        <v>317310.37387379695</v>
      </c>
      <c r="F82" s="115">
        <v>105774</v>
      </c>
      <c r="G82" s="113">
        <f t="shared" si="31"/>
        <v>150502.84289787765</v>
      </c>
      <c r="H82" s="115">
        <v>25025</v>
      </c>
      <c r="I82" s="113">
        <f t="shared" si="21"/>
        <v>35607.367061086734</v>
      </c>
      <c r="J82" s="115">
        <v>22079</v>
      </c>
      <c r="K82" s="113">
        <f t="shared" si="22"/>
        <v>31415.586706962396</v>
      </c>
      <c r="L82" s="115">
        <v>4117</v>
      </c>
      <c r="M82" s="113">
        <f t="shared" si="23"/>
        <v>5857.963244375388</v>
      </c>
      <c r="N82" s="115">
        <v>66012</v>
      </c>
      <c r="O82" s="113">
        <f t="shared" si="24"/>
        <v>93926.6139634948</v>
      </c>
      <c r="P82" s="115">
        <v>55192</v>
      </c>
      <c r="Q82" s="113">
        <f t="shared" si="25"/>
        <v>78531.14097244751</v>
      </c>
      <c r="R82" s="115">
        <v>10820</v>
      </c>
      <c r="S82" s="113">
        <f t="shared" si="26"/>
        <v>15395.47299104729</v>
      </c>
      <c r="T82" s="115">
        <v>0</v>
      </c>
      <c r="U82" s="113">
        <f t="shared" si="27"/>
        <v>0</v>
      </c>
      <c r="V82" s="115">
        <v>4672</v>
      </c>
      <c r="W82" s="113">
        <f t="shared" si="28"/>
        <v>6647.657099276612</v>
      </c>
      <c r="X82" s="115">
        <v>4672</v>
      </c>
      <c r="Y82" s="113">
        <f t="shared" si="29"/>
        <v>6647.657099276612</v>
      </c>
      <c r="Z82" s="115">
        <v>0</v>
      </c>
      <c r="AA82" s="113">
        <f t="shared" si="30"/>
        <v>0</v>
      </c>
    </row>
    <row r="83" spans="1:27" ht="13.5" thickBot="1">
      <c r="A83" s="117">
        <v>77</v>
      </c>
      <c r="B83" s="115" t="s">
        <v>513</v>
      </c>
      <c r="C83" s="115" t="s">
        <v>515</v>
      </c>
      <c r="D83" s="115">
        <v>220463</v>
      </c>
      <c r="E83" s="113">
        <f t="shared" si="31"/>
        <v>313690.58798754704</v>
      </c>
      <c r="F83" s="115">
        <v>100143</v>
      </c>
      <c r="G83" s="113">
        <f t="shared" si="31"/>
        <v>142490.65173220413</v>
      </c>
      <c r="H83" s="115">
        <v>23873</v>
      </c>
      <c r="I83" s="113">
        <f t="shared" si="21"/>
        <v>33968.21873523771</v>
      </c>
      <c r="J83" s="115">
        <v>5760</v>
      </c>
      <c r="K83" s="113">
        <f t="shared" si="22"/>
        <v>8195.741629245138</v>
      </c>
      <c r="L83" s="115">
        <v>8562</v>
      </c>
      <c r="M83" s="113">
        <f t="shared" si="23"/>
        <v>12182.628442638346</v>
      </c>
      <c r="N83" s="115">
        <v>82125</v>
      </c>
      <c r="O83" s="113">
        <f t="shared" si="24"/>
        <v>116853.3474482217</v>
      </c>
      <c r="P83" s="115">
        <v>59575</v>
      </c>
      <c r="Q83" s="113">
        <f t="shared" si="25"/>
        <v>84767.58811845124</v>
      </c>
      <c r="R83" s="115">
        <v>22550</v>
      </c>
      <c r="S83" s="113">
        <f t="shared" si="26"/>
        <v>32085.759329770463</v>
      </c>
      <c r="T83" s="115">
        <v>0</v>
      </c>
      <c r="U83" s="113">
        <f t="shared" si="27"/>
        <v>0</v>
      </c>
      <c r="V83" s="115">
        <v>7251</v>
      </c>
      <c r="W83" s="113">
        <f t="shared" si="28"/>
        <v>10317.243498898697</v>
      </c>
      <c r="X83" s="115">
        <v>7251</v>
      </c>
      <c r="Y83" s="113">
        <f t="shared" si="29"/>
        <v>10317.243498898697</v>
      </c>
      <c r="Z83" s="115">
        <v>0</v>
      </c>
      <c r="AA83" s="113">
        <f t="shared" si="30"/>
        <v>0</v>
      </c>
    </row>
    <row r="84" spans="1:27" ht="13.5" thickBot="1">
      <c r="A84" s="117">
        <v>78</v>
      </c>
      <c r="B84" s="115" t="s">
        <v>516</v>
      </c>
      <c r="C84" s="115" t="s">
        <v>517</v>
      </c>
      <c r="D84" s="115">
        <v>62939</v>
      </c>
      <c r="E84" s="113">
        <f t="shared" si="31"/>
        <v>89554.1288894201</v>
      </c>
      <c r="F84" s="115">
        <v>49167</v>
      </c>
      <c r="G84" s="113">
        <f t="shared" si="31"/>
        <v>69958.33831338467</v>
      </c>
      <c r="H84" s="115">
        <v>11844</v>
      </c>
      <c r="I84" s="113">
        <f t="shared" si="21"/>
        <v>16852.493725135315</v>
      </c>
      <c r="J84" s="115">
        <v>585</v>
      </c>
      <c r="K84" s="113">
        <f t="shared" si="22"/>
        <v>832.3800092202093</v>
      </c>
      <c r="L84" s="115">
        <v>464</v>
      </c>
      <c r="M84" s="113">
        <f t="shared" si="23"/>
        <v>660.2125201336362</v>
      </c>
      <c r="N84" s="115">
        <v>879</v>
      </c>
      <c r="O84" s="113">
        <f t="shared" si="24"/>
        <v>1250.7043215462634</v>
      </c>
      <c r="P84" s="115">
        <v>461</v>
      </c>
      <c r="Q84" s="113">
        <f t="shared" si="25"/>
        <v>655.9439047017377</v>
      </c>
      <c r="R84" s="115">
        <v>418</v>
      </c>
      <c r="S84" s="113">
        <f t="shared" si="26"/>
        <v>594.7604168445257</v>
      </c>
      <c r="T84" s="115">
        <v>0</v>
      </c>
      <c r="U84" s="113">
        <f t="shared" si="27"/>
        <v>0</v>
      </c>
      <c r="V84" s="115">
        <v>704</v>
      </c>
      <c r="W84" s="113">
        <f t="shared" si="28"/>
        <v>1001.7017546855169</v>
      </c>
      <c r="X84" s="115">
        <v>704</v>
      </c>
      <c r="Y84" s="113">
        <f t="shared" si="29"/>
        <v>1001.7017546855169</v>
      </c>
      <c r="Z84" s="115">
        <v>0</v>
      </c>
      <c r="AA84" s="113">
        <f t="shared" si="30"/>
        <v>0</v>
      </c>
    </row>
    <row r="85" spans="1:27" ht="13.5" thickBot="1">
      <c r="A85" s="117">
        <v>79</v>
      </c>
      <c r="B85" s="115" t="s">
        <v>516</v>
      </c>
      <c r="C85" s="115" t="s">
        <v>518</v>
      </c>
      <c r="D85" s="115">
        <v>723699</v>
      </c>
      <c r="E85" s="113">
        <f t="shared" si="31"/>
        <v>1029730.9064831731</v>
      </c>
      <c r="F85" s="115">
        <v>409660</v>
      </c>
      <c r="G85" s="113">
        <f t="shared" si="31"/>
        <v>582893.6659438479</v>
      </c>
      <c r="H85" s="115">
        <v>93776</v>
      </c>
      <c r="I85" s="113">
        <f t="shared" si="21"/>
        <v>133431.2269139049</v>
      </c>
      <c r="J85" s="115">
        <v>44040</v>
      </c>
      <c r="K85" s="113">
        <f t="shared" si="22"/>
        <v>62663.27454027012</v>
      </c>
      <c r="L85" s="115">
        <v>51273</v>
      </c>
      <c r="M85" s="113">
        <f t="shared" si="23"/>
        <v>72954.90634657742</v>
      </c>
      <c r="N85" s="115">
        <v>124950</v>
      </c>
      <c r="O85" s="113">
        <f t="shared" si="24"/>
        <v>177787.8327385729</v>
      </c>
      <c r="P85" s="115">
        <v>117711</v>
      </c>
      <c r="Q85" s="113">
        <f t="shared" si="25"/>
        <v>167487.66370140182</v>
      </c>
      <c r="R85" s="115">
        <v>7239</v>
      </c>
      <c r="S85" s="113">
        <f t="shared" si="26"/>
        <v>10300.169037171103</v>
      </c>
      <c r="T85" s="115">
        <v>0</v>
      </c>
      <c r="U85" s="113">
        <f t="shared" si="27"/>
        <v>0</v>
      </c>
      <c r="V85" s="115">
        <v>50432</v>
      </c>
      <c r="W85" s="113">
        <f t="shared" si="28"/>
        <v>71758.27115383522</v>
      </c>
      <c r="X85" s="115">
        <v>50432</v>
      </c>
      <c r="Y85" s="113">
        <f t="shared" si="29"/>
        <v>71758.27115383522</v>
      </c>
      <c r="Z85" s="115">
        <v>0</v>
      </c>
      <c r="AA85" s="113">
        <f t="shared" si="30"/>
        <v>0</v>
      </c>
    </row>
    <row r="86" spans="1:27" ht="13.5" thickBot="1">
      <c r="A86" s="117">
        <v>80</v>
      </c>
      <c r="B86" s="115" t="s">
        <v>516</v>
      </c>
      <c r="C86" s="115" t="s">
        <v>519</v>
      </c>
      <c r="D86" s="115">
        <v>18781</v>
      </c>
      <c r="E86" s="113">
        <f t="shared" si="31"/>
        <v>26722.955475495302</v>
      </c>
      <c r="F86" s="115">
        <v>11105</v>
      </c>
      <c r="G86" s="113">
        <f t="shared" si="31"/>
        <v>15800.99145707765</v>
      </c>
      <c r="H86" s="115">
        <v>976</v>
      </c>
      <c r="I86" s="113">
        <f t="shared" si="21"/>
        <v>1388.7228871776483</v>
      </c>
      <c r="J86" s="115">
        <v>0</v>
      </c>
      <c r="K86" s="113">
        <f t="shared" si="22"/>
        <v>0</v>
      </c>
      <c r="L86" s="115">
        <v>0</v>
      </c>
      <c r="M86" s="113">
        <f t="shared" si="23"/>
        <v>0</v>
      </c>
      <c r="N86" s="115">
        <v>6700</v>
      </c>
      <c r="O86" s="113">
        <f t="shared" si="24"/>
        <v>9533.241131240005</v>
      </c>
      <c r="P86" s="115">
        <v>1200</v>
      </c>
      <c r="Q86" s="113">
        <f t="shared" si="25"/>
        <v>1707.446172759404</v>
      </c>
      <c r="R86" s="115">
        <v>5500</v>
      </c>
      <c r="S86" s="113">
        <f t="shared" si="26"/>
        <v>7825.794958480601</v>
      </c>
      <c r="T86" s="115">
        <v>0</v>
      </c>
      <c r="U86" s="113">
        <f t="shared" si="27"/>
        <v>0</v>
      </c>
      <c r="V86" s="115">
        <v>0</v>
      </c>
      <c r="W86" s="113">
        <f t="shared" si="28"/>
        <v>0</v>
      </c>
      <c r="X86" s="115">
        <v>0</v>
      </c>
      <c r="Y86" s="113">
        <f t="shared" si="29"/>
        <v>0</v>
      </c>
      <c r="Z86" s="115">
        <v>0</v>
      </c>
      <c r="AA86" s="113">
        <f t="shared" si="30"/>
        <v>0</v>
      </c>
    </row>
    <row r="87" spans="1:27" ht="13.5" thickBot="1">
      <c r="A87" s="117">
        <v>81</v>
      </c>
      <c r="B87" s="115" t="s">
        <v>520</v>
      </c>
      <c r="C87" s="115" t="s">
        <v>521</v>
      </c>
      <c r="D87" s="115">
        <v>1207236</v>
      </c>
      <c r="E87" s="113">
        <f t="shared" si="31"/>
        <v>1717742.073181143</v>
      </c>
      <c r="F87" s="115">
        <v>747879</v>
      </c>
      <c r="G87" s="113">
        <f t="shared" si="31"/>
        <v>1064135.946864275</v>
      </c>
      <c r="H87" s="115">
        <v>226215</v>
      </c>
      <c r="I87" s="113">
        <f t="shared" si="21"/>
        <v>321874.9466423071</v>
      </c>
      <c r="J87" s="115">
        <v>0</v>
      </c>
      <c r="K87" s="113">
        <f t="shared" si="22"/>
        <v>0</v>
      </c>
      <c r="L87" s="115">
        <v>81802</v>
      </c>
      <c r="M87" s="113">
        <f t="shared" si="23"/>
        <v>116393.7598533873</v>
      </c>
      <c r="N87" s="115">
        <v>151340</v>
      </c>
      <c r="O87" s="113">
        <f t="shared" si="24"/>
        <v>215337.41982117348</v>
      </c>
      <c r="P87" s="115">
        <v>134336</v>
      </c>
      <c r="Q87" s="113">
        <f t="shared" si="25"/>
        <v>191142.90755317273</v>
      </c>
      <c r="R87" s="115">
        <v>17004</v>
      </c>
      <c r="S87" s="113">
        <f t="shared" si="26"/>
        <v>24194.51226800075</v>
      </c>
      <c r="T87" s="115">
        <v>0</v>
      </c>
      <c r="U87" s="113">
        <f t="shared" si="27"/>
        <v>0</v>
      </c>
      <c r="V87" s="115">
        <v>189500</v>
      </c>
      <c r="W87" s="113">
        <f t="shared" si="28"/>
        <v>269634.2081149225</v>
      </c>
      <c r="X87" s="115">
        <v>189500</v>
      </c>
      <c r="Y87" s="113">
        <f t="shared" si="29"/>
        <v>269634.2081149225</v>
      </c>
      <c r="Z87" s="115">
        <v>0</v>
      </c>
      <c r="AA87" s="113">
        <f t="shared" si="30"/>
        <v>0</v>
      </c>
    </row>
    <row r="88" spans="1:27" ht="13.5" thickBot="1">
      <c r="A88" s="117">
        <v>82</v>
      </c>
      <c r="B88" s="115" t="s">
        <v>522</v>
      </c>
      <c r="C88" s="115" t="s">
        <v>523</v>
      </c>
      <c r="D88" s="115">
        <v>141057</v>
      </c>
      <c r="E88" s="113">
        <f t="shared" si="31"/>
        <v>200706.028992436</v>
      </c>
      <c r="F88" s="115">
        <v>100961</v>
      </c>
      <c r="G88" s="113">
        <f t="shared" si="31"/>
        <v>143654.56087330182</v>
      </c>
      <c r="H88" s="115">
        <v>23246</v>
      </c>
      <c r="I88" s="113">
        <f t="shared" si="21"/>
        <v>33076.07810997092</v>
      </c>
      <c r="J88" s="115">
        <v>14084</v>
      </c>
      <c r="K88" s="113">
        <f t="shared" si="22"/>
        <v>20039.72658095287</v>
      </c>
      <c r="L88" s="115">
        <v>2766</v>
      </c>
      <c r="M88" s="113">
        <f t="shared" si="23"/>
        <v>3935.6634282104255</v>
      </c>
      <c r="N88" s="115">
        <v>0</v>
      </c>
      <c r="O88" s="113">
        <f t="shared" si="24"/>
        <v>0</v>
      </c>
      <c r="P88" s="115">
        <v>0</v>
      </c>
      <c r="Q88" s="113">
        <f t="shared" si="25"/>
        <v>0</v>
      </c>
      <c r="R88" s="115">
        <v>0</v>
      </c>
      <c r="S88" s="113">
        <f t="shared" si="26"/>
        <v>0</v>
      </c>
      <c r="T88" s="115">
        <v>0</v>
      </c>
      <c r="U88" s="113">
        <f t="shared" si="27"/>
        <v>0</v>
      </c>
      <c r="V88" s="115">
        <v>3388</v>
      </c>
      <c r="W88" s="113">
        <f t="shared" si="28"/>
        <v>4820.68969442405</v>
      </c>
      <c r="X88" s="115">
        <v>3388</v>
      </c>
      <c r="Y88" s="113">
        <f t="shared" si="29"/>
        <v>4820.68969442405</v>
      </c>
      <c r="Z88" s="115">
        <v>0</v>
      </c>
      <c r="AA88" s="113">
        <f t="shared" si="30"/>
        <v>0</v>
      </c>
    </row>
    <row r="89" spans="1:27" ht="13.5" thickBot="1">
      <c r="A89" s="117">
        <v>83</v>
      </c>
      <c r="B89" s="115" t="s">
        <v>524</v>
      </c>
      <c r="C89" s="115" t="s">
        <v>525</v>
      </c>
      <c r="D89" s="115">
        <v>367799</v>
      </c>
      <c r="E89" s="113">
        <f t="shared" si="31"/>
        <v>523330.8290789466</v>
      </c>
      <c r="F89" s="115">
        <v>171802</v>
      </c>
      <c r="G89" s="113">
        <f t="shared" si="31"/>
        <v>244452.2228103426</v>
      </c>
      <c r="H89" s="115">
        <v>42419</v>
      </c>
      <c r="I89" s="113">
        <f t="shared" si="21"/>
        <v>60356.79933523429</v>
      </c>
      <c r="J89" s="115">
        <v>27562</v>
      </c>
      <c r="K89" s="113">
        <f t="shared" si="22"/>
        <v>39217.19284466224</v>
      </c>
      <c r="L89" s="115">
        <v>4385</v>
      </c>
      <c r="M89" s="113">
        <f t="shared" si="23"/>
        <v>6239.292889624988</v>
      </c>
      <c r="N89" s="115">
        <v>121631</v>
      </c>
      <c r="O89" s="113">
        <f t="shared" si="24"/>
        <v>173065.32119908254</v>
      </c>
      <c r="P89" s="115">
        <v>10322</v>
      </c>
      <c r="Q89" s="113">
        <f t="shared" si="25"/>
        <v>14686.882829352138</v>
      </c>
      <c r="R89" s="115">
        <v>3370</v>
      </c>
      <c r="S89" s="113">
        <f t="shared" si="26"/>
        <v>4795.078001832659</v>
      </c>
      <c r="T89" s="115">
        <v>107939</v>
      </c>
      <c r="U89" s="113">
        <f t="shared" si="27"/>
        <v>153583.36036789775</v>
      </c>
      <c r="V89" s="115">
        <v>16616</v>
      </c>
      <c r="W89" s="113">
        <f t="shared" si="28"/>
        <v>23642.43800547521</v>
      </c>
      <c r="X89" s="115">
        <v>4934</v>
      </c>
      <c r="Y89" s="113">
        <f t="shared" si="29"/>
        <v>7020.4495136624155</v>
      </c>
      <c r="Z89" s="115">
        <v>11682</v>
      </c>
      <c r="AA89" s="113">
        <f t="shared" si="30"/>
        <v>16621.988491812797</v>
      </c>
    </row>
    <row r="90" spans="1:27" s="100" customFormat="1" ht="12.75">
      <c r="A90" s="98">
        <v>83</v>
      </c>
      <c r="B90" s="99"/>
      <c r="C90" s="99" t="s">
        <v>526</v>
      </c>
      <c r="D90" s="99">
        <f aca="true" t="shared" si="32" ref="D90:Z90">SUM(D7:D89)</f>
        <v>17277220.58</v>
      </c>
      <c r="E90" s="113">
        <f t="shared" si="31"/>
        <v>24583270.129367504</v>
      </c>
      <c r="F90" s="99">
        <f t="shared" si="32"/>
        <v>10678566.34</v>
      </c>
      <c r="G90" s="113">
        <f t="shared" si="31"/>
        <v>15194231.023158662</v>
      </c>
      <c r="H90" s="99">
        <f t="shared" si="32"/>
        <v>2692416.75</v>
      </c>
      <c r="I90" s="113">
        <f t="shared" si="21"/>
        <v>3830963.896050677</v>
      </c>
      <c r="J90" s="99">
        <f t="shared" si="32"/>
        <v>1147094.9300000002</v>
      </c>
      <c r="K90" s="113">
        <f t="shared" si="22"/>
        <v>1632169.040016847</v>
      </c>
      <c r="L90" s="99">
        <f t="shared" si="32"/>
        <v>968156.61</v>
      </c>
      <c r="M90" s="113">
        <f t="shared" si="23"/>
        <v>1377562.7486468488</v>
      </c>
      <c r="N90" s="99">
        <f t="shared" si="32"/>
        <v>1790985.96</v>
      </c>
      <c r="O90" s="113">
        <f t="shared" si="24"/>
        <v>2548343.435723189</v>
      </c>
      <c r="P90" s="99">
        <f t="shared" si="32"/>
        <v>1056233.19</v>
      </c>
      <c r="Q90" s="113">
        <f t="shared" si="25"/>
        <v>1502884.4315057967</v>
      </c>
      <c r="R90" s="99">
        <f t="shared" si="32"/>
        <v>567631.77</v>
      </c>
      <c r="S90" s="113">
        <f t="shared" si="26"/>
        <v>807667.2443526218</v>
      </c>
      <c r="T90" s="99">
        <f t="shared" si="32"/>
        <v>167121</v>
      </c>
      <c r="U90" s="113">
        <f t="shared" si="27"/>
        <v>237791.75986477025</v>
      </c>
      <c r="V90" s="99">
        <f t="shared" si="32"/>
        <v>2204946.13</v>
      </c>
      <c r="W90" s="113">
        <f t="shared" si="28"/>
        <v>3137355.6923409654</v>
      </c>
      <c r="X90" s="99">
        <f t="shared" si="32"/>
        <v>1754518.13</v>
      </c>
      <c r="Y90" s="113">
        <f t="shared" si="29"/>
        <v>2496454.3884212384</v>
      </c>
      <c r="Z90" s="99">
        <f t="shared" si="32"/>
        <v>450428</v>
      </c>
      <c r="AA90" s="113">
        <f t="shared" si="30"/>
        <v>640901.3039197273</v>
      </c>
    </row>
    <row r="91" spans="1:27" ht="7.5" customHeight="1" thickBot="1">
      <c r="A91" s="187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9"/>
    </row>
    <row r="92" spans="1:27" ht="13.5" thickBot="1">
      <c r="A92" s="117">
        <v>1</v>
      </c>
      <c r="B92" s="115" t="s">
        <v>413</v>
      </c>
      <c r="C92" s="115" t="s">
        <v>527</v>
      </c>
      <c r="D92" s="115">
        <v>47371</v>
      </c>
      <c r="E92" s="113">
        <f t="shared" si="31"/>
        <v>67402.8605414881</v>
      </c>
      <c r="F92" s="115">
        <v>26688</v>
      </c>
      <c r="G92" s="113">
        <f t="shared" si="31"/>
        <v>37973.60288216914</v>
      </c>
      <c r="H92" s="115">
        <v>6404</v>
      </c>
      <c r="I92" s="113">
        <f aca="true" t="shared" si="33" ref="I92:I131">H92/$E$5</f>
        <v>9112.071075292684</v>
      </c>
      <c r="J92" s="115">
        <v>5181</v>
      </c>
      <c r="K92" s="113">
        <f aca="true" t="shared" si="34" ref="K92:K131">J92/$E$5</f>
        <v>7371.898850888726</v>
      </c>
      <c r="L92" s="115">
        <v>1088</v>
      </c>
      <c r="M92" s="113">
        <f aca="true" t="shared" si="35" ref="M92:M131">L92/$E$5</f>
        <v>1548.084529968526</v>
      </c>
      <c r="N92" s="115">
        <v>8010</v>
      </c>
      <c r="O92" s="113">
        <f aca="true" t="shared" si="36" ref="O92:O131">N92/$E$5</f>
        <v>11397.20320316902</v>
      </c>
      <c r="P92" s="115">
        <v>7142</v>
      </c>
      <c r="Q92" s="113">
        <f aca="true" t="shared" si="37" ref="Q92:Q131">P92/$E$5</f>
        <v>10162.150471539719</v>
      </c>
      <c r="R92" s="115">
        <v>868</v>
      </c>
      <c r="S92" s="113">
        <f aca="true" t="shared" si="38" ref="S92:S131">R92/$E$5</f>
        <v>1235.0527316293021</v>
      </c>
      <c r="T92" s="115">
        <v>0</v>
      </c>
      <c r="U92" s="113">
        <f aca="true" t="shared" si="39" ref="U92:U131">T92/$E$5</f>
        <v>0</v>
      </c>
      <c r="V92" s="115">
        <v>1783</v>
      </c>
      <c r="W92" s="113">
        <f aca="true" t="shared" si="40" ref="W92:W131">V92/$E$5</f>
        <v>2536.9804383583473</v>
      </c>
      <c r="X92" s="115">
        <v>1783</v>
      </c>
      <c r="Y92" s="113">
        <f aca="true" t="shared" si="41" ref="Y92:Y131">X92/$E$5</f>
        <v>2536.9804383583473</v>
      </c>
      <c r="Z92" s="115">
        <v>0</v>
      </c>
      <c r="AA92" s="113">
        <f aca="true" t="shared" si="42" ref="AA92:AA131">Z92/$E$5</f>
        <v>0</v>
      </c>
    </row>
    <row r="93" spans="1:27" ht="13.5" thickBot="1">
      <c r="A93" s="117">
        <v>2</v>
      </c>
      <c r="B93" s="115" t="s">
        <v>528</v>
      </c>
      <c r="C93" s="115" t="s">
        <v>529</v>
      </c>
      <c r="D93" s="115">
        <v>926724</v>
      </c>
      <c r="E93" s="113">
        <f t="shared" si="31"/>
        <v>1318609.4558369047</v>
      </c>
      <c r="F93" s="115">
        <v>596888</v>
      </c>
      <c r="G93" s="113">
        <f t="shared" si="31"/>
        <v>849295.1093050125</v>
      </c>
      <c r="H93" s="115">
        <v>144992</v>
      </c>
      <c r="I93" s="113">
        <f t="shared" si="33"/>
        <v>206305.02956727624</v>
      </c>
      <c r="J93" s="115">
        <v>67599</v>
      </c>
      <c r="K93" s="113">
        <f t="shared" si="34"/>
        <v>96184.71152696911</v>
      </c>
      <c r="L93" s="115">
        <v>8224</v>
      </c>
      <c r="M93" s="113">
        <f t="shared" si="35"/>
        <v>11701.697770644447</v>
      </c>
      <c r="N93" s="115">
        <v>109021</v>
      </c>
      <c r="O93" s="113">
        <f t="shared" si="36"/>
        <v>155122.90766700247</v>
      </c>
      <c r="P93" s="115">
        <v>79327</v>
      </c>
      <c r="Q93" s="113">
        <f t="shared" si="37"/>
        <v>112872.15212207103</v>
      </c>
      <c r="R93" s="115">
        <v>29694</v>
      </c>
      <c r="S93" s="113">
        <f t="shared" si="38"/>
        <v>42250.755544931446</v>
      </c>
      <c r="T93" s="115">
        <v>0</v>
      </c>
      <c r="U93" s="113">
        <f t="shared" si="39"/>
        <v>0</v>
      </c>
      <c r="V93" s="115">
        <v>60846</v>
      </c>
      <c r="W93" s="113">
        <f t="shared" si="40"/>
        <v>86576.05818976556</v>
      </c>
      <c r="X93" s="115">
        <v>60846</v>
      </c>
      <c r="Y93" s="113">
        <f t="shared" si="41"/>
        <v>86576.05818976556</v>
      </c>
      <c r="Z93" s="115">
        <v>0</v>
      </c>
      <c r="AA93" s="113">
        <f t="shared" si="42"/>
        <v>0</v>
      </c>
    </row>
    <row r="94" spans="1:27" ht="13.5" thickBot="1">
      <c r="A94" s="117">
        <v>3</v>
      </c>
      <c r="B94" s="115" t="s">
        <v>415</v>
      </c>
      <c r="C94" s="115" t="s">
        <v>530</v>
      </c>
      <c r="D94" s="115">
        <v>172147</v>
      </c>
      <c r="E94" s="113">
        <f t="shared" si="31"/>
        <v>244943.1135850109</v>
      </c>
      <c r="F94" s="115">
        <v>126687</v>
      </c>
      <c r="G94" s="113">
        <f t="shared" si="31"/>
        <v>180259.36107364215</v>
      </c>
      <c r="H94" s="115">
        <v>28860</v>
      </c>
      <c r="I94" s="113">
        <f t="shared" si="33"/>
        <v>41064.08045486366</v>
      </c>
      <c r="J94" s="115">
        <v>8429</v>
      </c>
      <c r="K94" s="113">
        <f t="shared" si="34"/>
        <v>11993.386491824178</v>
      </c>
      <c r="L94" s="115">
        <v>6655</v>
      </c>
      <c r="M94" s="113">
        <f t="shared" si="35"/>
        <v>9469.211899761527</v>
      </c>
      <c r="N94" s="115">
        <v>1516</v>
      </c>
      <c r="O94" s="113">
        <f t="shared" si="36"/>
        <v>2157.07366491938</v>
      </c>
      <c r="P94" s="115">
        <v>0</v>
      </c>
      <c r="Q94" s="113">
        <f t="shared" si="37"/>
        <v>0</v>
      </c>
      <c r="R94" s="115">
        <v>0</v>
      </c>
      <c r="S94" s="113">
        <f t="shared" si="38"/>
        <v>0</v>
      </c>
      <c r="T94" s="115">
        <v>1516</v>
      </c>
      <c r="U94" s="113">
        <f t="shared" si="39"/>
        <v>2157.07366491938</v>
      </c>
      <c r="V94" s="115">
        <v>5383</v>
      </c>
      <c r="W94" s="113">
        <f t="shared" si="40"/>
        <v>7659.318956636559</v>
      </c>
      <c r="X94" s="115">
        <v>5383</v>
      </c>
      <c r="Y94" s="113">
        <f t="shared" si="41"/>
        <v>7659.318956636559</v>
      </c>
      <c r="Z94" s="115">
        <v>0</v>
      </c>
      <c r="AA94" s="113">
        <f t="shared" si="42"/>
        <v>0</v>
      </c>
    </row>
    <row r="95" spans="1:27" ht="13.5" thickBot="1">
      <c r="A95" s="117">
        <v>4</v>
      </c>
      <c r="B95" s="115" t="s">
        <v>419</v>
      </c>
      <c r="C95" s="115" t="s">
        <v>531</v>
      </c>
      <c r="D95" s="115">
        <v>44822.33</v>
      </c>
      <c r="E95" s="113">
        <f t="shared" si="31"/>
        <v>63776.429843882506</v>
      </c>
      <c r="F95" s="115">
        <v>24861.96</v>
      </c>
      <c r="G95" s="113">
        <f t="shared" si="31"/>
        <v>35375.38204108115</v>
      </c>
      <c r="H95" s="115">
        <v>5904.32</v>
      </c>
      <c r="I95" s="113">
        <f t="shared" si="33"/>
        <v>8401.09048895567</v>
      </c>
      <c r="J95" s="115">
        <v>13075.04</v>
      </c>
      <c r="K95" s="113">
        <f t="shared" si="34"/>
        <v>18604.105838896765</v>
      </c>
      <c r="L95" s="115">
        <v>775.89</v>
      </c>
      <c r="M95" s="113">
        <f t="shared" si="35"/>
        <v>1103.9920091519116</v>
      </c>
      <c r="N95" s="115">
        <v>205.12</v>
      </c>
      <c r="O95" s="113">
        <f t="shared" si="36"/>
        <v>291.85946579700743</v>
      </c>
      <c r="P95" s="115">
        <v>205.12</v>
      </c>
      <c r="Q95" s="113">
        <f t="shared" si="37"/>
        <v>291.85946579700743</v>
      </c>
      <c r="R95" s="115">
        <v>0</v>
      </c>
      <c r="S95" s="113">
        <f t="shared" si="38"/>
        <v>0</v>
      </c>
      <c r="T95" s="115">
        <v>0</v>
      </c>
      <c r="U95" s="113">
        <f t="shared" si="39"/>
        <v>0</v>
      </c>
      <c r="V95" s="115">
        <v>2603.05</v>
      </c>
      <c r="W95" s="113">
        <f t="shared" si="40"/>
        <v>3703.806466667805</v>
      </c>
      <c r="X95" s="115">
        <v>2603.05</v>
      </c>
      <c r="Y95" s="113">
        <f t="shared" si="41"/>
        <v>3703.806466667805</v>
      </c>
      <c r="Z95" s="115">
        <v>0</v>
      </c>
      <c r="AA95" s="113">
        <f t="shared" si="42"/>
        <v>0</v>
      </c>
    </row>
    <row r="96" spans="1:27" ht="13.5" thickBot="1">
      <c r="A96" s="117">
        <v>5</v>
      </c>
      <c r="B96" s="115" t="s">
        <v>421</v>
      </c>
      <c r="C96" s="115" t="s">
        <v>532</v>
      </c>
      <c r="D96" s="115">
        <v>404472</v>
      </c>
      <c r="E96" s="113">
        <f t="shared" si="31"/>
        <v>575511.8069902846</v>
      </c>
      <c r="F96" s="115">
        <v>271394</v>
      </c>
      <c r="G96" s="113">
        <f t="shared" si="31"/>
        <v>386158.87217488803</v>
      </c>
      <c r="H96" s="115">
        <v>69931</v>
      </c>
      <c r="I96" s="113">
        <f t="shared" si="33"/>
        <v>99502.84858936489</v>
      </c>
      <c r="J96" s="115">
        <v>61630</v>
      </c>
      <c r="K96" s="113">
        <f t="shared" si="34"/>
        <v>87691.58968930172</v>
      </c>
      <c r="L96" s="115">
        <v>598</v>
      </c>
      <c r="M96" s="113">
        <f t="shared" si="35"/>
        <v>850.8773427584363</v>
      </c>
      <c r="N96" s="115">
        <v>919</v>
      </c>
      <c r="O96" s="113">
        <f t="shared" si="36"/>
        <v>1307.6191939715768</v>
      </c>
      <c r="P96" s="115">
        <v>321</v>
      </c>
      <c r="Q96" s="113">
        <f t="shared" si="37"/>
        <v>456.74185121314054</v>
      </c>
      <c r="R96" s="115">
        <v>598</v>
      </c>
      <c r="S96" s="113">
        <f t="shared" si="38"/>
        <v>850.8773427584363</v>
      </c>
      <c r="T96" s="115">
        <v>0</v>
      </c>
      <c r="U96" s="113">
        <f t="shared" si="39"/>
        <v>0</v>
      </c>
      <c r="V96" s="115">
        <v>0</v>
      </c>
      <c r="W96" s="113">
        <f t="shared" si="40"/>
        <v>0</v>
      </c>
      <c r="X96" s="115">
        <v>0</v>
      </c>
      <c r="Y96" s="113">
        <f t="shared" si="41"/>
        <v>0</v>
      </c>
      <c r="Z96" s="115">
        <v>0</v>
      </c>
      <c r="AA96" s="113">
        <f t="shared" si="42"/>
        <v>0</v>
      </c>
    </row>
    <row r="97" spans="1:27" ht="13.5" thickBot="1">
      <c r="A97" s="117">
        <v>6</v>
      </c>
      <c r="B97" s="115" t="s">
        <v>421</v>
      </c>
      <c r="C97" s="115" t="s">
        <v>533</v>
      </c>
      <c r="D97" s="115">
        <v>763492</v>
      </c>
      <c r="E97" s="113">
        <f t="shared" si="31"/>
        <v>1086351.2444436855</v>
      </c>
      <c r="F97" s="115">
        <v>509838</v>
      </c>
      <c r="G97" s="113">
        <f t="shared" si="31"/>
        <v>725434.118189424</v>
      </c>
      <c r="H97" s="115">
        <v>130879</v>
      </c>
      <c r="I97" s="113">
        <f t="shared" si="33"/>
        <v>186224.039703815</v>
      </c>
      <c r="J97" s="115">
        <v>109750</v>
      </c>
      <c r="K97" s="113">
        <f t="shared" si="34"/>
        <v>156160.18121695382</v>
      </c>
      <c r="L97" s="115">
        <v>4402</v>
      </c>
      <c r="M97" s="113">
        <f t="shared" si="35"/>
        <v>6263.4817104057465</v>
      </c>
      <c r="N97" s="115">
        <v>8623</v>
      </c>
      <c r="O97" s="113">
        <f t="shared" si="36"/>
        <v>12269.423623086948</v>
      </c>
      <c r="P97" s="115">
        <v>2931</v>
      </c>
      <c r="Q97" s="113">
        <f t="shared" si="37"/>
        <v>4170.4372769648435</v>
      </c>
      <c r="R97" s="115">
        <v>1036</v>
      </c>
      <c r="S97" s="113">
        <f t="shared" si="38"/>
        <v>1474.0951958156186</v>
      </c>
      <c r="T97" s="115">
        <v>4656</v>
      </c>
      <c r="U97" s="113">
        <f t="shared" si="39"/>
        <v>6624.891150306486</v>
      </c>
      <c r="V97" s="115">
        <v>31297</v>
      </c>
      <c r="W97" s="113">
        <f t="shared" si="40"/>
        <v>44531.61905737589</v>
      </c>
      <c r="X97" s="115">
        <v>31297</v>
      </c>
      <c r="Y97" s="113">
        <f t="shared" si="41"/>
        <v>44531.61905737589</v>
      </c>
      <c r="Z97" s="115">
        <v>0</v>
      </c>
      <c r="AA97" s="113">
        <f t="shared" si="42"/>
        <v>0</v>
      </c>
    </row>
    <row r="98" spans="1:27" ht="13.5" thickBot="1">
      <c r="A98" s="117">
        <v>7</v>
      </c>
      <c r="B98" s="115" t="s">
        <v>421</v>
      </c>
      <c r="C98" s="115" t="s">
        <v>534</v>
      </c>
      <c r="D98" s="115">
        <v>234839</v>
      </c>
      <c r="E98" s="113">
        <f>D98/$E$5</f>
        <v>334145.7931372047</v>
      </c>
      <c r="F98" s="115">
        <v>168364</v>
      </c>
      <c r="G98" s="113">
        <f>F98/$E$5</f>
        <v>239560.38952538688</v>
      </c>
      <c r="H98" s="115">
        <v>41572</v>
      </c>
      <c r="I98" s="113">
        <f t="shared" si="33"/>
        <v>59151.62691162828</v>
      </c>
      <c r="J98" s="115">
        <v>16473</v>
      </c>
      <c r="K98" s="113">
        <f t="shared" si="34"/>
        <v>23438.967336554717</v>
      </c>
      <c r="L98" s="115">
        <v>2011</v>
      </c>
      <c r="M98" s="113">
        <f t="shared" si="35"/>
        <v>2861.3952111826343</v>
      </c>
      <c r="N98" s="115">
        <v>6419</v>
      </c>
      <c r="O98" s="113">
        <f t="shared" si="36"/>
        <v>9133.414152452178</v>
      </c>
      <c r="P98" s="115">
        <v>6074</v>
      </c>
      <c r="Q98" s="113">
        <f t="shared" si="37"/>
        <v>8642.52337778385</v>
      </c>
      <c r="R98" s="115">
        <v>345</v>
      </c>
      <c r="S98" s="113">
        <f t="shared" si="38"/>
        <v>490.8907746683286</v>
      </c>
      <c r="T98" s="115">
        <v>0</v>
      </c>
      <c r="U98" s="113">
        <f t="shared" si="39"/>
        <v>0</v>
      </c>
      <c r="V98" s="115">
        <v>3211</v>
      </c>
      <c r="W98" s="113">
        <f t="shared" si="40"/>
        <v>4568.841383942038</v>
      </c>
      <c r="X98" s="115">
        <v>3211</v>
      </c>
      <c r="Y98" s="113">
        <f t="shared" si="41"/>
        <v>4568.841383942038</v>
      </c>
      <c r="Z98" s="115">
        <v>0</v>
      </c>
      <c r="AA98" s="113">
        <f t="shared" si="42"/>
        <v>0</v>
      </c>
    </row>
    <row r="99" spans="1:27" ht="13.5" thickBot="1">
      <c r="A99" s="117">
        <v>8</v>
      </c>
      <c r="B99" s="115" t="s">
        <v>421</v>
      </c>
      <c r="C99" s="115" t="s">
        <v>535</v>
      </c>
      <c r="D99" s="115">
        <v>780083</v>
      </c>
      <c r="E99" s="113">
        <f aca="true" t="shared" si="43" ref="E99:G133">D99/$E$5</f>
        <v>1109958.110653895</v>
      </c>
      <c r="F99" s="115">
        <v>476075</v>
      </c>
      <c r="G99" s="113">
        <f t="shared" si="43"/>
        <v>677393.6972470277</v>
      </c>
      <c r="H99" s="115">
        <v>110722</v>
      </c>
      <c r="I99" s="113">
        <f t="shared" si="33"/>
        <v>157543.21261688892</v>
      </c>
      <c r="J99" s="115">
        <v>7159</v>
      </c>
      <c r="K99" s="113">
        <f t="shared" si="34"/>
        <v>10186.339292320477</v>
      </c>
      <c r="L99" s="115">
        <v>86190</v>
      </c>
      <c r="M99" s="113">
        <f t="shared" si="35"/>
        <v>122637.32135844418</v>
      </c>
      <c r="N99" s="115">
        <v>99937</v>
      </c>
      <c r="O99" s="113">
        <f t="shared" si="36"/>
        <v>142197.5401392138</v>
      </c>
      <c r="P99" s="115">
        <v>60397</v>
      </c>
      <c r="Q99" s="113">
        <f t="shared" si="37"/>
        <v>85937.18874679142</v>
      </c>
      <c r="R99" s="115">
        <v>39540</v>
      </c>
      <c r="S99" s="113">
        <f t="shared" si="38"/>
        <v>56260.35139242235</v>
      </c>
      <c r="T99" s="115">
        <v>0</v>
      </c>
      <c r="U99" s="113">
        <f t="shared" si="39"/>
        <v>0</v>
      </c>
      <c r="V99" s="115">
        <v>4212</v>
      </c>
      <c r="W99" s="113">
        <f t="shared" si="40"/>
        <v>5993.136066385508</v>
      </c>
      <c r="X99" s="115">
        <v>4212</v>
      </c>
      <c r="Y99" s="113">
        <f t="shared" si="41"/>
        <v>5993.136066385508</v>
      </c>
      <c r="Z99" s="115">
        <v>0</v>
      </c>
      <c r="AA99" s="113">
        <f t="shared" si="42"/>
        <v>0</v>
      </c>
    </row>
    <row r="100" spans="1:27" ht="13.5" thickBot="1">
      <c r="A100" s="117">
        <v>9</v>
      </c>
      <c r="B100" s="115" t="s">
        <v>431</v>
      </c>
      <c r="C100" s="115" t="s">
        <v>536</v>
      </c>
      <c r="D100" s="115">
        <v>593937</v>
      </c>
      <c r="E100" s="113">
        <f t="shared" si="43"/>
        <v>845096.214591835</v>
      </c>
      <c r="F100" s="115">
        <v>408418</v>
      </c>
      <c r="G100" s="113">
        <f t="shared" si="43"/>
        <v>581126.4591550418</v>
      </c>
      <c r="H100" s="115">
        <v>114699</v>
      </c>
      <c r="I100" s="113">
        <f t="shared" si="33"/>
        <v>163201.9738077757</v>
      </c>
      <c r="J100" s="115">
        <v>15990</v>
      </c>
      <c r="K100" s="113">
        <f t="shared" si="34"/>
        <v>22751.720252019055</v>
      </c>
      <c r="L100" s="115">
        <v>46736</v>
      </c>
      <c r="M100" s="113">
        <f t="shared" si="35"/>
        <v>66499.33694173624</v>
      </c>
      <c r="N100" s="115">
        <v>8094</v>
      </c>
      <c r="O100" s="113">
        <f t="shared" si="36"/>
        <v>11516.724435262178</v>
      </c>
      <c r="P100" s="115">
        <v>3434</v>
      </c>
      <c r="Q100" s="113">
        <f t="shared" si="37"/>
        <v>4886.1417977131605</v>
      </c>
      <c r="R100" s="115">
        <v>4660</v>
      </c>
      <c r="S100" s="113">
        <f t="shared" si="38"/>
        <v>6630.582637549018</v>
      </c>
      <c r="T100" s="115">
        <v>0</v>
      </c>
      <c r="U100" s="113">
        <f t="shared" si="39"/>
        <v>0</v>
      </c>
      <c r="V100" s="115">
        <v>24786</v>
      </c>
      <c r="W100" s="113">
        <f t="shared" si="40"/>
        <v>35267.30069834548</v>
      </c>
      <c r="X100" s="115">
        <v>24786</v>
      </c>
      <c r="Y100" s="113">
        <f t="shared" si="41"/>
        <v>35267.30069834548</v>
      </c>
      <c r="Z100" s="115">
        <v>0</v>
      </c>
      <c r="AA100" s="113">
        <f t="shared" si="42"/>
        <v>0</v>
      </c>
    </row>
    <row r="101" spans="1:27" ht="13.5" thickBot="1">
      <c r="A101" s="117">
        <v>10</v>
      </c>
      <c r="B101" s="115" t="s">
        <v>440</v>
      </c>
      <c r="C101" s="115" t="s">
        <v>537</v>
      </c>
      <c r="D101" s="115">
        <v>404401</v>
      </c>
      <c r="E101" s="113">
        <f t="shared" si="43"/>
        <v>575410.7830917297</v>
      </c>
      <c r="F101" s="115">
        <v>285024</v>
      </c>
      <c r="G101" s="113">
        <f t="shared" si="43"/>
        <v>405552.6149538136</v>
      </c>
      <c r="H101" s="115">
        <v>72497</v>
      </c>
      <c r="I101" s="113">
        <f t="shared" si="33"/>
        <v>103153.93765544875</v>
      </c>
      <c r="J101" s="115">
        <v>37410</v>
      </c>
      <c r="K101" s="113">
        <f t="shared" si="34"/>
        <v>53229.63443577442</v>
      </c>
      <c r="L101" s="115">
        <v>4078</v>
      </c>
      <c r="M101" s="113">
        <f t="shared" si="35"/>
        <v>5802.471243760708</v>
      </c>
      <c r="N101" s="115">
        <v>5392</v>
      </c>
      <c r="O101" s="113">
        <f t="shared" si="36"/>
        <v>7672.124802932254</v>
      </c>
      <c r="P101" s="115">
        <v>4838</v>
      </c>
      <c r="Q101" s="113">
        <f t="shared" si="37"/>
        <v>6883.853819841663</v>
      </c>
      <c r="R101" s="115">
        <v>554</v>
      </c>
      <c r="S101" s="113">
        <f t="shared" si="38"/>
        <v>788.2709830905915</v>
      </c>
      <c r="T101" s="115">
        <v>0</v>
      </c>
      <c r="U101" s="113">
        <f t="shared" si="39"/>
        <v>0</v>
      </c>
      <c r="V101" s="115">
        <v>13126</v>
      </c>
      <c r="W101" s="113">
        <f t="shared" si="40"/>
        <v>18676.61538636661</v>
      </c>
      <c r="X101" s="115">
        <v>13126</v>
      </c>
      <c r="Y101" s="113">
        <f t="shared" si="41"/>
        <v>18676.61538636661</v>
      </c>
      <c r="Z101" s="115">
        <v>0</v>
      </c>
      <c r="AA101" s="113">
        <f t="shared" si="42"/>
        <v>0</v>
      </c>
    </row>
    <row r="102" spans="1:27" ht="13.5" thickBot="1">
      <c r="A102" s="117">
        <v>11</v>
      </c>
      <c r="B102" s="115" t="s">
        <v>444</v>
      </c>
      <c r="C102" s="115" t="s">
        <v>538</v>
      </c>
      <c r="D102" s="115">
        <v>133156</v>
      </c>
      <c r="E102" s="113">
        <f t="shared" si="43"/>
        <v>189463.91881662598</v>
      </c>
      <c r="F102" s="115">
        <v>87396</v>
      </c>
      <c r="G102" s="113">
        <f t="shared" si="43"/>
        <v>124353.30476206738</v>
      </c>
      <c r="H102" s="115">
        <v>22462</v>
      </c>
      <c r="I102" s="113">
        <f t="shared" si="33"/>
        <v>31960.546610434772</v>
      </c>
      <c r="J102" s="115">
        <v>3226</v>
      </c>
      <c r="K102" s="113">
        <f t="shared" si="34"/>
        <v>4590.18446110153</v>
      </c>
      <c r="L102" s="115">
        <v>5890</v>
      </c>
      <c r="M102" s="113">
        <f t="shared" si="35"/>
        <v>8380.714964627407</v>
      </c>
      <c r="N102" s="115">
        <v>14182</v>
      </c>
      <c r="O102" s="113">
        <f t="shared" si="36"/>
        <v>20179.16801839489</v>
      </c>
      <c r="P102" s="115">
        <v>5415</v>
      </c>
      <c r="Q102" s="113">
        <f t="shared" si="37"/>
        <v>7704.85085457681</v>
      </c>
      <c r="R102" s="115">
        <v>5107</v>
      </c>
      <c r="S102" s="113">
        <f t="shared" si="38"/>
        <v>7266.606336901896</v>
      </c>
      <c r="T102" s="115">
        <v>3660</v>
      </c>
      <c r="U102" s="113">
        <f t="shared" si="39"/>
        <v>5207.710826916182</v>
      </c>
      <c r="V102" s="115">
        <v>21840</v>
      </c>
      <c r="W102" s="113">
        <f t="shared" si="40"/>
        <v>31075.52034422115</v>
      </c>
      <c r="X102" s="115">
        <v>21840</v>
      </c>
      <c r="Y102" s="113">
        <f t="shared" si="41"/>
        <v>31075.52034422115</v>
      </c>
      <c r="Z102" s="115">
        <v>0</v>
      </c>
      <c r="AA102" s="113">
        <f t="shared" si="42"/>
        <v>0</v>
      </c>
    </row>
    <row r="103" spans="1:27" ht="13.5" thickBot="1">
      <c r="A103" s="117">
        <v>12</v>
      </c>
      <c r="B103" s="115" t="s">
        <v>444</v>
      </c>
      <c r="C103" s="115" t="s">
        <v>539</v>
      </c>
      <c r="D103" s="115">
        <v>247725</v>
      </c>
      <c r="E103" s="113">
        <f t="shared" si="43"/>
        <v>352480.9192890194</v>
      </c>
      <c r="F103" s="115">
        <v>184174</v>
      </c>
      <c r="G103" s="113">
        <f t="shared" si="43"/>
        <v>262055.99285149202</v>
      </c>
      <c r="H103" s="115">
        <v>49515</v>
      </c>
      <c r="I103" s="113">
        <f t="shared" si="33"/>
        <v>70453.4977034849</v>
      </c>
      <c r="J103" s="115">
        <v>6516</v>
      </c>
      <c r="K103" s="113">
        <f t="shared" si="34"/>
        <v>9271.432718083563</v>
      </c>
      <c r="L103" s="115">
        <v>5123</v>
      </c>
      <c r="M103" s="113">
        <f t="shared" si="35"/>
        <v>7289.372285872021</v>
      </c>
      <c r="N103" s="115">
        <v>2397</v>
      </c>
      <c r="O103" s="113">
        <f t="shared" si="36"/>
        <v>3410.6237300869093</v>
      </c>
      <c r="P103" s="115">
        <v>0</v>
      </c>
      <c r="Q103" s="113">
        <f t="shared" si="37"/>
        <v>0</v>
      </c>
      <c r="R103" s="115">
        <v>2397</v>
      </c>
      <c r="S103" s="113">
        <f t="shared" si="38"/>
        <v>3410.6237300869093</v>
      </c>
      <c r="T103" s="115">
        <v>0</v>
      </c>
      <c r="U103" s="113">
        <f t="shared" si="39"/>
        <v>0</v>
      </c>
      <c r="V103" s="115">
        <v>2704</v>
      </c>
      <c r="W103" s="113">
        <f t="shared" si="40"/>
        <v>3847.44537595119</v>
      </c>
      <c r="X103" s="115">
        <v>2704</v>
      </c>
      <c r="Y103" s="113">
        <f t="shared" si="41"/>
        <v>3847.44537595119</v>
      </c>
      <c r="Z103" s="115">
        <v>0</v>
      </c>
      <c r="AA103" s="113">
        <f t="shared" si="42"/>
        <v>0</v>
      </c>
    </row>
    <row r="104" spans="1:27" ht="13.5" thickBot="1">
      <c r="A104" s="117">
        <v>13</v>
      </c>
      <c r="B104" s="115" t="s">
        <v>444</v>
      </c>
      <c r="C104" s="115" t="s">
        <v>540</v>
      </c>
      <c r="D104" s="115">
        <v>3632.6</v>
      </c>
      <c r="E104" s="113">
        <f t="shared" si="43"/>
        <v>5168.724139304842</v>
      </c>
      <c r="F104" s="115">
        <v>2498</v>
      </c>
      <c r="G104" s="113">
        <f t="shared" si="43"/>
        <v>3554.3337829608254</v>
      </c>
      <c r="H104" s="115">
        <v>601.6</v>
      </c>
      <c r="I104" s="113">
        <f t="shared" si="33"/>
        <v>855.9996812767145</v>
      </c>
      <c r="J104" s="115">
        <v>533</v>
      </c>
      <c r="K104" s="113">
        <f t="shared" si="34"/>
        <v>758.3906750673018</v>
      </c>
      <c r="L104" s="115">
        <v>0</v>
      </c>
      <c r="M104" s="113">
        <f t="shared" si="35"/>
        <v>0</v>
      </c>
      <c r="N104" s="115">
        <v>0</v>
      </c>
      <c r="O104" s="113">
        <f t="shared" si="36"/>
        <v>0</v>
      </c>
      <c r="P104" s="115">
        <v>0</v>
      </c>
      <c r="Q104" s="113">
        <f t="shared" si="37"/>
        <v>0</v>
      </c>
      <c r="R104" s="115">
        <v>0</v>
      </c>
      <c r="S104" s="113">
        <f t="shared" si="38"/>
        <v>0</v>
      </c>
      <c r="T104" s="115">
        <v>0</v>
      </c>
      <c r="U104" s="113">
        <f t="shared" si="39"/>
        <v>0</v>
      </c>
      <c r="V104" s="115">
        <v>0</v>
      </c>
      <c r="W104" s="113">
        <f t="shared" si="40"/>
        <v>0</v>
      </c>
      <c r="X104" s="115">
        <v>0</v>
      </c>
      <c r="Y104" s="113">
        <f t="shared" si="41"/>
        <v>0</v>
      </c>
      <c r="Z104" s="115">
        <v>0</v>
      </c>
      <c r="AA104" s="113">
        <f t="shared" si="42"/>
        <v>0</v>
      </c>
    </row>
    <row r="105" spans="1:27" ht="13.5" thickBot="1">
      <c r="A105" s="117">
        <v>14</v>
      </c>
      <c r="B105" s="115" t="s">
        <v>448</v>
      </c>
      <c r="C105" s="115" t="s">
        <v>541</v>
      </c>
      <c r="D105" s="115">
        <v>528721</v>
      </c>
      <c r="E105" s="113">
        <f t="shared" si="43"/>
        <v>752302.2065896039</v>
      </c>
      <c r="F105" s="115">
        <v>365847</v>
      </c>
      <c r="G105" s="113">
        <f t="shared" si="43"/>
        <v>520553.38330459135</v>
      </c>
      <c r="H105" s="115">
        <v>82478</v>
      </c>
      <c r="I105" s="113">
        <f t="shared" si="33"/>
        <v>117355.62119737509</v>
      </c>
      <c r="J105" s="115">
        <v>19768</v>
      </c>
      <c r="K105" s="113">
        <f t="shared" si="34"/>
        <v>28127.329952589913</v>
      </c>
      <c r="L105" s="115">
        <v>54370</v>
      </c>
      <c r="M105" s="113">
        <f t="shared" si="35"/>
        <v>77361.54034410731</v>
      </c>
      <c r="N105" s="115">
        <v>6258</v>
      </c>
      <c r="O105" s="113">
        <f t="shared" si="36"/>
        <v>8904.33179094029</v>
      </c>
      <c r="P105" s="115">
        <v>931</v>
      </c>
      <c r="Q105" s="113">
        <f t="shared" si="37"/>
        <v>1324.6936556991707</v>
      </c>
      <c r="R105" s="115">
        <v>5327</v>
      </c>
      <c r="S105" s="113">
        <f t="shared" si="38"/>
        <v>7579.63813524112</v>
      </c>
      <c r="T105" s="115">
        <v>0</v>
      </c>
      <c r="U105" s="113">
        <f t="shared" si="39"/>
        <v>0</v>
      </c>
      <c r="V105" s="115">
        <v>414980</v>
      </c>
      <c r="W105" s="113">
        <f t="shared" si="40"/>
        <v>590463.3439764145</v>
      </c>
      <c r="X105" s="115">
        <v>414980</v>
      </c>
      <c r="Y105" s="113">
        <f t="shared" si="41"/>
        <v>590463.3439764145</v>
      </c>
      <c r="Z105" s="115">
        <v>0</v>
      </c>
      <c r="AA105" s="113">
        <f t="shared" si="42"/>
        <v>0</v>
      </c>
    </row>
    <row r="106" spans="1:27" ht="13.5" thickBot="1">
      <c r="A106" s="117">
        <v>15</v>
      </c>
      <c r="B106" s="115" t="s">
        <v>448</v>
      </c>
      <c r="C106" s="115" t="s">
        <v>542</v>
      </c>
      <c r="D106" s="115">
        <v>128632</v>
      </c>
      <c r="E106" s="113">
        <f t="shared" si="43"/>
        <v>183026.846745323</v>
      </c>
      <c r="F106" s="115">
        <v>90601</v>
      </c>
      <c r="G106" s="113">
        <f t="shared" si="43"/>
        <v>128913.60891514563</v>
      </c>
      <c r="H106" s="115">
        <v>21092</v>
      </c>
      <c r="I106" s="113">
        <f t="shared" si="33"/>
        <v>30011.212229867786</v>
      </c>
      <c r="J106" s="115">
        <v>2051</v>
      </c>
      <c r="K106" s="113">
        <f t="shared" si="34"/>
        <v>2918.3100836079475</v>
      </c>
      <c r="L106" s="115">
        <v>4458</v>
      </c>
      <c r="M106" s="113">
        <f t="shared" si="35"/>
        <v>6343.162531801185</v>
      </c>
      <c r="N106" s="115">
        <v>10430</v>
      </c>
      <c r="O106" s="113">
        <f t="shared" si="36"/>
        <v>14840.552984900485</v>
      </c>
      <c r="P106" s="115">
        <v>5235</v>
      </c>
      <c r="Q106" s="113">
        <f t="shared" si="37"/>
        <v>7448.733928662899</v>
      </c>
      <c r="R106" s="115">
        <v>5195</v>
      </c>
      <c r="S106" s="113">
        <f t="shared" si="38"/>
        <v>7391.819056237586</v>
      </c>
      <c r="T106" s="115">
        <v>0</v>
      </c>
      <c r="U106" s="113">
        <f t="shared" si="39"/>
        <v>0</v>
      </c>
      <c r="V106" s="115">
        <v>834</v>
      </c>
      <c r="W106" s="113">
        <f t="shared" si="40"/>
        <v>1186.6750900677857</v>
      </c>
      <c r="X106" s="115">
        <v>834</v>
      </c>
      <c r="Y106" s="113">
        <f t="shared" si="41"/>
        <v>1186.6750900677857</v>
      </c>
      <c r="Z106" s="115">
        <v>0</v>
      </c>
      <c r="AA106" s="113">
        <f t="shared" si="42"/>
        <v>0</v>
      </c>
    </row>
    <row r="107" spans="1:27" ht="13.5" thickBot="1">
      <c r="A107" s="117">
        <v>16</v>
      </c>
      <c r="B107" s="115" t="s">
        <v>448</v>
      </c>
      <c r="C107" s="115" t="s">
        <v>543</v>
      </c>
      <c r="D107" s="115">
        <v>163421</v>
      </c>
      <c r="E107" s="113">
        <f t="shared" si="43"/>
        <v>232527.13416542878</v>
      </c>
      <c r="F107" s="115">
        <v>112778</v>
      </c>
      <c r="G107" s="113">
        <f t="shared" si="43"/>
        <v>160468.63705955003</v>
      </c>
      <c r="H107" s="115">
        <v>27149</v>
      </c>
      <c r="I107" s="113">
        <f t="shared" si="33"/>
        <v>38629.54678687088</v>
      </c>
      <c r="J107" s="115">
        <v>7216</v>
      </c>
      <c r="K107" s="113">
        <f t="shared" si="34"/>
        <v>10267.442985526548</v>
      </c>
      <c r="L107" s="115">
        <v>10782</v>
      </c>
      <c r="M107" s="113">
        <f t="shared" si="35"/>
        <v>15341.403862243244</v>
      </c>
      <c r="N107" s="115">
        <v>5496</v>
      </c>
      <c r="O107" s="113">
        <f t="shared" si="36"/>
        <v>7820.10347123807</v>
      </c>
      <c r="P107" s="115">
        <v>4399</v>
      </c>
      <c r="Q107" s="113">
        <f t="shared" si="37"/>
        <v>6259.213094973848</v>
      </c>
      <c r="R107" s="115">
        <v>1097</v>
      </c>
      <c r="S107" s="113">
        <f t="shared" si="38"/>
        <v>1560.8903762642217</v>
      </c>
      <c r="T107" s="115">
        <v>0</v>
      </c>
      <c r="U107" s="113">
        <f t="shared" si="39"/>
        <v>0</v>
      </c>
      <c r="V107" s="115">
        <v>1707</v>
      </c>
      <c r="W107" s="113">
        <f t="shared" si="40"/>
        <v>2428.842180750252</v>
      </c>
      <c r="X107" s="115">
        <v>1707</v>
      </c>
      <c r="Y107" s="113">
        <f t="shared" si="41"/>
        <v>2428.842180750252</v>
      </c>
      <c r="Z107" s="115">
        <v>0</v>
      </c>
      <c r="AA107" s="113">
        <f t="shared" si="42"/>
        <v>0</v>
      </c>
    </row>
    <row r="108" spans="1:27" ht="13.5" thickBot="1">
      <c r="A108" s="117">
        <v>17</v>
      </c>
      <c r="B108" s="115" t="s">
        <v>448</v>
      </c>
      <c r="C108" s="115" t="s">
        <v>544</v>
      </c>
      <c r="D108" s="115">
        <v>157548</v>
      </c>
      <c r="E108" s="113">
        <f t="shared" si="43"/>
        <v>224170.60802158213</v>
      </c>
      <c r="F108" s="115">
        <v>102598</v>
      </c>
      <c r="G108" s="113">
        <f t="shared" si="43"/>
        <v>145983.80202730777</v>
      </c>
      <c r="H108" s="115">
        <v>23599</v>
      </c>
      <c r="I108" s="113">
        <f t="shared" si="33"/>
        <v>33578.35185912431</v>
      </c>
      <c r="J108" s="115">
        <v>24639</v>
      </c>
      <c r="K108" s="113">
        <f t="shared" si="34"/>
        <v>35058.13854218246</v>
      </c>
      <c r="L108" s="115">
        <v>1811</v>
      </c>
      <c r="M108" s="113">
        <f t="shared" si="35"/>
        <v>2576.820849056067</v>
      </c>
      <c r="N108" s="115">
        <v>4901</v>
      </c>
      <c r="O108" s="113">
        <f t="shared" si="36"/>
        <v>6973.494743911531</v>
      </c>
      <c r="P108" s="115">
        <v>1986</v>
      </c>
      <c r="Q108" s="113">
        <f t="shared" si="37"/>
        <v>2825.8234159168132</v>
      </c>
      <c r="R108" s="115">
        <v>2915</v>
      </c>
      <c r="S108" s="113">
        <f t="shared" si="38"/>
        <v>4147.671327994718</v>
      </c>
      <c r="T108" s="115">
        <v>0</v>
      </c>
      <c r="U108" s="113">
        <f t="shared" si="39"/>
        <v>0</v>
      </c>
      <c r="V108" s="115">
        <v>3311</v>
      </c>
      <c r="W108" s="113">
        <f t="shared" si="40"/>
        <v>4711.128565005321</v>
      </c>
      <c r="X108" s="115">
        <v>3311</v>
      </c>
      <c r="Y108" s="113">
        <f t="shared" si="41"/>
        <v>4711.128565005321</v>
      </c>
      <c r="Z108" s="115">
        <v>0</v>
      </c>
      <c r="AA108" s="113">
        <f t="shared" si="42"/>
        <v>0</v>
      </c>
    </row>
    <row r="109" spans="1:27" ht="13.5" thickBot="1">
      <c r="A109" s="117">
        <v>18</v>
      </c>
      <c r="B109" s="115" t="s">
        <v>451</v>
      </c>
      <c r="C109" s="115" t="s">
        <v>545</v>
      </c>
      <c r="D109" s="115">
        <v>332659</v>
      </c>
      <c r="E109" s="113">
        <f t="shared" si="43"/>
        <v>473331.11365330877</v>
      </c>
      <c r="F109" s="115">
        <v>237304</v>
      </c>
      <c r="G109" s="113">
        <f t="shared" si="43"/>
        <v>337653.1721504146</v>
      </c>
      <c r="H109" s="115">
        <v>59370</v>
      </c>
      <c r="I109" s="113">
        <f t="shared" si="33"/>
        <v>84475.8993972715</v>
      </c>
      <c r="J109" s="115">
        <v>15009</v>
      </c>
      <c r="K109" s="113">
        <f t="shared" si="34"/>
        <v>21355.883005788244</v>
      </c>
      <c r="L109" s="115">
        <v>13953</v>
      </c>
      <c r="M109" s="113">
        <f t="shared" si="35"/>
        <v>19853.330373759967</v>
      </c>
      <c r="N109" s="115">
        <v>7023</v>
      </c>
      <c r="O109" s="113">
        <f t="shared" si="36"/>
        <v>9992.828726074411</v>
      </c>
      <c r="P109" s="115">
        <v>4426</v>
      </c>
      <c r="Q109" s="113">
        <f t="shared" si="37"/>
        <v>6297.630633860935</v>
      </c>
      <c r="R109" s="115">
        <v>2597</v>
      </c>
      <c r="S109" s="113">
        <f t="shared" si="38"/>
        <v>3695.1980922134762</v>
      </c>
      <c r="T109" s="115">
        <v>0</v>
      </c>
      <c r="U109" s="113">
        <f t="shared" si="39"/>
        <v>0</v>
      </c>
      <c r="V109" s="115">
        <v>8080</v>
      </c>
      <c r="W109" s="113">
        <f t="shared" si="40"/>
        <v>11496.80422991332</v>
      </c>
      <c r="X109" s="115">
        <v>8080</v>
      </c>
      <c r="Y109" s="113">
        <f t="shared" si="41"/>
        <v>11496.80422991332</v>
      </c>
      <c r="Z109" s="115">
        <v>0</v>
      </c>
      <c r="AA109" s="113">
        <f t="shared" si="42"/>
        <v>0</v>
      </c>
    </row>
    <row r="110" spans="1:27" ht="13.5" thickBot="1">
      <c r="A110" s="117">
        <v>19</v>
      </c>
      <c r="B110" s="115" t="s">
        <v>453</v>
      </c>
      <c r="C110" s="115" t="s">
        <v>546</v>
      </c>
      <c r="D110" s="115">
        <v>807362</v>
      </c>
      <c r="E110" s="113">
        <f t="shared" si="43"/>
        <v>1148772.630776148</v>
      </c>
      <c r="F110" s="115">
        <v>588699</v>
      </c>
      <c r="G110" s="113">
        <f t="shared" si="43"/>
        <v>837643.2120477402</v>
      </c>
      <c r="H110" s="115">
        <v>138339</v>
      </c>
      <c r="I110" s="113">
        <f t="shared" si="33"/>
        <v>196838.66341113596</v>
      </c>
      <c r="J110" s="115">
        <v>0</v>
      </c>
      <c r="K110" s="113">
        <f t="shared" si="34"/>
        <v>0</v>
      </c>
      <c r="L110" s="115">
        <v>52693</v>
      </c>
      <c r="M110" s="113">
        <f t="shared" si="35"/>
        <v>74975.38431767606</v>
      </c>
      <c r="N110" s="115">
        <v>27631</v>
      </c>
      <c r="O110" s="113">
        <f t="shared" si="36"/>
        <v>39315.37099959591</v>
      </c>
      <c r="P110" s="115">
        <v>22200</v>
      </c>
      <c r="Q110" s="113">
        <f t="shared" si="37"/>
        <v>31587.75419604897</v>
      </c>
      <c r="R110" s="115">
        <v>5431</v>
      </c>
      <c r="S110" s="113">
        <f t="shared" si="38"/>
        <v>7727.616803546935</v>
      </c>
      <c r="T110" s="115">
        <v>0</v>
      </c>
      <c r="U110" s="113">
        <f t="shared" si="39"/>
        <v>0</v>
      </c>
      <c r="V110" s="115">
        <v>54992</v>
      </c>
      <c r="W110" s="113">
        <f t="shared" si="40"/>
        <v>78246.56661032095</v>
      </c>
      <c r="X110" s="115">
        <v>54992</v>
      </c>
      <c r="Y110" s="113">
        <f t="shared" si="41"/>
        <v>78246.56661032095</v>
      </c>
      <c r="Z110" s="115">
        <v>0</v>
      </c>
      <c r="AA110" s="113">
        <f t="shared" si="42"/>
        <v>0</v>
      </c>
    </row>
    <row r="111" spans="1:27" ht="13.5" thickBot="1">
      <c r="A111" s="117">
        <v>20</v>
      </c>
      <c r="B111" s="115" t="s">
        <v>456</v>
      </c>
      <c r="C111" s="115" t="s">
        <v>547</v>
      </c>
      <c r="D111" s="115">
        <v>533191</v>
      </c>
      <c r="E111" s="113">
        <f t="shared" si="43"/>
        <v>758662.4435831327</v>
      </c>
      <c r="F111" s="115">
        <v>332624</v>
      </c>
      <c r="G111" s="113">
        <f t="shared" si="43"/>
        <v>473281.3131399366</v>
      </c>
      <c r="H111" s="115">
        <v>84031</v>
      </c>
      <c r="I111" s="113">
        <f t="shared" si="33"/>
        <v>119565.34111928788</v>
      </c>
      <c r="J111" s="115">
        <v>0</v>
      </c>
      <c r="K111" s="113">
        <f t="shared" si="34"/>
        <v>0</v>
      </c>
      <c r="L111" s="115">
        <v>98538</v>
      </c>
      <c r="M111" s="113">
        <f t="shared" si="35"/>
        <v>140206.94247613844</v>
      </c>
      <c r="N111" s="115">
        <v>17998</v>
      </c>
      <c r="O111" s="113">
        <f t="shared" si="36"/>
        <v>25608.84684776979</v>
      </c>
      <c r="P111" s="115">
        <v>15633</v>
      </c>
      <c r="Q111" s="113">
        <f t="shared" si="37"/>
        <v>22243.755015623134</v>
      </c>
      <c r="R111" s="115">
        <v>2365</v>
      </c>
      <c r="S111" s="113">
        <f t="shared" si="38"/>
        <v>3365.0918321466584</v>
      </c>
      <c r="T111" s="115">
        <v>0</v>
      </c>
      <c r="U111" s="113">
        <f t="shared" si="39"/>
        <v>0</v>
      </c>
      <c r="V111" s="115">
        <v>9133</v>
      </c>
      <c r="W111" s="113">
        <f t="shared" si="40"/>
        <v>12995.088246509697</v>
      </c>
      <c r="X111" s="115">
        <v>9133</v>
      </c>
      <c r="Y111" s="113">
        <f t="shared" si="41"/>
        <v>12995.088246509697</v>
      </c>
      <c r="Z111" s="115">
        <v>0</v>
      </c>
      <c r="AA111" s="113">
        <f t="shared" si="42"/>
        <v>0</v>
      </c>
    </row>
    <row r="112" spans="1:27" ht="26.25" thickBot="1">
      <c r="A112" s="117">
        <v>21</v>
      </c>
      <c r="B112" s="115" t="s">
        <v>466</v>
      </c>
      <c r="C112" s="115" t="s">
        <v>548</v>
      </c>
      <c r="D112" s="115">
        <v>9596</v>
      </c>
      <c r="E112" s="113">
        <f t="shared" si="43"/>
        <v>13653.8778948327</v>
      </c>
      <c r="F112" s="115">
        <v>7263</v>
      </c>
      <c r="G112" s="113">
        <f t="shared" si="43"/>
        <v>10334.317960626291</v>
      </c>
      <c r="H112" s="115">
        <v>1726</v>
      </c>
      <c r="I112" s="113">
        <f t="shared" si="33"/>
        <v>2455.876745152276</v>
      </c>
      <c r="J112" s="115">
        <v>0</v>
      </c>
      <c r="K112" s="113">
        <f t="shared" si="34"/>
        <v>0</v>
      </c>
      <c r="L112" s="115">
        <v>276</v>
      </c>
      <c r="M112" s="113">
        <f t="shared" si="35"/>
        <v>392.7126197346629</v>
      </c>
      <c r="N112" s="115">
        <v>331</v>
      </c>
      <c r="O112" s="113">
        <f t="shared" si="36"/>
        <v>470.9705693194689</v>
      </c>
      <c r="P112" s="115">
        <v>331</v>
      </c>
      <c r="Q112" s="113">
        <f t="shared" si="37"/>
        <v>470.9705693194689</v>
      </c>
      <c r="R112" s="115">
        <v>0</v>
      </c>
      <c r="S112" s="113">
        <f t="shared" si="38"/>
        <v>0</v>
      </c>
      <c r="T112" s="115">
        <v>0</v>
      </c>
      <c r="U112" s="113">
        <f t="shared" si="39"/>
        <v>0</v>
      </c>
      <c r="V112" s="115">
        <v>0</v>
      </c>
      <c r="W112" s="113">
        <f t="shared" si="40"/>
        <v>0</v>
      </c>
      <c r="X112" s="115">
        <v>0</v>
      </c>
      <c r="Y112" s="113">
        <f t="shared" si="41"/>
        <v>0</v>
      </c>
      <c r="Z112" s="115">
        <v>0</v>
      </c>
      <c r="AA112" s="113">
        <f t="shared" si="42"/>
        <v>0</v>
      </c>
    </row>
    <row r="113" spans="1:27" ht="13.5" thickBot="1">
      <c r="A113" s="117">
        <v>22</v>
      </c>
      <c r="B113" s="115" t="s">
        <v>466</v>
      </c>
      <c r="C113" s="115" t="s">
        <v>549</v>
      </c>
      <c r="D113" s="115">
        <v>449173</v>
      </c>
      <c r="E113" s="113">
        <f t="shared" si="43"/>
        <v>639115.5997973831</v>
      </c>
      <c r="F113" s="115">
        <v>332002</v>
      </c>
      <c r="G113" s="113">
        <f t="shared" si="43"/>
        <v>472396.286873723</v>
      </c>
      <c r="H113" s="115">
        <v>83471</v>
      </c>
      <c r="I113" s="113">
        <f t="shared" si="33"/>
        <v>118768.5329053335</v>
      </c>
      <c r="J113" s="115">
        <v>17037</v>
      </c>
      <c r="K113" s="113">
        <f t="shared" si="34"/>
        <v>24241.467037751634</v>
      </c>
      <c r="L113" s="115">
        <v>8397</v>
      </c>
      <c r="M113" s="113">
        <f t="shared" si="35"/>
        <v>11947.854593883929</v>
      </c>
      <c r="N113" s="115">
        <v>8266</v>
      </c>
      <c r="O113" s="113">
        <f t="shared" si="36"/>
        <v>11761.458386691027</v>
      </c>
      <c r="P113" s="115">
        <v>6221</v>
      </c>
      <c r="Q113" s="113">
        <f t="shared" si="37"/>
        <v>8851.685533946877</v>
      </c>
      <c r="R113" s="115">
        <v>2045</v>
      </c>
      <c r="S113" s="113">
        <f t="shared" si="38"/>
        <v>2909.7728527441504</v>
      </c>
      <c r="T113" s="115">
        <v>0</v>
      </c>
      <c r="U113" s="113">
        <f t="shared" si="39"/>
        <v>0</v>
      </c>
      <c r="V113" s="115">
        <v>11115</v>
      </c>
      <c r="W113" s="113">
        <f t="shared" si="40"/>
        <v>15815.220175183978</v>
      </c>
      <c r="X113" s="115">
        <v>11115</v>
      </c>
      <c r="Y113" s="113">
        <f t="shared" si="41"/>
        <v>15815.220175183978</v>
      </c>
      <c r="Z113" s="115">
        <v>0</v>
      </c>
      <c r="AA113" s="113">
        <f t="shared" si="42"/>
        <v>0</v>
      </c>
    </row>
    <row r="114" spans="1:27" ht="13.5" thickBot="1">
      <c r="A114" s="117">
        <v>23</v>
      </c>
      <c r="B114" s="115" t="s">
        <v>470</v>
      </c>
      <c r="C114" s="115" t="s">
        <v>550</v>
      </c>
      <c r="D114" s="115">
        <v>140253</v>
      </c>
      <c r="E114" s="113">
        <f t="shared" si="43"/>
        <v>199562.04005668723</v>
      </c>
      <c r="F114" s="115">
        <v>89155</v>
      </c>
      <c r="G114" s="113">
        <f t="shared" si="43"/>
        <v>126856.13627697054</v>
      </c>
      <c r="H114" s="115">
        <v>20778</v>
      </c>
      <c r="I114" s="113">
        <f t="shared" si="33"/>
        <v>29564.430481329076</v>
      </c>
      <c r="J114" s="115">
        <v>4022</v>
      </c>
      <c r="K114" s="113">
        <f t="shared" si="34"/>
        <v>5722.790422365269</v>
      </c>
      <c r="L114" s="115">
        <v>3982</v>
      </c>
      <c r="M114" s="113">
        <f t="shared" si="35"/>
        <v>5665.875549939955</v>
      </c>
      <c r="N114" s="115">
        <v>22316</v>
      </c>
      <c r="O114" s="113">
        <f t="shared" si="36"/>
        <v>31752.80732608238</v>
      </c>
      <c r="P114" s="115">
        <v>16262</v>
      </c>
      <c r="Q114" s="113">
        <f t="shared" si="37"/>
        <v>23138.741384511188</v>
      </c>
      <c r="R114" s="115">
        <v>6054</v>
      </c>
      <c r="S114" s="113">
        <f t="shared" si="38"/>
        <v>8614.065941571193</v>
      </c>
      <c r="T114" s="115">
        <v>0</v>
      </c>
      <c r="U114" s="113">
        <f t="shared" si="39"/>
        <v>0</v>
      </c>
      <c r="V114" s="115">
        <v>6598</v>
      </c>
      <c r="W114" s="113">
        <f t="shared" si="40"/>
        <v>9388.108206555455</v>
      </c>
      <c r="X114" s="115">
        <v>6598</v>
      </c>
      <c r="Y114" s="113">
        <f t="shared" si="41"/>
        <v>9388.108206555455</v>
      </c>
      <c r="Z114" s="115">
        <v>0</v>
      </c>
      <c r="AA114" s="113">
        <f t="shared" si="42"/>
        <v>0</v>
      </c>
    </row>
    <row r="115" spans="1:27" ht="13.5" thickBot="1">
      <c r="A115" s="117">
        <v>24</v>
      </c>
      <c r="B115" s="115" t="s">
        <v>474</v>
      </c>
      <c r="C115" s="115" t="s">
        <v>551</v>
      </c>
      <c r="D115" s="115">
        <v>278329</v>
      </c>
      <c r="E115" s="113">
        <f t="shared" si="43"/>
        <v>396026.4881816268</v>
      </c>
      <c r="F115" s="115">
        <v>202764</v>
      </c>
      <c r="G115" s="113">
        <f t="shared" si="43"/>
        <v>288507.1798111565</v>
      </c>
      <c r="H115" s="115">
        <v>49890</v>
      </c>
      <c r="I115" s="113">
        <f t="shared" si="33"/>
        <v>70987.07463247221</v>
      </c>
      <c r="J115" s="115">
        <v>11046</v>
      </c>
      <c r="K115" s="113">
        <f t="shared" si="34"/>
        <v>15717.042020250312</v>
      </c>
      <c r="L115" s="115">
        <v>6697</v>
      </c>
      <c r="M115" s="113">
        <f t="shared" si="35"/>
        <v>9528.972515808106</v>
      </c>
      <c r="N115" s="115">
        <v>7932</v>
      </c>
      <c r="O115" s="113">
        <f t="shared" si="36"/>
        <v>11286.219201939659</v>
      </c>
      <c r="P115" s="115">
        <v>6340</v>
      </c>
      <c r="Q115" s="113">
        <f t="shared" si="37"/>
        <v>9021.007279412184</v>
      </c>
      <c r="R115" s="115">
        <v>1592</v>
      </c>
      <c r="S115" s="113">
        <f t="shared" si="38"/>
        <v>2265.2119225274755</v>
      </c>
      <c r="T115" s="115">
        <v>0</v>
      </c>
      <c r="U115" s="113">
        <f t="shared" si="39"/>
        <v>0</v>
      </c>
      <c r="V115" s="115">
        <v>3328</v>
      </c>
      <c r="W115" s="113">
        <f t="shared" si="40"/>
        <v>4735.31738578608</v>
      </c>
      <c r="X115" s="115">
        <v>3328</v>
      </c>
      <c r="Y115" s="113">
        <f t="shared" si="41"/>
        <v>4735.31738578608</v>
      </c>
      <c r="Z115" s="115">
        <v>0</v>
      </c>
      <c r="AA115" s="113">
        <f t="shared" si="42"/>
        <v>0</v>
      </c>
    </row>
    <row r="116" spans="1:27" ht="13.5" thickBot="1">
      <c r="A116" s="117">
        <v>25</v>
      </c>
      <c r="B116" s="115" t="s">
        <v>474</v>
      </c>
      <c r="C116" s="115" t="s">
        <v>552</v>
      </c>
      <c r="D116" s="115">
        <v>971420</v>
      </c>
      <c r="E116" s="113">
        <f t="shared" si="43"/>
        <v>1382206.13428495</v>
      </c>
      <c r="F116" s="115">
        <v>580311</v>
      </c>
      <c r="G116" s="113">
        <f t="shared" si="43"/>
        <v>825708.1633001519</v>
      </c>
      <c r="H116" s="115">
        <v>146008</v>
      </c>
      <c r="I116" s="113">
        <f t="shared" si="33"/>
        <v>207750.6673268792</v>
      </c>
      <c r="J116" s="115">
        <v>0</v>
      </c>
      <c r="K116" s="113">
        <f t="shared" si="34"/>
        <v>0</v>
      </c>
      <c r="L116" s="115">
        <v>56303</v>
      </c>
      <c r="M116" s="113">
        <f t="shared" si="35"/>
        <v>80111.9515540606</v>
      </c>
      <c r="N116" s="115">
        <v>188798</v>
      </c>
      <c r="O116" s="113">
        <f t="shared" si="36"/>
        <v>268635.35210385825</v>
      </c>
      <c r="P116" s="115">
        <v>184263</v>
      </c>
      <c r="Q116" s="113">
        <f t="shared" si="37"/>
        <v>262182.6284426384</v>
      </c>
      <c r="R116" s="115">
        <v>4535</v>
      </c>
      <c r="S116" s="113">
        <f t="shared" si="38"/>
        <v>6452.723661219913</v>
      </c>
      <c r="T116" s="115">
        <v>0</v>
      </c>
      <c r="U116" s="113">
        <f t="shared" si="39"/>
        <v>0</v>
      </c>
      <c r="V116" s="115">
        <v>14611</v>
      </c>
      <c r="W116" s="113">
        <f t="shared" si="40"/>
        <v>20789.580025156374</v>
      </c>
      <c r="X116" s="115">
        <v>14611</v>
      </c>
      <c r="Y116" s="113">
        <f t="shared" si="41"/>
        <v>20789.580025156374</v>
      </c>
      <c r="Z116" s="115">
        <v>0</v>
      </c>
      <c r="AA116" s="113">
        <f t="shared" si="42"/>
        <v>0</v>
      </c>
    </row>
    <row r="117" spans="1:27" ht="13.5" thickBot="1">
      <c r="A117" s="117">
        <v>26</v>
      </c>
      <c r="B117" s="115" t="s">
        <v>486</v>
      </c>
      <c r="C117" s="115" t="s">
        <v>553</v>
      </c>
      <c r="D117" s="115">
        <v>251363</v>
      </c>
      <c r="E117" s="113">
        <f t="shared" si="43"/>
        <v>357657.32693610166</v>
      </c>
      <c r="F117" s="115">
        <v>191638</v>
      </c>
      <c r="G117" s="113">
        <f t="shared" si="43"/>
        <v>272676.3080460555</v>
      </c>
      <c r="H117" s="115">
        <v>45056</v>
      </c>
      <c r="I117" s="113">
        <f t="shared" si="33"/>
        <v>64108.91229987308</v>
      </c>
      <c r="J117" s="115">
        <v>5061</v>
      </c>
      <c r="K117" s="113">
        <f t="shared" si="34"/>
        <v>7201.154233612786</v>
      </c>
      <c r="L117" s="115">
        <v>9248</v>
      </c>
      <c r="M117" s="113">
        <f t="shared" si="35"/>
        <v>13158.718504732471</v>
      </c>
      <c r="N117" s="115">
        <v>360</v>
      </c>
      <c r="O117" s="113">
        <f t="shared" si="36"/>
        <v>512.2338518278211</v>
      </c>
      <c r="P117" s="115">
        <v>226</v>
      </c>
      <c r="Q117" s="113">
        <f t="shared" si="37"/>
        <v>321.56902920302105</v>
      </c>
      <c r="R117" s="115">
        <v>134</v>
      </c>
      <c r="S117" s="113">
        <f t="shared" si="38"/>
        <v>190.66482262480008</v>
      </c>
      <c r="T117" s="115">
        <v>0</v>
      </c>
      <c r="U117" s="113">
        <f t="shared" si="39"/>
        <v>0</v>
      </c>
      <c r="V117" s="115">
        <v>3363</v>
      </c>
      <c r="W117" s="113">
        <f t="shared" si="40"/>
        <v>4785.117899158229</v>
      </c>
      <c r="X117" s="115">
        <v>3363</v>
      </c>
      <c r="Y117" s="113">
        <f t="shared" si="41"/>
        <v>4785.117899158229</v>
      </c>
      <c r="Z117" s="115">
        <v>0</v>
      </c>
      <c r="AA117" s="113">
        <f t="shared" si="42"/>
        <v>0</v>
      </c>
    </row>
    <row r="118" spans="1:27" ht="13.5" thickBot="1">
      <c r="A118" s="117">
        <v>27</v>
      </c>
      <c r="B118" s="115" t="s">
        <v>488</v>
      </c>
      <c r="C118" s="115" t="s">
        <v>554</v>
      </c>
      <c r="D118" s="115">
        <v>237540</v>
      </c>
      <c r="E118" s="113">
        <f t="shared" si="43"/>
        <v>337988.969897724</v>
      </c>
      <c r="F118" s="115">
        <v>161636</v>
      </c>
      <c r="G118" s="113">
        <f t="shared" si="43"/>
        <v>229987.30798344917</v>
      </c>
      <c r="H118" s="115">
        <v>39751</v>
      </c>
      <c r="I118" s="113">
        <f t="shared" si="33"/>
        <v>56560.577344465884</v>
      </c>
      <c r="J118" s="115">
        <v>890</v>
      </c>
      <c r="K118" s="113">
        <f t="shared" si="34"/>
        <v>1266.3559114632244</v>
      </c>
      <c r="L118" s="115">
        <v>13836</v>
      </c>
      <c r="M118" s="113">
        <f t="shared" si="35"/>
        <v>19686.854371915924</v>
      </c>
      <c r="N118" s="115">
        <v>21427</v>
      </c>
      <c r="O118" s="113">
        <f t="shared" si="36"/>
        <v>30487.87428642979</v>
      </c>
      <c r="P118" s="115">
        <v>18814</v>
      </c>
      <c r="Q118" s="113">
        <f t="shared" si="37"/>
        <v>26769.910245246185</v>
      </c>
      <c r="R118" s="115">
        <v>2613</v>
      </c>
      <c r="S118" s="113">
        <f t="shared" si="38"/>
        <v>3717.9640411836017</v>
      </c>
      <c r="T118" s="115">
        <v>0</v>
      </c>
      <c r="U118" s="113">
        <f t="shared" si="39"/>
        <v>0</v>
      </c>
      <c r="V118" s="115">
        <v>4548</v>
      </c>
      <c r="W118" s="113">
        <f t="shared" si="40"/>
        <v>6471.2209947581405</v>
      </c>
      <c r="X118" s="115">
        <v>4548</v>
      </c>
      <c r="Y118" s="113">
        <f t="shared" si="41"/>
        <v>6471.2209947581405</v>
      </c>
      <c r="Z118" s="115">
        <v>0</v>
      </c>
      <c r="AA118" s="113">
        <f t="shared" si="42"/>
        <v>0</v>
      </c>
    </row>
    <row r="119" spans="1:27" ht="13.5" thickBot="1">
      <c r="A119" s="117">
        <v>28</v>
      </c>
      <c r="B119" s="115" t="s">
        <v>498</v>
      </c>
      <c r="C119" s="115" t="s">
        <v>555</v>
      </c>
      <c r="D119" s="115">
        <v>366654</v>
      </c>
      <c r="E119" s="113">
        <f t="shared" si="43"/>
        <v>521701.640855772</v>
      </c>
      <c r="F119" s="115">
        <v>248382</v>
      </c>
      <c r="G119" s="113">
        <f t="shared" si="43"/>
        <v>353415.7460686052</v>
      </c>
      <c r="H119" s="115">
        <v>61812</v>
      </c>
      <c r="I119" s="113">
        <f t="shared" si="33"/>
        <v>87950.5523588369</v>
      </c>
      <c r="J119" s="115">
        <v>16614</v>
      </c>
      <c r="K119" s="113">
        <f t="shared" si="34"/>
        <v>23639.592261853944</v>
      </c>
      <c r="L119" s="115">
        <v>23302</v>
      </c>
      <c r="M119" s="113">
        <f t="shared" si="35"/>
        <v>33155.758931366356</v>
      </c>
      <c r="N119" s="115">
        <v>16544</v>
      </c>
      <c r="O119" s="113">
        <f t="shared" si="36"/>
        <v>23539.991235109646</v>
      </c>
      <c r="P119" s="115">
        <v>6791</v>
      </c>
      <c r="Q119" s="113">
        <f t="shared" si="37"/>
        <v>9662.722466007594</v>
      </c>
      <c r="R119" s="115">
        <v>8258</v>
      </c>
      <c r="S119" s="113">
        <f t="shared" si="38"/>
        <v>11750.075412205964</v>
      </c>
      <c r="T119" s="115">
        <v>1495</v>
      </c>
      <c r="U119" s="113">
        <f t="shared" si="39"/>
        <v>2127.193356896091</v>
      </c>
      <c r="V119" s="115">
        <v>3159</v>
      </c>
      <c r="W119" s="113">
        <f t="shared" si="40"/>
        <v>4494.85204978913</v>
      </c>
      <c r="X119" s="115">
        <v>3159</v>
      </c>
      <c r="Y119" s="113">
        <f t="shared" si="41"/>
        <v>4494.85204978913</v>
      </c>
      <c r="Z119" s="115">
        <v>0</v>
      </c>
      <c r="AA119" s="113">
        <f t="shared" si="42"/>
        <v>0</v>
      </c>
    </row>
    <row r="120" spans="1:27" ht="13.5" thickBot="1">
      <c r="A120" s="117">
        <v>29</v>
      </c>
      <c r="B120" s="115" t="s">
        <v>506</v>
      </c>
      <c r="C120" s="115" t="s">
        <v>556</v>
      </c>
      <c r="D120" s="115">
        <v>383347</v>
      </c>
      <c r="E120" s="113">
        <f t="shared" si="43"/>
        <v>545453.639990666</v>
      </c>
      <c r="F120" s="115">
        <v>268312</v>
      </c>
      <c r="G120" s="113">
        <f t="shared" si="43"/>
        <v>381773.5812545176</v>
      </c>
      <c r="H120" s="115">
        <v>67694</v>
      </c>
      <c r="I120" s="113">
        <f t="shared" si="33"/>
        <v>96319.88434897923</v>
      </c>
      <c r="J120" s="115">
        <v>0</v>
      </c>
      <c r="K120" s="113">
        <f t="shared" si="34"/>
        <v>0</v>
      </c>
      <c r="L120" s="115">
        <v>18765</v>
      </c>
      <c r="M120" s="113">
        <f t="shared" si="35"/>
        <v>26700.189526525177</v>
      </c>
      <c r="N120" s="115">
        <v>28576</v>
      </c>
      <c r="O120" s="113">
        <f t="shared" si="36"/>
        <v>40659.984860643934</v>
      </c>
      <c r="P120" s="115">
        <v>1476</v>
      </c>
      <c r="Q120" s="113">
        <f t="shared" si="37"/>
        <v>2100.158792494067</v>
      </c>
      <c r="R120" s="115">
        <v>1643</v>
      </c>
      <c r="S120" s="113">
        <f t="shared" si="38"/>
        <v>2337.7783848697504</v>
      </c>
      <c r="T120" s="115">
        <v>25457</v>
      </c>
      <c r="U120" s="113">
        <f t="shared" si="39"/>
        <v>36222.04768328012</v>
      </c>
      <c r="V120" s="115">
        <v>2466</v>
      </c>
      <c r="W120" s="113">
        <f t="shared" si="40"/>
        <v>3508.801885020575</v>
      </c>
      <c r="X120" s="115">
        <v>2466</v>
      </c>
      <c r="Y120" s="113">
        <f t="shared" si="41"/>
        <v>3508.801885020575</v>
      </c>
      <c r="Z120" s="115">
        <v>0</v>
      </c>
      <c r="AA120" s="113">
        <f t="shared" si="42"/>
        <v>0</v>
      </c>
    </row>
    <row r="121" spans="1:27" ht="13.5" thickBot="1">
      <c r="A121" s="117">
        <v>30</v>
      </c>
      <c r="B121" s="115" t="s">
        <v>506</v>
      </c>
      <c r="C121" s="115" t="s">
        <v>557</v>
      </c>
      <c r="D121" s="115">
        <v>596710</v>
      </c>
      <c r="E121" s="113">
        <f t="shared" si="43"/>
        <v>849041.8381227199</v>
      </c>
      <c r="F121" s="115">
        <v>429685</v>
      </c>
      <c r="G121" s="113">
        <f t="shared" si="43"/>
        <v>611386.6739517703</v>
      </c>
      <c r="H121" s="115">
        <v>109857</v>
      </c>
      <c r="I121" s="113">
        <f t="shared" si="33"/>
        <v>156312.42850069152</v>
      </c>
      <c r="J121" s="115">
        <v>29955</v>
      </c>
      <c r="K121" s="113">
        <f t="shared" si="34"/>
        <v>42622.12508750662</v>
      </c>
      <c r="L121" s="115">
        <v>22275</v>
      </c>
      <c r="M121" s="113">
        <f t="shared" si="35"/>
        <v>31694.46958184643</v>
      </c>
      <c r="N121" s="115">
        <v>4938</v>
      </c>
      <c r="O121" s="113">
        <f t="shared" si="36"/>
        <v>7026.141000904947</v>
      </c>
      <c r="P121" s="115">
        <v>2254</v>
      </c>
      <c r="Q121" s="113">
        <f t="shared" si="37"/>
        <v>3207.1530611664134</v>
      </c>
      <c r="R121" s="115">
        <v>2684</v>
      </c>
      <c r="S121" s="113">
        <f t="shared" si="38"/>
        <v>3818.987939738533</v>
      </c>
      <c r="T121" s="115">
        <v>0</v>
      </c>
      <c r="U121" s="113">
        <f t="shared" si="39"/>
        <v>0</v>
      </c>
      <c r="V121" s="115">
        <v>8319</v>
      </c>
      <c r="W121" s="113">
        <f t="shared" si="40"/>
        <v>11836.870592654566</v>
      </c>
      <c r="X121" s="115">
        <v>8319</v>
      </c>
      <c r="Y121" s="113">
        <f t="shared" si="41"/>
        <v>11836.870592654566</v>
      </c>
      <c r="Z121" s="115">
        <v>0</v>
      </c>
      <c r="AA121" s="113">
        <f t="shared" si="42"/>
        <v>0</v>
      </c>
    </row>
    <row r="122" spans="1:27" ht="13.5" thickBot="1">
      <c r="A122" s="117">
        <v>31</v>
      </c>
      <c r="B122" s="115" t="s">
        <v>506</v>
      </c>
      <c r="C122" s="115" t="s">
        <v>558</v>
      </c>
      <c r="D122" s="115">
        <v>835573</v>
      </c>
      <c r="E122" s="113">
        <f t="shared" si="43"/>
        <v>1188913.267425911</v>
      </c>
      <c r="F122" s="115">
        <v>593174</v>
      </c>
      <c r="G122" s="113">
        <f t="shared" si="43"/>
        <v>844010.5634003221</v>
      </c>
      <c r="H122" s="115">
        <v>154612</v>
      </c>
      <c r="I122" s="113">
        <f t="shared" si="33"/>
        <v>219993.05638556412</v>
      </c>
      <c r="J122" s="115">
        <v>28720</v>
      </c>
      <c r="K122" s="113">
        <f t="shared" si="34"/>
        <v>40864.87840137506</v>
      </c>
      <c r="L122" s="115">
        <v>36602</v>
      </c>
      <c r="M122" s="113">
        <f t="shared" si="35"/>
        <v>52079.954012783084</v>
      </c>
      <c r="N122" s="115">
        <v>22465</v>
      </c>
      <c r="O122" s="113">
        <f t="shared" si="36"/>
        <v>31964.81522586667</v>
      </c>
      <c r="P122" s="115">
        <v>17868</v>
      </c>
      <c r="Q122" s="113">
        <f t="shared" si="37"/>
        <v>25423.873512387523</v>
      </c>
      <c r="R122" s="115">
        <v>4597</v>
      </c>
      <c r="S122" s="113">
        <f t="shared" si="38"/>
        <v>6540.941713479149</v>
      </c>
      <c r="T122" s="115">
        <v>0</v>
      </c>
      <c r="U122" s="113">
        <f t="shared" si="39"/>
        <v>0</v>
      </c>
      <c r="V122" s="115">
        <v>26143</v>
      </c>
      <c r="W122" s="113">
        <f t="shared" si="40"/>
        <v>37198.137745374246</v>
      </c>
      <c r="X122" s="115">
        <v>26143</v>
      </c>
      <c r="Y122" s="113">
        <f t="shared" si="41"/>
        <v>37198.137745374246</v>
      </c>
      <c r="Z122" s="115">
        <v>0</v>
      </c>
      <c r="AA122" s="113">
        <f t="shared" si="42"/>
        <v>0</v>
      </c>
    </row>
    <row r="123" spans="1:27" ht="13.5" thickBot="1">
      <c r="A123" s="117">
        <v>32</v>
      </c>
      <c r="B123" s="115" t="s">
        <v>516</v>
      </c>
      <c r="C123" s="115" t="s">
        <v>559</v>
      </c>
      <c r="D123" s="115">
        <v>17868</v>
      </c>
      <c r="E123" s="113">
        <f t="shared" si="43"/>
        <v>25423.873512387523</v>
      </c>
      <c r="F123" s="115">
        <v>10906</v>
      </c>
      <c r="G123" s="113">
        <f t="shared" si="43"/>
        <v>15517.839966761714</v>
      </c>
      <c r="H123" s="115">
        <v>2627</v>
      </c>
      <c r="I123" s="113">
        <f t="shared" si="33"/>
        <v>3737.8842465324615</v>
      </c>
      <c r="J123" s="115">
        <v>1027</v>
      </c>
      <c r="K123" s="113">
        <f t="shared" si="34"/>
        <v>1461.289349519923</v>
      </c>
      <c r="L123" s="115">
        <v>1137</v>
      </c>
      <c r="M123" s="113">
        <f t="shared" si="35"/>
        <v>1617.8052486895351</v>
      </c>
      <c r="N123" s="115">
        <v>2171</v>
      </c>
      <c r="O123" s="113">
        <f t="shared" si="36"/>
        <v>3089.054700883888</v>
      </c>
      <c r="P123" s="115">
        <v>0</v>
      </c>
      <c r="Q123" s="113">
        <f t="shared" si="37"/>
        <v>0</v>
      </c>
      <c r="R123" s="115">
        <v>2171</v>
      </c>
      <c r="S123" s="113">
        <f t="shared" si="38"/>
        <v>3089.054700883888</v>
      </c>
      <c r="T123" s="115">
        <v>0</v>
      </c>
      <c r="U123" s="113">
        <f t="shared" si="39"/>
        <v>0</v>
      </c>
      <c r="V123" s="115">
        <v>569</v>
      </c>
      <c r="W123" s="113">
        <f t="shared" si="40"/>
        <v>809.614060250084</v>
      </c>
      <c r="X123" s="115">
        <v>569</v>
      </c>
      <c r="Y123" s="113">
        <f t="shared" si="41"/>
        <v>809.614060250084</v>
      </c>
      <c r="Z123" s="115">
        <v>0</v>
      </c>
      <c r="AA123" s="113">
        <f t="shared" si="42"/>
        <v>0</v>
      </c>
    </row>
    <row r="124" spans="1:27" ht="13.5" thickBot="1">
      <c r="A124" s="117">
        <v>33</v>
      </c>
      <c r="B124" s="115" t="s">
        <v>516</v>
      </c>
      <c r="C124" s="115" t="s">
        <v>560</v>
      </c>
      <c r="D124" s="115">
        <v>319274</v>
      </c>
      <c r="E124" s="113">
        <f t="shared" si="43"/>
        <v>454285.97446798824</v>
      </c>
      <c r="F124" s="115">
        <v>232049</v>
      </c>
      <c r="G124" s="113">
        <f t="shared" si="43"/>
        <v>330175.9807855391</v>
      </c>
      <c r="H124" s="115">
        <v>57562</v>
      </c>
      <c r="I124" s="113">
        <f t="shared" si="33"/>
        <v>81903.34716364734</v>
      </c>
      <c r="J124" s="115">
        <v>7892</v>
      </c>
      <c r="K124" s="113">
        <f t="shared" si="34"/>
        <v>11229.304329514345</v>
      </c>
      <c r="L124" s="115">
        <v>15658</v>
      </c>
      <c r="M124" s="113">
        <f t="shared" si="35"/>
        <v>22279.326810888953</v>
      </c>
      <c r="N124" s="115">
        <v>6113</v>
      </c>
      <c r="O124" s="113">
        <f t="shared" si="36"/>
        <v>8698.01537839853</v>
      </c>
      <c r="P124" s="115">
        <v>3097</v>
      </c>
      <c r="Q124" s="113">
        <f t="shared" si="37"/>
        <v>4406.633997529894</v>
      </c>
      <c r="R124" s="115">
        <v>1779</v>
      </c>
      <c r="S124" s="113">
        <f t="shared" si="38"/>
        <v>2531.288951115816</v>
      </c>
      <c r="T124" s="115">
        <v>1237</v>
      </c>
      <c r="U124" s="113">
        <f t="shared" si="39"/>
        <v>1760.0924297528188</v>
      </c>
      <c r="V124" s="115">
        <v>6386</v>
      </c>
      <c r="W124" s="113">
        <f t="shared" si="40"/>
        <v>9086.459382701294</v>
      </c>
      <c r="X124" s="115">
        <v>6386</v>
      </c>
      <c r="Y124" s="113">
        <f t="shared" si="41"/>
        <v>9086.459382701294</v>
      </c>
      <c r="Z124" s="115">
        <v>0</v>
      </c>
      <c r="AA124" s="113">
        <f t="shared" si="42"/>
        <v>0</v>
      </c>
    </row>
    <row r="125" spans="1:27" ht="13.5" thickBot="1">
      <c r="A125" s="117">
        <v>34</v>
      </c>
      <c r="B125" s="115" t="s">
        <v>516</v>
      </c>
      <c r="C125" s="115" t="s">
        <v>561</v>
      </c>
      <c r="D125" s="115">
        <v>761969</v>
      </c>
      <c r="E125" s="113">
        <f t="shared" si="43"/>
        <v>1084184.2106760917</v>
      </c>
      <c r="F125" s="115">
        <v>541750</v>
      </c>
      <c r="G125" s="113">
        <f t="shared" si="43"/>
        <v>770840.8034103392</v>
      </c>
      <c r="H125" s="115">
        <v>125537</v>
      </c>
      <c r="I125" s="113">
        <f t="shared" si="33"/>
        <v>178623.05849141438</v>
      </c>
      <c r="J125" s="115">
        <v>10987</v>
      </c>
      <c r="K125" s="113">
        <f t="shared" si="34"/>
        <v>15633.092583422975</v>
      </c>
      <c r="L125" s="115">
        <v>42297</v>
      </c>
      <c r="M125" s="113">
        <f t="shared" si="35"/>
        <v>60183.20897433709</v>
      </c>
      <c r="N125" s="115">
        <v>41398</v>
      </c>
      <c r="O125" s="113">
        <f t="shared" si="36"/>
        <v>58904.04721657817</v>
      </c>
      <c r="P125" s="115">
        <v>20902</v>
      </c>
      <c r="Q125" s="113">
        <f t="shared" si="37"/>
        <v>29740.866585847547</v>
      </c>
      <c r="R125" s="115">
        <v>20496</v>
      </c>
      <c r="S125" s="113">
        <f t="shared" si="38"/>
        <v>29163.180630730618</v>
      </c>
      <c r="T125" s="115">
        <v>0</v>
      </c>
      <c r="U125" s="113">
        <f t="shared" si="39"/>
        <v>0</v>
      </c>
      <c r="V125" s="115">
        <v>8561</v>
      </c>
      <c r="W125" s="113">
        <f t="shared" si="40"/>
        <v>12181.205570827713</v>
      </c>
      <c r="X125" s="115">
        <v>8561</v>
      </c>
      <c r="Y125" s="113">
        <f t="shared" si="41"/>
        <v>12181.205570827713</v>
      </c>
      <c r="Z125" s="115">
        <v>0</v>
      </c>
      <c r="AA125" s="113">
        <f t="shared" si="42"/>
        <v>0</v>
      </c>
    </row>
    <row r="126" spans="1:27" ht="13.5" thickBot="1">
      <c r="A126" s="117">
        <v>35</v>
      </c>
      <c r="B126" s="115" t="s">
        <v>520</v>
      </c>
      <c r="C126" s="115" t="s">
        <v>562</v>
      </c>
      <c r="D126" s="115">
        <v>486595</v>
      </c>
      <c r="E126" s="113">
        <f t="shared" si="43"/>
        <v>692362.3086948851</v>
      </c>
      <c r="F126" s="115">
        <v>347537</v>
      </c>
      <c r="G126" s="113">
        <f t="shared" si="43"/>
        <v>494500.6004519041</v>
      </c>
      <c r="H126" s="115">
        <v>91469</v>
      </c>
      <c r="I126" s="113">
        <f t="shared" si="33"/>
        <v>130148.66164677493</v>
      </c>
      <c r="J126" s="115">
        <v>13125</v>
      </c>
      <c r="K126" s="113">
        <f t="shared" si="34"/>
        <v>18675.19251455598</v>
      </c>
      <c r="L126" s="115">
        <v>30958</v>
      </c>
      <c r="M126" s="113">
        <f t="shared" si="35"/>
        <v>44049.26551357135</v>
      </c>
      <c r="N126" s="115">
        <v>3506</v>
      </c>
      <c r="O126" s="113">
        <f t="shared" si="36"/>
        <v>4988.588568078725</v>
      </c>
      <c r="P126" s="115">
        <v>991</v>
      </c>
      <c r="Q126" s="113">
        <f t="shared" si="37"/>
        <v>1410.065964337141</v>
      </c>
      <c r="R126" s="115">
        <v>2515</v>
      </c>
      <c r="S126" s="113">
        <f t="shared" si="38"/>
        <v>3578.5226037415837</v>
      </c>
      <c r="T126" s="115">
        <v>0</v>
      </c>
      <c r="U126" s="113">
        <f t="shared" si="39"/>
        <v>0</v>
      </c>
      <c r="V126" s="115">
        <v>5591</v>
      </c>
      <c r="W126" s="113">
        <f t="shared" si="40"/>
        <v>7955.276293248189</v>
      </c>
      <c r="X126" s="115">
        <v>5591</v>
      </c>
      <c r="Y126" s="113">
        <f t="shared" si="41"/>
        <v>7955.276293248189</v>
      </c>
      <c r="Z126" s="115">
        <v>0</v>
      </c>
      <c r="AA126" s="113">
        <f t="shared" si="42"/>
        <v>0</v>
      </c>
    </row>
    <row r="127" spans="1:27" ht="13.5" thickBot="1">
      <c r="A127" s="117">
        <v>36</v>
      </c>
      <c r="B127" s="115" t="s">
        <v>522</v>
      </c>
      <c r="C127" s="115" t="s">
        <v>563</v>
      </c>
      <c r="D127" s="115">
        <v>328836</v>
      </c>
      <c r="E127" s="113">
        <f t="shared" si="43"/>
        <v>467891.47472125944</v>
      </c>
      <c r="F127" s="115">
        <v>225457</v>
      </c>
      <c r="G127" s="113">
        <f t="shared" si="43"/>
        <v>320796.4098098474</v>
      </c>
      <c r="H127" s="115">
        <v>52949</v>
      </c>
      <c r="I127" s="113">
        <f t="shared" si="33"/>
        <v>75339.63950119806</v>
      </c>
      <c r="J127" s="115">
        <v>8945</v>
      </c>
      <c r="K127" s="113">
        <f t="shared" si="34"/>
        <v>12727.588346110722</v>
      </c>
      <c r="L127" s="115">
        <v>10665</v>
      </c>
      <c r="M127" s="113">
        <f t="shared" si="35"/>
        <v>15174.9278603992</v>
      </c>
      <c r="N127" s="115">
        <v>30820</v>
      </c>
      <c r="O127" s="113">
        <f t="shared" si="36"/>
        <v>43852.90920370402</v>
      </c>
      <c r="P127" s="115">
        <v>30408</v>
      </c>
      <c r="Q127" s="113">
        <f t="shared" si="37"/>
        <v>43266.686017723296</v>
      </c>
      <c r="R127" s="115">
        <v>412</v>
      </c>
      <c r="S127" s="113">
        <f t="shared" si="38"/>
        <v>586.2231859807287</v>
      </c>
      <c r="T127" s="115">
        <v>0</v>
      </c>
      <c r="U127" s="113">
        <f t="shared" si="39"/>
        <v>0</v>
      </c>
      <c r="V127" s="115">
        <v>9912</v>
      </c>
      <c r="W127" s="113">
        <f t="shared" si="40"/>
        <v>14103.505386992676</v>
      </c>
      <c r="X127" s="115">
        <v>9912</v>
      </c>
      <c r="Y127" s="113">
        <f t="shared" si="41"/>
        <v>14103.505386992676</v>
      </c>
      <c r="Z127" s="115">
        <v>0</v>
      </c>
      <c r="AA127" s="113">
        <f t="shared" si="42"/>
        <v>0</v>
      </c>
    </row>
    <row r="128" spans="1:27" ht="13.5" thickBot="1">
      <c r="A128" s="117">
        <v>37</v>
      </c>
      <c r="B128" s="115" t="s">
        <v>524</v>
      </c>
      <c r="C128" s="115" t="s">
        <v>564</v>
      </c>
      <c r="D128" s="115">
        <v>874822</v>
      </c>
      <c r="E128" s="113">
        <f t="shared" si="43"/>
        <v>1244759.5631214392</v>
      </c>
      <c r="F128" s="115">
        <v>557650</v>
      </c>
      <c r="G128" s="113">
        <f t="shared" si="43"/>
        <v>793464.4651994013</v>
      </c>
      <c r="H128" s="115">
        <v>140504</v>
      </c>
      <c r="I128" s="113">
        <f t="shared" si="33"/>
        <v>199919.18088115606</v>
      </c>
      <c r="J128" s="115">
        <v>27662</v>
      </c>
      <c r="K128" s="113">
        <f t="shared" si="34"/>
        <v>39359.48002572553</v>
      </c>
      <c r="L128" s="115">
        <v>32558</v>
      </c>
      <c r="M128" s="113">
        <f t="shared" si="35"/>
        <v>46325.86041058389</v>
      </c>
      <c r="N128" s="115">
        <v>116448</v>
      </c>
      <c r="O128" s="113">
        <f t="shared" si="36"/>
        <v>165690.57660457253</v>
      </c>
      <c r="P128" s="115">
        <v>7390</v>
      </c>
      <c r="Q128" s="113">
        <f t="shared" si="37"/>
        <v>10515.022680576662</v>
      </c>
      <c r="R128" s="115">
        <v>7710</v>
      </c>
      <c r="S128" s="113">
        <f t="shared" si="38"/>
        <v>10970.341659979169</v>
      </c>
      <c r="T128" s="115">
        <v>101348</v>
      </c>
      <c r="U128" s="113">
        <f t="shared" si="39"/>
        <v>144205.2122640167</v>
      </c>
      <c r="V128" s="115">
        <v>29935</v>
      </c>
      <c r="W128" s="113">
        <f t="shared" si="40"/>
        <v>42593.66765129396</v>
      </c>
      <c r="X128" s="115">
        <v>29935</v>
      </c>
      <c r="Y128" s="113">
        <f t="shared" si="41"/>
        <v>42593.66765129396</v>
      </c>
      <c r="Z128" s="115">
        <v>0</v>
      </c>
      <c r="AA128" s="113">
        <f t="shared" si="42"/>
        <v>0</v>
      </c>
    </row>
    <row r="129" spans="1:27" ht="13.5" thickBot="1">
      <c r="A129" s="117">
        <v>38</v>
      </c>
      <c r="B129" s="115" t="s">
        <v>524</v>
      </c>
      <c r="C129" s="115" t="s">
        <v>565</v>
      </c>
      <c r="D129" s="115">
        <v>68527</v>
      </c>
      <c r="E129" s="113">
        <f t="shared" si="43"/>
        <v>97505.13656723639</v>
      </c>
      <c r="F129" s="115">
        <v>47368</v>
      </c>
      <c r="G129" s="113">
        <f t="shared" si="43"/>
        <v>67398.5919260562</v>
      </c>
      <c r="H129" s="115">
        <v>11432</v>
      </c>
      <c r="I129" s="113">
        <f t="shared" si="33"/>
        <v>16266.270539154586</v>
      </c>
      <c r="J129" s="115">
        <v>3711</v>
      </c>
      <c r="K129" s="113">
        <f t="shared" si="34"/>
        <v>5280.277289258456</v>
      </c>
      <c r="L129" s="115">
        <v>6016</v>
      </c>
      <c r="M129" s="113">
        <f t="shared" si="35"/>
        <v>8559.996812767144</v>
      </c>
      <c r="N129" s="115">
        <v>0</v>
      </c>
      <c r="O129" s="113">
        <f t="shared" si="36"/>
        <v>0</v>
      </c>
      <c r="P129" s="115">
        <v>0</v>
      </c>
      <c r="Q129" s="113">
        <f t="shared" si="37"/>
        <v>0</v>
      </c>
      <c r="R129" s="115">
        <v>0</v>
      </c>
      <c r="S129" s="113">
        <f t="shared" si="38"/>
        <v>0</v>
      </c>
      <c r="T129" s="115">
        <v>0</v>
      </c>
      <c r="U129" s="113">
        <f t="shared" si="39"/>
        <v>0</v>
      </c>
      <c r="V129" s="115">
        <v>508</v>
      </c>
      <c r="W129" s="113">
        <f t="shared" si="40"/>
        <v>722.818879801481</v>
      </c>
      <c r="X129" s="115">
        <v>508</v>
      </c>
      <c r="Y129" s="113">
        <f t="shared" si="41"/>
        <v>722.818879801481</v>
      </c>
      <c r="Z129" s="115">
        <v>0</v>
      </c>
      <c r="AA129" s="113">
        <f t="shared" si="42"/>
        <v>0</v>
      </c>
    </row>
    <row r="130" spans="1:27" ht="13.5" thickBot="1">
      <c r="A130" s="117">
        <v>39</v>
      </c>
      <c r="B130" s="115" t="s">
        <v>566</v>
      </c>
      <c r="C130" s="115" t="s">
        <v>567</v>
      </c>
      <c r="D130" s="115">
        <v>276824</v>
      </c>
      <c r="E130" s="113">
        <f t="shared" si="43"/>
        <v>393885.0661066243</v>
      </c>
      <c r="F130" s="115">
        <v>197097</v>
      </c>
      <c r="G130" s="113">
        <f t="shared" si="43"/>
        <v>280443.7652603002</v>
      </c>
      <c r="H130" s="115">
        <v>47118</v>
      </c>
      <c r="I130" s="113">
        <f t="shared" si="33"/>
        <v>67042.87397339799</v>
      </c>
      <c r="J130" s="115">
        <v>6278</v>
      </c>
      <c r="K130" s="113">
        <f t="shared" si="34"/>
        <v>8932.789227152947</v>
      </c>
      <c r="L130" s="115">
        <v>7300</v>
      </c>
      <c r="M130" s="113">
        <f t="shared" si="35"/>
        <v>10386.964217619707</v>
      </c>
      <c r="N130" s="115">
        <v>19031</v>
      </c>
      <c r="O130" s="113">
        <f t="shared" si="36"/>
        <v>27078.67342815351</v>
      </c>
      <c r="P130" s="115">
        <v>4096</v>
      </c>
      <c r="Q130" s="113">
        <f t="shared" si="37"/>
        <v>5828.082936352098</v>
      </c>
      <c r="R130" s="115">
        <v>14935</v>
      </c>
      <c r="S130" s="113">
        <f t="shared" si="38"/>
        <v>21250.590491801413</v>
      </c>
      <c r="T130" s="115">
        <v>0</v>
      </c>
      <c r="U130" s="113">
        <f t="shared" si="39"/>
        <v>0</v>
      </c>
      <c r="V130" s="115">
        <v>13587</v>
      </c>
      <c r="W130" s="113">
        <f t="shared" si="40"/>
        <v>19332.559291068348</v>
      </c>
      <c r="X130" s="115">
        <v>13587</v>
      </c>
      <c r="Y130" s="113">
        <f t="shared" si="41"/>
        <v>19332.559291068348</v>
      </c>
      <c r="Z130" s="115">
        <v>0</v>
      </c>
      <c r="AA130" s="113">
        <f t="shared" si="42"/>
        <v>0</v>
      </c>
    </row>
    <row r="131" spans="1:27" s="100" customFormat="1" ht="12.75">
      <c r="A131" s="98">
        <v>39</v>
      </c>
      <c r="B131" s="99"/>
      <c r="C131" s="99" t="s">
        <v>568</v>
      </c>
      <c r="D131" s="99">
        <f aca="true" t="shared" si="44" ref="D131:Z131">SUM(D92:D130)</f>
        <v>15063008.93</v>
      </c>
      <c r="E131" s="113">
        <f t="shared" si="43"/>
        <v>21432730.789807685</v>
      </c>
      <c r="F131" s="99">
        <f t="shared" si="44"/>
        <v>10262892.96</v>
      </c>
      <c r="G131" s="113">
        <f t="shared" si="43"/>
        <v>14602781.088326192</v>
      </c>
      <c r="H131" s="99">
        <f t="shared" si="44"/>
        <v>2544949.92</v>
      </c>
      <c r="I131" s="113">
        <f t="shared" si="33"/>
        <v>3621137.500640292</v>
      </c>
      <c r="J131" s="99">
        <f t="shared" si="44"/>
        <v>614626.04</v>
      </c>
      <c r="K131" s="113">
        <f t="shared" si="34"/>
        <v>874534.0663968902</v>
      </c>
      <c r="L131" s="99">
        <f t="shared" si="44"/>
        <v>754647.89</v>
      </c>
      <c r="M131" s="113">
        <f t="shared" si="35"/>
        <v>1073767.2096345497</v>
      </c>
      <c r="N131" s="99">
        <f t="shared" si="44"/>
        <v>885892.12</v>
      </c>
      <c r="O131" s="113">
        <f t="shared" si="36"/>
        <v>1260510.924809762</v>
      </c>
      <c r="P131" s="99">
        <f t="shared" si="44"/>
        <v>552624.12</v>
      </c>
      <c r="Q131" s="113">
        <f t="shared" si="37"/>
        <v>786313.282223778</v>
      </c>
      <c r="R131" s="99">
        <f t="shared" si="44"/>
        <v>193899</v>
      </c>
      <c r="S131" s="113">
        <f t="shared" si="38"/>
        <v>275893.4212098964</v>
      </c>
      <c r="T131" s="99">
        <f t="shared" si="44"/>
        <v>139369</v>
      </c>
      <c r="U131" s="113">
        <f t="shared" si="39"/>
        <v>198304.22137608778</v>
      </c>
      <c r="V131" s="99">
        <f t="shared" si="44"/>
        <v>823527.05</v>
      </c>
      <c r="W131" s="113">
        <f t="shared" si="40"/>
        <v>1171773.4247386185</v>
      </c>
      <c r="X131" s="99">
        <f t="shared" si="44"/>
        <v>823527.05</v>
      </c>
      <c r="Y131" s="113">
        <f t="shared" si="41"/>
        <v>1171773.4247386185</v>
      </c>
      <c r="Z131" s="99">
        <f t="shared" si="44"/>
        <v>0</v>
      </c>
      <c r="AA131" s="113">
        <f t="shared" si="42"/>
        <v>0</v>
      </c>
    </row>
    <row r="132" spans="1:27" ht="7.5" customHeight="1" thickBot="1">
      <c r="A132" s="187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  <c r="M132" s="188"/>
      <c r="N132" s="188"/>
      <c r="O132" s="188"/>
      <c r="P132" s="188"/>
      <c r="Q132" s="188"/>
      <c r="R132" s="188"/>
      <c r="S132" s="188"/>
      <c r="T132" s="188"/>
      <c r="U132" s="188"/>
      <c r="V132" s="188"/>
      <c r="W132" s="188"/>
      <c r="X132" s="188"/>
      <c r="Y132" s="188"/>
      <c r="Z132" s="188"/>
      <c r="AA132" s="189"/>
    </row>
    <row r="133" spans="1:27" s="100" customFormat="1" ht="12.75">
      <c r="A133" s="98">
        <f>(A90+A131)</f>
        <v>122</v>
      </c>
      <c r="B133" s="99"/>
      <c r="C133" s="99" t="s">
        <v>569</v>
      </c>
      <c r="D133" s="99">
        <f aca="true" t="shared" si="45" ref="D133:Z133">(D90+D131)</f>
        <v>32340229.509999998</v>
      </c>
      <c r="E133" s="113">
        <f t="shared" si="43"/>
        <v>46016000.919175185</v>
      </c>
      <c r="F133" s="99">
        <f t="shared" si="45"/>
        <v>20941459.3</v>
      </c>
      <c r="G133" s="113">
        <f t="shared" si="43"/>
        <v>29797012.111484855</v>
      </c>
      <c r="H133" s="99">
        <f t="shared" si="45"/>
        <v>5237366.67</v>
      </c>
      <c r="I133" s="113">
        <f>H133/$E$5</f>
        <v>7452101.396690969</v>
      </c>
      <c r="J133" s="99">
        <f t="shared" si="45"/>
        <v>1761720.9700000002</v>
      </c>
      <c r="K133" s="113">
        <f>J133/$E$5</f>
        <v>2506703.1064137374</v>
      </c>
      <c r="L133" s="99">
        <f t="shared" si="45"/>
        <v>1722804.5</v>
      </c>
      <c r="M133" s="113">
        <f>L133/$E$5</f>
        <v>2451329.9582813988</v>
      </c>
      <c r="N133" s="99">
        <f t="shared" si="45"/>
        <v>2676878.08</v>
      </c>
      <c r="O133" s="113">
        <f>N133/$E$5</f>
        <v>3808854.360532951</v>
      </c>
      <c r="P133" s="99">
        <f t="shared" si="45"/>
        <v>1608857.31</v>
      </c>
      <c r="Q133" s="113">
        <f>P133/$E$5</f>
        <v>2289197.713729575</v>
      </c>
      <c r="R133" s="99">
        <f t="shared" si="45"/>
        <v>761530.77</v>
      </c>
      <c r="S133" s="113">
        <f>R133/$E$5</f>
        <v>1083560.6655625182</v>
      </c>
      <c r="T133" s="99">
        <f t="shared" si="45"/>
        <v>306490</v>
      </c>
      <c r="U133" s="113">
        <f>T133/$E$5</f>
        <v>436095.98124085803</v>
      </c>
      <c r="V133" s="99">
        <f t="shared" si="45"/>
        <v>3028473.1799999997</v>
      </c>
      <c r="W133" s="113">
        <f>V133/$E$5</f>
        <v>4309129.117079584</v>
      </c>
      <c r="X133" s="99">
        <f t="shared" si="45"/>
        <v>2578045.1799999997</v>
      </c>
      <c r="Y133" s="113">
        <f>X133/$E$5</f>
        <v>3668227.8131598565</v>
      </c>
      <c r="Z133" s="99">
        <f t="shared" si="45"/>
        <v>450428</v>
      </c>
      <c r="AA133" s="113">
        <f>Z133/$E$5</f>
        <v>640901.3039197273</v>
      </c>
    </row>
  </sheetData>
  <sheetProtection password="CE88" sheet="1" objects="1" scenarios="1"/>
  <mergeCells count="20">
    <mergeCell ref="X2:Z2"/>
    <mergeCell ref="F2:N2"/>
    <mergeCell ref="P2:T2"/>
    <mergeCell ref="A1:A3"/>
    <mergeCell ref="B1:B3"/>
    <mergeCell ref="C1:C3"/>
    <mergeCell ref="L3:M3"/>
    <mergeCell ref="N3:O3"/>
    <mergeCell ref="P3:Q3"/>
    <mergeCell ref="R3:S3"/>
    <mergeCell ref="T3:U3"/>
    <mergeCell ref="D2:E3"/>
    <mergeCell ref="A91:AA91"/>
    <mergeCell ref="A132:AA132"/>
    <mergeCell ref="X3:Y3"/>
    <mergeCell ref="Z3:AA3"/>
    <mergeCell ref="V2:W3"/>
    <mergeCell ref="F3:G3"/>
    <mergeCell ref="H3:I3"/>
    <mergeCell ref="J3:K3"/>
  </mergeCells>
  <printOptions/>
  <pageMargins left="0.44" right="0.15748031496062992" top="0.5905511811023623" bottom="0.7874015748031497" header="0.31496062992125984" footer="0.31496062992125984"/>
  <pageSetup horizontalDpi="300" verticalDpi="300" orientation="landscape" paperSize="9" scale="90" r:id="rId1"/>
  <headerFooter alignWithMargins="0">
    <oddHeader>&amp;C&amp;"Arial,Bold"&amp;12 8.1B. Institūcijas pārējām vajadzībām izlietotie līdzekļi un kapitālieguldījumi (Ls)</oddHeader>
    <oddFooter>&amp;L
&amp;8SPP Statistiskās informācijas un analīzes daļa&amp;R
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M133"/>
  <sheetViews>
    <sheetView showGridLines="0" workbookViewId="0" topLeftCell="A1">
      <selection activeCell="F89" sqref="F89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9" width="10.140625" style="72" customWidth="1"/>
    <col min="10" max="11" width="10.57421875" style="72" customWidth="1"/>
    <col min="12" max="12" width="10.8515625" style="72" customWidth="1"/>
    <col min="13" max="16384" width="9.140625" style="8" customWidth="1"/>
  </cols>
  <sheetData>
    <row r="1" spans="1:13" s="3" customFormat="1" ht="19.5" customHeight="1">
      <c r="A1" s="144" t="s">
        <v>0</v>
      </c>
      <c r="B1" s="147" t="s">
        <v>1</v>
      </c>
      <c r="C1" s="147" t="s">
        <v>2</v>
      </c>
      <c r="D1" s="68" t="s">
        <v>152</v>
      </c>
      <c r="E1" s="68"/>
      <c r="F1" s="68" t="s">
        <v>151</v>
      </c>
      <c r="G1" s="68"/>
      <c r="H1" s="68" t="s">
        <v>150</v>
      </c>
      <c r="I1" s="68"/>
      <c r="J1" s="68" t="s">
        <v>149</v>
      </c>
      <c r="K1" s="68"/>
      <c r="L1" s="68" t="s">
        <v>148</v>
      </c>
      <c r="M1" s="76"/>
    </row>
    <row r="2" spans="1:13" s="3" customFormat="1" ht="14.25" customHeight="1">
      <c r="A2" s="145"/>
      <c r="B2" s="147"/>
      <c r="C2" s="147"/>
      <c r="D2" s="206" t="s">
        <v>147</v>
      </c>
      <c r="E2" s="207"/>
      <c r="F2" s="206" t="s">
        <v>146</v>
      </c>
      <c r="G2" s="213"/>
      <c r="H2" s="207"/>
      <c r="I2" s="74"/>
      <c r="J2" s="206" t="s">
        <v>145</v>
      </c>
      <c r="K2" s="213"/>
      <c r="L2" s="207"/>
      <c r="M2" s="76"/>
    </row>
    <row r="3" spans="1:13" s="3" customFormat="1" ht="66" customHeight="1">
      <c r="A3" s="146"/>
      <c r="B3" s="148"/>
      <c r="C3" s="148"/>
      <c r="D3" s="208"/>
      <c r="E3" s="209"/>
      <c r="F3" s="204" t="s">
        <v>144</v>
      </c>
      <c r="G3" s="205"/>
      <c r="H3" s="204" t="s">
        <v>143</v>
      </c>
      <c r="I3" s="205"/>
      <c r="J3" s="204" t="s">
        <v>142</v>
      </c>
      <c r="K3" s="205"/>
      <c r="L3" s="204" t="s">
        <v>141</v>
      </c>
      <c r="M3" s="205"/>
    </row>
    <row r="4" spans="1:13" s="3" customFormat="1" ht="12.75">
      <c r="A4" s="67"/>
      <c r="B4" s="66"/>
      <c r="C4" s="66"/>
      <c r="D4" s="77" t="s">
        <v>571</v>
      </c>
      <c r="E4" s="77" t="s">
        <v>572</v>
      </c>
      <c r="F4" s="77" t="s">
        <v>571</v>
      </c>
      <c r="G4" s="77" t="s">
        <v>572</v>
      </c>
      <c r="H4" s="77" t="s">
        <v>571</v>
      </c>
      <c r="I4" s="77" t="s">
        <v>572</v>
      </c>
      <c r="J4" s="77" t="s">
        <v>571</v>
      </c>
      <c r="K4" s="77" t="s">
        <v>572</v>
      </c>
      <c r="L4" s="77" t="s">
        <v>571</v>
      </c>
      <c r="M4" s="77" t="s">
        <v>572</v>
      </c>
    </row>
    <row r="5" spans="1:13" s="3" customFormat="1" ht="12.75" hidden="1">
      <c r="A5" s="67"/>
      <c r="B5" s="66"/>
      <c r="C5" s="66"/>
      <c r="D5" s="77"/>
      <c r="E5" s="77">
        <v>0.702804</v>
      </c>
      <c r="F5" s="68"/>
      <c r="G5" s="68"/>
      <c r="H5" s="68"/>
      <c r="I5" s="68"/>
      <c r="J5" s="68"/>
      <c r="K5" s="68"/>
      <c r="L5" s="68"/>
      <c r="M5" s="68"/>
    </row>
    <row r="6" spans="1:13" s="3" customFormat="1" ht="12.75" customHeight="1" thickBot="1">
      <c r="A6" s="73" t="s">
        <v>20</v>
      </c>
      <c r="B6" s="73" t="s">
        <v>21</v>
      </c>
      <c r="C6" s="73" t="s">
        <v>22</v>
      </c>
      <c r="D6" s="75">
        <v>1</v>
      </c>
      <c r="E6" s="75"/>
      <c r="F6" s="75">
        <v>2</v>
      </c>
      <c r="G6" s="75"/>
      <c r="H6" s="75">
        <v>3</v>
      </c>
      <c r="I6" s="75"/>
      <c r="J6" s="75">
        <v>4</v>
      </c>
      <c r="K6" s="75"/>
      <c r="L6" s="75">
        <v>5</v>
      </c>
      <c r="M6" s="76"/>
    </row>
    <row r="7" spans="1:13" ht="13.5" thickBot="1">
      <c r="A7" s="48">
        <v>1</v>
      </c>
      <c r="B7" s="49" t="s">
        <v>413</v>
      </c>
      <c r="C7" s="49" t="s">
        <v>414</v>
      </c>
      <c r="D7" s="69">
        <v>274.27</v>
      </c>
      <c r="E7" s="69">
        <f>D7/$E$5</f>
        <v>390.251051502268</v>
      </c>
      <c r="F7" s="69">
        <v>1.52</v>
      </c>
      <c r="G7" s="69">
        <f>F7/$E$5</f>
        <v>2.1627651521619113</v>
      </c>
      <c r="H7" s="69">
        <v>0.19</v>
      </c>
      <c r="I7" s="69">
        <f aca="true" t="shared" si="0" ref="I7:I38">H7/$E$5</f>
        <v>0.2703456440202389</v>
      </c>
      <c r="J7" s="69">
        <v>1.84</v>
      </c>
      <c r="K7" s="69">
        <f aca="true" t="shared" si="1" ref="K7:K38">J7/$E$5</f>
        <v>2.6180841315644194</v>
      </c>
      <c r="L7" s="69">
        <v>2.97</v>
      </c>
      <c r="M7" s="78">
        <f aca="true" t="shared" si="2" ref="M7:M38">L7/$E$5</f>
        <v>4.2259292775795245</v>
      </c>
    </row>
    <row r="8" spans="1:13" ht="13.5" thickBot="1">
      <c r="A8" s="50">
        <v>2</v>
      </c>
      <c r="B8" s="47" t="s">
        <v>415</v>
      </c>
      <c r="C8" s="47" t="s">
        <v>416</v>
      </c>
      <c r="D8" s="70">
        <v>248.04</v>
      </c>
      <c r="E8" s="69">
        <f aca="true" t="shared" si="3" ref="E8:G71">D8/$E$5</f>
        <v>352.92912390936874</v>
      </c>
      <c r="F8" s="70">
        <v>1.2</v>
      </c>
      <c r="G8" s="69">
        <f t="shared" si="3"/>
        <v>1.7074461727594037</v>
      </c>
      <c r="H8" s="70">
        <v>0.06</v>
      </c>
      <c r="I8" s="69">
        <f t="shared" si="0"/>
        <v>0.08537230863797018</v>
      </c>
      <c r="J8" s="70">
        <v>0</v>
      </c>
      <c r="K8" s="69">
        <f t="shared" si="1"/>
        <v>0</v>
      </c>
      <c r="L8" s="70">
        <v>1.27</v>
      </c>
      <c r="M8" s="69">
        <f t="shared" si="2"/>
        <v>1.8070471995037023</v>
      </c>
    </row>
    <row r="9" spans="1:13" ht="13.5" thickBot="1">
      <c r="A9" s="50">
        <v>3</v>
      </c>
      <c r="B9" s="47" t="s">
        <v>415</v>
      </c>
      <c r="C9" s="47" t="s">
        <v>417</v>
      </c>
      <c r="D9" s="70">
        <v>330.31</v>
      </c>
      <c r="E9" s="69">
        <f t="shared" si="3"/>
        <v>469.9887877701322</v>
      </c>
      <c r="F9" s="70">
        <v>1.8</v>
      </c>
      <c r="G9" s="69">
        <f t="shared" si="3"/>
        <v>2.5611692591391058</v>
      </c>
      <c r="H9" s="70">
        <v>0.14</v>
      </c>
      <c r="I9" s="69">
        <f t="shared" si="0"/>
        <v>0.19920205348859713</v>
      </c>
      <c r="J9" s="70">
        <v>2.36</v>
      </c>
      <c r="K9" s="69">
        <f t="shared" si="1"/>
        <v>3.357977473093494</v>
      </c>
      <c r="L9" s="70">
        <v>4.06</v>
      </c>
      <c r="M9" s="69">
        <f t="shared" si="2"/>
        <v>5.7768595511693155</v>
      </c>
    </row>
    <row r="10" spans="1:13" ht="13.5" thickBot="1">
      <c r="A10" s="50">
        <v>4</v>
      </c>
      <c r="B10" s="47" t="s">
        <v>415</v>
      </c>
      <c r="C10" s="47" t="s">
        <v>418</v>
      </c>
      <c r="D10" s="70">
        <v>310.92</v>
      </c>
      <c r="E10" s="69">
        <f t="shared" si="3"/>
        <v>442.39930336196153</v>
      </c>
      <c r="F10" s="70">
        <v>1.72</v>
      </c>
      <c r="G10" s="69">
        <f t="shared" si="3"/>
        <v>2.447339514288479</v>
      </c>
      <c r="H10" s="70">
        <v>0.09</v>
      </c>
      <c r="I10" s="69">
        <f t="shared" si="0"/>
        <v>0.12805846295695528</v>
      </c>
      <c r="J10" s="70">
        <v>0.17</v>
      </c>
      <c r="K10" s="69">
        <f t="shared" si="1"/>
        <v>0.24188820780758222</v>
      </c>
      <c r="L10" s="70">
        <v>2.56</v>
      </c>
      <c r="M10" s="69">
        <f t="shared" si="2"/>
        <v>3.6425518352200617</v>
      </c>
    </row>
    <row r="11" spans="1:13" ht="13.5" thickBot="1">
      <c r="A11" s="50">
        <v>5</v>
      </c>
      <c r="B11" s="47" t="s">
        <v>419</v>
      </c>
      <c r="C11" s="47" t="s">
        <v>420</v>
      </c>
      <c r="D11" s="70">
        <v>274.86</v>
      </c>
      <c r="E11" s="69">
        <f t="shared" si="3"/>
        <v>391.09054587054146</v>
      </c>
      <c r="F11" s="70">
        <v>1.31</v>
      </c>
      <c r="G11" s="69">
        <f t="shared" si="3"/>
        <v>1.863962071929016</v>
      </c>
      <c r="H11" s="70">
        <v>0.3</v>
      </c>
      <c r="I11" s="69">
        <f t="shared" si="0"/>
        <v>0.4268615431898509</v>
      </c>
      <c r="J11" s="70">
        <v>1.77</v>
      </c>
      <c r="K11" s="69">
        <f t="shared" si="1"/>
        <v>2.518483104820121</v>
      </c>
      <c r="L11" s="70">
        <v>6.66</v>
      </c>
      <c r="M11" s="69">
        <f t="shared" si="2"/>
        <v>9.47632625881469</v>
      </c>
    </row>
    <row r="12" spans="1:13" ht="13.5" thickBot="1">
      <c r="A12" s="50">
        <v>6</v>
      </c>
      <c r="B12" s="47" t="s">
        <v>421</v>
      </c>
      <c r="C12" s="47" t="s">
        <v>422</v>
      </c>
      <c r="D12" s="70">
        <v>322.37</v>
      </c>
      <c r="E12" s="69">
        <f t="shared" si="3"/>
        <v>458.69118559370753</v>
      </c>
      <c r="F12" s="70">
        <v>2.27</v>
      </c>
      <c r="G12" s="69">
        <f t="shared" si="3"/>
        <v>3.229919010136539</v>
      </c>
      <c r="H12" s="70">
        <v>0.14</v>
      </c>
      <c r="I12" s="69">
        <f t="shared" si="0"/>
        <v>0.19920205348859713</v>
      </c>
      <c r="J12" s="70">
        <v>1.41</v>
      </c>
      <c r="K12" s="69">
        <f t="shared" si="1"/>
        <v>2.0062492529922995</v>
      </c>
      <c r="L12" s="70">
        <v>5.06</v>
      </c>
      <c r="M12" s="69">
        <f t="shared" si="2"/>
        <v>7.199731361802153</v>
      </c>
    </row>
    <row r="13" spans="1:13" ht="13.5" thickBot="1">
      <c r="A13" s="50">
        <v>7</v>
      </c>
      <c r="B13" s="47" t="s">
        <v>421</v>
      </c>
      <c r="C13" s="47" t="s">
        <v>423</v>
      </c>
      <c r="D13" s="70">
        <v>44.7</v>
      </c>
      <c r="E13" s="69">
        <f t="shared" si="3"/>
        <v>63.6023699352878</v>
      </c>
      <c r="F13" s="70">
        <v>2.92</v>
      </c>
      <c r="G13" s="69">
        <f t="shared" si="3"/>
        <v>4.154785687047882</v>
      </c>
      <c r="H13" s="70">
        <v>0.16</v>
      </c>
      <c r="I13" s="69">
        <f t="shared" si="0"/>
        <v>0.22765948970125385</v>
      </c>
      <c r="J13" s="70">
        <v>0.26</v>
      </c>
      <c r="K13" s="69">
        <f t="shared" si="1"/>
        <v>0.3699466707645375</v>
      </c>
      <c r="L13" s="70">
        <v>0.17</v>
      </c>
      <c r="M13" s="69">
        <f t="shared" si="2"/>
        <v>0.24188820780758222</v>
      </c>
    </row>
    <row r="14" spans="1:13" ht="13.5" thickBot="1">
      <c r="A14" s="50">
        <v>8</v>
      </c>
      <c r="B14" s="47" t="s">
        <v>421</v>
      </c>
      <c r="C14" s="47" t="s">
        <v>424</v>
      </c>
      <c r="D14" s="70">
        <v>497.36</v>
      </c>
      <c r="E14" s="69">
        <f t="shared" si="3"/>
        <v>707.6795237363476</v>
      </c>
      <c r="F14" s="70">
        <v>2.03</v>
      </c>
      <c r="G14" s="69">
        <f t="shared" si="3"/>
        <v>2.8884297755846577</v>
      </c>
      <c r="H14" s="70">
        <v>0.26</v>
      </c>
      <c r="I14" s="69">
        <f t="shared" si="0"/>
        <v>0.3699466707645375</v>
      </c>
      <c r="J14" s="70">
        <v>12.21</v>
      </c>
      <c r="K14" s="69">
        <f t="shared" si="1"/>
        <v>17.373264807826935</v>
      </c>
      <c r="L14" s="70">
        <v>9.45</v>
      </c>
      <c r="M14" s="69">
        <f t="shared" si="2"/>
        <v>13.446138610480304</v>
      </c>
    </row>
    <row r="15" spans="1:13" ht="13.5" thickBot="1">
      <c r="A15" s="50">
        <v>9</v>
      </c>
      <c r="B15" s="47" t="s">
        <v>421</v>
      </c>
      <c r="C15" s="47" t="s">
        <v>425</v>
      </c>
      <c r="D15" s="70">
        <v>373.21</v>
      </c>
      <c r="E15" s="69">
        <f t="shared" si="3"/>
        <v>531.0299884462809</v>
      </c>
      <c r="F15" s="70">
        <v>2.33</v>
      </c>
      <c r="G15" s="69">
        <f t="shared" si="3"/>
        <v>3.315291318774509</v>
      </c>
      <c r="H15" s="70">
        <v>0.4</v>
      </c>
      <c r="I15" s="69">
        <f t="shared" si="0"/>
        <v>0.5691487242531347</v>
      </c>
      <c r="J15" s="70">
        <v>2.64</v>
      </c>
      <c r="K15" s="69">
        <f t="shared" si="1"/>
        <v>3.7563815800706886</v>
      </c>
      <c r="L15" s="70">
        <v>12.68</v>
      </c>
      <c r="M15" s="69">
        <f t="shared" si="2"/>
        <v>18.042014558824366</v>
      </c>
    </row>
    <row r="16" spans="1:13" ht="13.5" thickBot="1">
      <c r="A16" s="50">
        <v>10</v>
      </c>
      <c r="B16" s="47" t="s">
        <v>421</v>
      </c>
      <c r="C16" s="47" t="s">
        <v>426</v>
      </c>
      <c r="D16" s="70">
        <v>339.82</v>
      </c>
      <c r="E16" s="69">
        <f t="shared" si="3"/>
        <v>483.52029868925047</v>
      </c>
      <c r="F16" s="70">
        <v>2.05</v>
      </c>
      <c r="G16" s="69">
        <f t="shared" si="3"/>
        <v>2.9168872117973144</v>
      </c>
      <c r="H16" s="70">
        <v>0.17</v>
      </c>
      <c r="I16" s="69">
        <f t="shared" si="0"/>
        <v>0.24188820780758222</v>
      </c>
      <c r="J16" s="70">
        <v>0</v>
      </c>
      <c r="K16" s="69">
        <f t="shared" si="1"/>
        <v>0</v>
      </c>
      <c r="L16" s="70">
        <v>3.63</v>
      </c>
      <c r="M16" s="69">
        <f t="shared" si="2"/>
        <v>5.165024672597196</v>
      </c>
    </row>
    <row r="17" spans="1:13" ht="13.5" thickBot="1">
      <c r="A17" s="50">
        <v>11</v>
      </c>
      <c r="B17" s="47" t="s">
        <v>421</v>
      </c>
      <c r="C17" s="47" t="s">
        <v>427</v>
      </c>
      <c r="D17" s="70">
        <v>359.22</v>
      </c>
      <c r="E17" s="69">
        <f t="shared" si="3"/>
        <v>511.1240118155276</v>
      </c>
      <c r="F17" s="70">
        <v>2.02</v>
      </c>
      <c r="G17" s="69">
        <f t="shared" si="3"/>
        <v>2.87420105747833</v>
      </c>
      <c r="H17" s="70">
        <v>0.3</v>
      </c>
      <c r="I17" s="69">
        <f t="shared" si="0"/>
        <v>0.4268615431898509</v>
      </c>
      <c r="J17" s="70">
        <v>0.67</v>
      </c>
      <c r="K17" s="69">
        <f t="shared" si="1"/>
        <v>0.9533241131240006</v>
      </c>
      <c r="L17" s="70">
        <v>10.69</v>
      </c>
      <c r="M17" s="69">
        <f t="shared" si="2"/>
        <v>15.210499655665021</v>
      </c>
    </row>
    <row r="18" spans="1:13" ht="13.5" thickBot="1">
      <c r="A18" s="50">
        <v>12</v>
      </c>
      <c r="B18" s="47" t="s">
        <v>421</v>
      </c>
      <c r="C18" s="47" t="s">
        <v>428</v>
      </c>
      <c r="D18" s="70">
        <v>350.71</v>
      </c>
      <c r="E18" s="69">
        <f t="shared" si="3"/>
        <v>499.01537270704205</v>
      </c>
      <c r="F18" s="70">
        <v>1.62</v>
      </c>
      <c r="G18" s="69">
        <f t="shared" si="3"/>
        <v>2.3050523332251953</v>
      </c>
      <c r="H18" s="70">
        <v>0.18</v>
      </c>
      <c r="I18" s="69">
        <f t="shared" si="0"/>
        <v>0.25611692591391055</v>
      </c>
      <c r="J18" s="70">
        <v>0.02</v>
      </c>
      <c r="K18" s="69">
        <f t="shared" si="1"/>
        <v>0.02845743621265673</v>
      </c>
      <c r="L18" s="70">
        <v>0.96</v>
      </c>
      <c r="M18" s="69">
        <f t="shared" si="2"/>
        <v>1.365956938207523</v>
      </c>
    </row>
    <row r="19" spans="1:13" ht="13.5" thickBot="1">
      <c r="A19" s="50">
        <v>13</v>
      </c>
      <c r="B19" s="47" t="s">
        <v>429</v>
      </c>
      <c r="C19" s="47" t="s">
        <v>430</v>
      </c>
      <c r="D19" s="70">
        <v>241.15</v>
      </c>
      <c r="E19" s="69">
        <f t="shared" si="3"/>
        <v>343.1255371341085</v>
      </c>
      <c r="F19" s="70">
        <v>2.52</v>
      </c>
      <c r="G19" s="69">
        <f t="shared" si="3"/>
        <v>3.585636962794748</v>
      </c>
      <c r="H19" s="70">
        <v>0.29</v>
      </c>
      <c r="I19" s="69">
        <f t="shared" si="0"/>
        <v>0.41263282508352256</v>
      </c>
      <c r="J19" s="70">
        <v>2.05</v>
      </c>
      <c r="K19" s="69">
        <f t="shared" si="1"/>
        <v>2.9168872117973144</v>
      </c>
      <c r="L19" s="70">
        <v>0.84</v>
      </c>
      <c r="M19" s="69">
        <f t="shared" si="2"/>
        <v>1.1952123209315826</v>
      </c>
    </row>
    <row r="20" spans="1:13" ht="13.5" thickBot="1">
      <c r="A20" s="50">
        <v>14</v>
      </c>
      <c r="B20" s="47" t="s">
        <v>431</v>
      </c>
      <c r="C20" s="47" t="s">
        <v>432</v>
      </c>
      <c r="D20" s="70">
        <v>369.18</v>
      </c>
      <c r="E20" s="69">
        <f t="shared" si="3"/>
        <v>525.2958150494306</v>
      </c>
      <c r="F20" s="70">
        <v>1.63</v>
      </c>
      <c r="G20" s="69">
        <f t="shared" si="3"/>
        <v>2.319281051331523</v>
      </c>
      <c r="H20" s="70">
        <v>0.21</v>
      </c>
      <c r="I20" s="69">
        <f t="shared" si="0"/>
        <v>0.29880308023289565</v>
      </c>
      <c r="J20" s="70">
        <v>0.18</v>
      </c>
      <c r="K20" s="69">
        <f t="shared" si="1"/>
        <v>0.25611692591391055</v>
      </c>
      <c r="L20" s="70">
        <v>14.6</v>
      </c>
      <c r="M20" s="69">
        <f t="shared" si="2"/>
        <v>20.773928435239412</v>
      </c>
    </row>
    <row r="21" spans="1:13" ht="13.5" thickBot="1">
      <c r="A21" s="50">
        <v>15</v>
      </c>
      <c r="B21" s="47" t="s">
        <v>431</v>
      </c>
      <c r="C21" s="47" t="s">
        <v>433</v>
      </c>
      <c r="D21" s="70">
        <v>341.81</v>
      </c>
      <c r="E21" s="69">
        <f t="shared" si="3"/>
        <v>486.3518135924098</v>
      </c>
      <c r="F21" s="70">
        <v>1.81</v>
      </c>
      <c r="G21" s="69">
        <f t="shared" si="3"/>
        <v>2.575397977245434</v>
      </c>
      <c r="H21" s="70">
        <v>0.1</v>
      </c>
      <c r="I21" s="69">
        <f t="shared" si="0"/>
        <v>0.14228718106328367</v>
      </c>
      <c r="J21" s="70">
        <v>0</v>
      </c>
      <c r="K21" s="69">
        <f t="shared" si="1"/>
        <v>0</v>
      </c>
      <c r="L21" s="70">
        <v>0.39</v>
      </c>
      <c r="M21" s="69">
        <f t="shared" si="2"/>
        <v>0.5549200061468063</v>
      </c>
    </row>
    <row r="22" spans="1:13" ht="13.5" thickBot="1">
      <c r="A22" s="50">
        <v>16</v>
      </c>
      <c r="B22" s="47" t="s">
        <v>431</v>
      </c>
      <c r="C22" s="47" t="s">
        <v>434</v>
      </c>
      <c r="D22" s="70">
        <v>315.64</v>
      </c>
      <c r="E22" s="69">
        <f t="shared" si="3"/>
        <v>449.1152583081485</v>
      </c>
      <c r="F22" s="70">
        <v>1.14</v>
      </c>
      <c r="G22" s="69">
        <f t="shared" si="3"/>
        <v>1.6220738641214334</v>
      </c>
      <c r="H22" s="70">
        <v>0.07</v>
      </c>
      <c r="I22" s="69">
        <f t="shared" si="0"/>
        <v>0.09960102674429856</v>
      </c>
      <c r="J22" s="70">
        <v>3.35</v>
      </c>
      <c r="K22" s="69">
        <f t="shared" si="1"/>
        <v>4.766620565620002</v>
      </c>
      <c r="L22" s="70">
        <v>4.12</v>
      </c>
      <c r="M22" s="69">
        <f t="shared" si="2"/>
        <v>5.862231859807286</v>
      </c>
    </row>
    <row r="23" spans="1:13" ht="13.5" thickBot="1">
      <c r="A23" s="50">
        <v>17</v>
      </c>
      <c r="B23" s="47" t="s">
        <v>435</v>
      </c>
      <c r="C23" s="47" t="s">
        <v>436</v>
      </c>
      <c r="D23" s="70">
        <v>250.63</v>
      </c>
      <c r="E23" s="69">
        <f t="shared" si="3"/>
        <v>356.6143618989078</v>
      </c>
      <c r="F23" s="70">
        <v>1.37</v>
      </c>
      <c r="G23" s="69">
        <f t="shared" si="3"/>
        <v>1.949334380566986</v>
      </c>
      <c r="H23" s="70">
        <v>0.15</v>
      </c>
      <c r="I23" s="69">
        <f t="shared" si="0"/>
        <v>0.21343077159492546</v>
      </c>
      <c r="J23" s="70">
        <v>6.17</v>
      </c>
      <c r="K23" s="69">
        <f t="shared" si="1"/>
        <v>8.779119071604601</v>
      </c>
      <c r="L23" s="70">
        <v>5.97</v>
      </c>
      <c r="M23" s="69">
        <f t="shared" si="2"/>
        <v>8.494544709478033</v>
      </c>
    </row>
    <row r="24" spans="1:13" ht="13.5" thickBot="1">
      <c r="A24" s="50">
        <v>18</v>
      </c>
      <c r="B24" s="47" t="s">
        <v>435</v>
      </c>
      <c r="C24" s="47" t="s">
        <v>437</v>
      </c>
      <c r="D24" s="70">
        <v>339.93</v>
      </c>
      <c r="E24" s="69">
        <f t="shared" si="3"/>
        <v>483.67681458842014</v>
      </c>
      <c r="F24" s="70">
        <v>2.01</v>
      </c>
      <c r="G24" s="69">
        <f t="shared" si="3"/>
        <v>2.859972339372001</v>
      </c>
      <c r="H24" s="70">
        <v>0.55</v>
      </c>
      <c r="I24" s="69">
        <f t="shared" si="0"/>
        <v>0.7825794958480602</v>
      </c>
      <c r="J24" s="70">
        <v>4.22</v>
      </c>
      <c r="K24" s="69">
        <f t="shared" si="1"/>
        <v>6.004519040870569</v>
      </c>
      <c r="L24" s="70">
        <v>9.35</v>
      </c>
      <c r="M24" s="69">
        <f t="shared" si="2"/>
        <v>13.303851429417021</v>
      </c>
    </row>
    <row r="25" spans="1:13" ht="13.5" thickBot="1">
      <c r="A25" s="50">
        <v>19</v>
      </c>
      <c r="B25" s="47" t="s">
        <v>438</v>
      </c>
      <c r="C25" s="47" t="s">
        <v>439</v>
      </c>
      <c r="D25" s="70">
        <v>279.8</v>
      </c>
      <c r="E25" s="69">
        <f t="shared" si="3"/>
        <v>398.11953261506767</v>
      </c>
      <c r="F25" s="70">
        <v>1.54</v>
      </c>
      <c r="G25" s="69">
        <f t="shared" si="3"/>
        <v>2.1912225883745684</v>
      </c>
      <c r="H25" s="70">
        <v>0.22</v>
      </c>
      <c r="I25" s="69">
        <f t="shared" si="0"/>
        <v>0.313031798339224</v>
      </c>
      <c r="J25" s="70">
        <v>2.6</v>
      </c>
      <c r="K25" s="69">
        <f t="shared" si="1"/>
        <v>3.699466707645375</v>
      </c>
      <c r="L25" s="70">
        <v>5.84</v>
      </c>
      <c r="M25" s="69">
        <f t="shared" si="2"/>
        <v>8.309571374095764</v>
      </c>
    </row>
    <row r="26" spans="1:13" ht="13.5" thickBot="1">
      <c r="A26" s="50">
        <v>20</v>
      </c>
      <c r="B26" s="47" t="s">
        <v>440</v>
      </c>
      <c r="C26" s="47" t="s">
        <v>441</v>
      </c>
      <c r="D26" s="70">
        <v>332.76</v>
      </c>
      <c r="E26" s="69">
        <f t="shared" si="3"/>
        <v>473.47482370618263</v>
      </c>
      <c r="F26" s="70">
        <v>1.32</v>
      </c>
      <c r="G26" s="69">
        <f t="shared" si="3"/>
        <v>1.8781907900353443</v>
      </c>
      <c r="H26" s="70">
        <v>0.14</v>
      </c>
      <c r="I26" s="69">
        <f t="shared" si="0"/>
        <v>0.19920205348859713</v>
      </c>
      <c r="J26" s="70">
        <v>1.92</v>
      </c>
      <c r="K26" s="69">
        <f t="shared" si="1"/>
        <v>2.731913876415046</v>
      </c>
      <c r="L26" s="70">
        <v>2.37</v>
      </c>
      <c r="M26" s="69">
        <f t="shared" si="2"/>
        <v>3.3722061911998225</v>
      </c>
    </row>
    <row r="27" spans="1:13" ht="13.5" thickBot="1">
      <c r="A27" s="50">
        <v>21</v>
      </c>
      <c r="B27" s="47" t="s">
        <v>440</v>
      </c>
      <c r="C27" s="47" t="s">
        <v>442</v>
      </c>
      <c r="D27" s="70">
        <v>317.2</v>
      </c>
      <c r="E27" s="69">
        <f t="shared" si="3"/>
        <v>451.3349383327357</v>
      </c>
      <c r="F27" s="70">
        <v>1.27</v>
      </c>
      <c r="G27" s="69">
        <f t="shared" si="3"/>
        <v>1.8070471995037023</v>
      </c>
      <c r="H27" s="70">
        <v>0.22</v>
      </c>
      <c r="I27" s="69">
        <f t="shared" si="0"/>
        <v>0.313031798339224</v>
      </c>
      <c r="J27" s="70">
        <v>5.19</v>
      </c>
      <c r="K27" s="69">
        <f t="shared" si="1"/>
        <v>7.384704697184422</v>
      </c>
      <c r="L27" s="70">
        <v>6.94</v>
      </c>
      <c r="M27" s="69">
        <f t="shared" si="2"/>
        <v>9.874730365791885</v>
      </c>
    </row>
    <row r="28" spans="1:13" ht="13.5" thickBot="1">
      <c r="A28" s="50">
        <v>22</v>
      </c>
      <c r="B28" s="47" t="s">
        <v>440</v>
      </c>
      <c r="C28" s="47" t="s">
        <v>443</v>
      </c>
      <c r="D28" s="70">
        <v>390.82</v>
      </c>
      <c r="E28" s="69">
        <f t="shared" si="3"/>
        <v>556.0867610315252</v>
      </c>
      <c r="F28" s="70">
        <v>1.87</v>
      </c>
      <c r="G28" s="69">
        <f t="shared" si="3"/>
        <v>2.6607702858834044</v>
      </c>
      <c r="H28" s="70">
        <v>0.25</v>
      </c>
      <c r="I28" s="69">
        <f t="shared" si="0"/>
        <v>0.3557179526582091</v>
      </c>
      <c r="J28" s="70">
        <v>2.96</v>
      </c>
      <c r="K28" s="69">
        <f t="shared" si="1"/>
        <v>4.211700559473196</v>
      </c>
      <c r="L28" s="70">
        <v>4.42</v>
      </c>
      <c r="M28" s="69">
        <f t="shared" si="2"/>
        <v>6.289093402997137</v>
      </c>
    </row>
    <row r="29" spans="1:13" ht="13.5" thickBot="1">
      <c r="A29" s="50">
        <v>23</v>
      </c>
      <c r="B29" s="47" t="s">
        <v>444</v>
      </c>
      <c r="C29" s="47" t="s">
        <v>445</v>
      </c>
      <c r="D29" s="70">
        <v>404.83</v>
      </c>
      <c r="E29" s="69">
        <f t="shared" si="3"/>
        <v>576.0211950984911</v>
      </c>
      <c r="F29" s="70">
        <v>1.21</v>
      </c>
      <c r="G29" s="69">
        <f t="shared" si="3"/>
        <v>1.7216748908657322</v>
      </c>
      <c r="H29" s="70">
        <v>0.28</v>
      </c>
      <c r="I29" s="69">
        <f t="shared" si="0"/>
        <v>0.39840410697719425</v>
      </c>
      <c r="J29" s="70">
        <v>2.83</v>
      </c>
      <c r="K29" s="69">
        <f t="shared" si="1"/>
        <v>4.026727224090927</v>
      </c>
      <c r="L29" s="70">
        <v>15.89</v>
      </c>
      <c r="M29" s="69">
        <f t="shared" si="2"/>
        <v>22.609433070955774</v>
      </c>
    </row>
    <row r="30" spans="1:13" ht="13.5" thickBot="1">
      <c r="A30" s="50">
        <v>24</v>
      </c>
      <c r="B30" s="47" t="s">
        <v>444</v>
      </c>
      <c r="C30" s="47" t="s">
        <v>446</v>
      </c>
      <c r="D30" s="70">
        <v>335.77</v>
      </c>
      <c r="E30" s="69">
        <f t="shared" si="3"/>
        <v>477.7576678561875</v>
      </c>
      <c r="F30" s="70">
        <v>1.28</v>
      </c>
      <c r="G30" s="69">
        <f t="shared" si="3"/>
        <v>1.8212759176100308</v>
      </c>
      <c r="H30" s="70">
        <v>0.27</v>
      </c>
      <c r="I30" s="69">
        <f t="shared" si="0"/>
        <v>0.3841753888708659</v>
      </c>
      <c r="J30" s="70">
        <v>1.22</v>
      </c>
      <c r="K30" s="69">
        <f t="shared" si="1"/>
        <v>1.7359036089720605</v>
      </c>
      <c r="L30" s="70">
        <v>6.19</v>
      </c>
      <c r="M30" s="69">
        <f t="shared" si="2"/>
        <v>8.807576507817258</v>
      </c>
    </row>
    <row r="31" spans="1:13" ht="13.5" thickBot="1">
      <c r="A31" s="50">
        <v>25</v>
      </c>
      <c r="B31" s="47" t="s">
        <v>444</v>
      </c>
      <c r="C31" s="47" t="s">
        <v>447</v>
      </c>
      <c r="D31" s="70">
        <v>291.24</v>
      </c>
      <c r="E31" s="69">
        <f t="shared" si="3"/>
        <v>414.3971861287073</v>
      </c>
      <c r="F31" s="70">
        <v>1.11</v>
      </c>
      <c r="G31" s="69">
        <f t="shared" si="3"/>
        <v>1.5793877098024487</v>
      </c>
      <c r="H31" s="70">
        <v>0.29</v>
      </c>
      <c r="I31" s="69">
        <f t="shared" si="0"/>
        <v>0.41263282508352256</v>
      </c>
      <c r="J31" s="70">
        <v>0.04</v>
      </c>
      <c r="K31" s="69">
        <f t="shared" si="1"/>
        <v>0.05691487242531346</v>
      </c>
      <c r="L31" s="70">
        <v>9.16</v>
      </c>
      <c r="M31" s="69">
        <f t="shared" si="2"/>
        <v>13.033505785396782</v>
      </c>
    </row>
    <row r="32" spans="1:13" ht="13.5" thickBot="1">
      <c r="A32" s="50">
        <v>26</v>
      </c>
      <c r="B32" s="47" t="s">
        <v>448</v>
      </c>
      <c r="C32" s="47" t="s">
        <v>449</v>
      </c>
      <c r="D32" s="70">
        <v>139.14</v>
      </c>
      <c r="E32" s="69">
        <f t="shared" si="3"/>
        <v>197.97838373145285</v>
      </c>
      <c r="F32" s="70">
        <v>0.9</v>
      </c>
      <c r="G32" s="69">
        <f t="shared" si="3"/>
        <v>1.2805846295695529</v>
      </c>
      <c r="H32" s="70">
        <v>0.13</v>
      </c>
      <c r="I32" s="69">
        <f t="shared" si="0"/>
        <v>0.18497333538226876</v>
      </c>
      <c r="J32" s="70">
        <v>0.05</v>
      </c>
      <c r="K32" s="69">
        <f t="shared" si="1"/>
        <v>0.07114359053164183</v>
      </c>
      <c r="L32" s="70">
        <v>1.76</v>
      </c>
      <c r="M32" s="69">
        <f t="shared" si="2"/>
        <v>2.504254386713792</v>
      </c>
    </row>
    <row r="33" spans="1:13" ht="13.5" thickBot="1">
      <c r="A33" s="50">
        <v>27</v>
      </c>
      <c r="B33" s="47" t="s">
        <v>448</v>
      </c>
      <c r="C33" s="47" t="s">
        <v>450</v>
      </c>
      <c r="D33" s="70">
        <v>313.75</v>
      </c>
      <c r="E33" s="69">
        <f t="shared" si="3"/>
        <v>446.42603058605243</v>
      </c>
      <c r="F33" s="70">
        <v>1.42</v>
      </c>
      <c r="G33" s="69">
        <f t="shared" si="3"/>
        <v>2.020477971098628</v>
      </c>
      <c r="H33" s="70">
        <v>0.21</v>
      </c>
      <c r="I33" s="69">
        <f t="shared" si="0"/>
        <v>0.29880308023289565</v>
      </c>
      <c r="J33" s="70">
        <v>2.08</v>
      </c>
      <c r="K33" s="69">
        <f t="shared" si="1"/>
        <v>2.9595733661163</v>
      </c>
      <c r="L33" s="70">
        <v>5.82</v>
      </c>
      <c r="M33" s="69">
        <f t="shared" si="2"/>
        <v>8.28111393788311</v>
      </c>
    </row>
    <row r="34" spans="1:13" ht="13.5" thickBot="1">
      <c r="A34" s="50">
        <v>28</v>
      </c>
      <c r="B34" s="47" t="s">
        <v>451</v>
      </c>
      <c r="C34" s="47" t="s">
        <v>452</v>
      </c>
      <c r="D34" s="70">
        <v>487.64</v>
      </c>
      <c r="E34" s="69">
        <f t="shared" si="3"/>
        <v>693.8492097369964</v>
      </c>
      <c r="F34" s="70">
        <v>1.77</v>
      </c>
      <c r="G34" s="69">
        <f t="shared" si="3"/>
        <v>2.518483104820121</v>
      </c>
      <c r="H34" s="70">
        <v>0.25</v>
      </c>
      <c r="I34" s="69">
        <f t="shared" si="0"/>
        <v>0.3557179526582091</v>
      </c>
      <c r="J34" s="70">
        <v>0.57</v>
      </c>
      <c r="K34" s="69">
        <f t="shared" si="1"/>
        <v>0.8110369320607167</v>
      </c>
      <c r="L34" s="70">
        <v>1.96</v>
      </c>
      <c r="M34" s="69">
        <f t="shared" si="2"/>
        <v>2.7888287488403596</v>
      </c>
    </row>
    <row r="35" spans="1:13" ht="13.5" thickBot="1">
      <c r="A35" s="50">
        <v>29</v>
      </c>
      <c r="B35" s="47" t="s">
        <v>453</v>
      </c>
      <c r="C35" s="47" t="s">
        <v>454</v>
      </c>
      <c r="D35" s="70">
        <v>277.35</v>
      </c>
      <c r="E35" s="69">
        <f t="shared" si="3"/>
        <v>394.63349667901724</v>
      </c>
      <c r="F35" s="70">
        <v>0.92</v>
      </c>
      <c r="G35" s="69">
        <f t="shared" si="3"/>
        <v>1.3090420657822097</v>
      </c>
      <c r="H35" s="70">
        <v>0.43</v>
      </c>
      <c r="I35" s="69">
        <f t="shared" si="0"/>
        <v>0.6118348785721197</v>
      </c>
      <c r="J35" s="70">
        <v>0</v>
      </c>
      <c r="K35" s="69">
        <f t="shared" si="1"/>
        <v>0</v>
      </c>
      <c r="L35" s="70">
        <v>12.07</v>
      </c>
      <c r="M35" s="69">
        <f t="shared" si="2"/>
        <v>17.174062754338337</v>
      </c>
    </row>
    <row r="36" spans="1:13" ht="13.5" thickBot="1">
      <c r="A36" s="50">
        <v>30</v>
      </c>
      <c r="B36" s="47" t="s">
        <v>453</v>
      </c>
      <c r="C36" s="47" t="s">
        <v>455</v>
      </c>
      <c r="D36" s="70">
        <v>235.89</v>
      </c>
      <c r="E36" s="69">
        <f t="shared" si="3"/>
        <v>335.6412314101798</v>
      </c>
      <c r="F36" s="70">
        <v>0.87</v>
      </c>
      <c r="G36" s="69">
        <f t="shared" si="3"/>
        <v>1.2378984752505677</v>
      </c>
      <c r="H36" s="70">
        <v>0.15</v>
      </c>
      <c r="I36" s="69">
        <f t="shared" si="0"/>
        <v>0.21343077159492546</v>
      </c>
      <c r="J36" s="70">
        <v>0</v>
      </c>
      <c r="K36" s="69">
        <f t="shared" si="1"/>
        <v>0</v>
      </c>
      <c r="L36" s="70">
        <v>1.09</v>
      </c>
      <c r="M36" s="69">
        <f t="shared" si="2"/>
        <v>1.5509302735897919</v>
      </c>
    </row>
    <row r="37" spans="1:13" ht="13.5" thickBot="1">
      <c r="A37" s="50">
        <v>31</v>
      </c>
      <c r="B37" s="47" t="s">
        <v>456</v>
      </c>
      <c r="C37" s="47" t="s">
        <v>457</v>
      </c>
      <c r="D37" s="70">
        <v>286.57</v>
      </c>
      <c r="E37" s="69">
        <f t="shared" si="3"/>
        <v>407.75237477305194</v>
      </c>
      <c r="F37" s="70">
        <v>2.47</v>
      </c>
      <c r="G37" s="69">
        <f t="shared" si="3"/>
        <v>3.5144933722631064</v>
      </c>
      <c r="H37" s="70">
        <v>0.12</v>
      </c>
      <c r="I37" s="69">
        <f t="shared" si="0"/>
        <v>0.17074461727594037</v>
      </c>
      <c r="J37" s="70">
        <v>0</v>
      </c>
      <c r="K37" s="69">
        <f t="shared" si="1"/>
        <v>0</v>
      </c>
      <c r="L37" s="70">
        <v>0</v>
      </c>
      <c r="M37" s="69">
        <f t="shared" si="2"/>
        <v>0</v>
      </c>
    </row>
    <row r="38" spans="1:13" ht="13.5" thickBot="1">
      <c r="A38" s="50">
        <v>32</v>
      </c>
      <c r="B38" s="47" t="s">
        <v>456</v>
      </c>
      <c r="C38" s="47" t="s">
        <v>458</v>
      </c>
      <c r="D38" s="70">
        <v>245.58</v>
      </c>
      <c r="E38" s="69">
        <f t="shared" si="3"/>
        <v>349.428859255212</v>
      </c>
      <c r="F38" s="70">
        <v>1.3</v>
      </c>
      <c r="G38" s="69">
        <f t="shared" si="3"/>
        <v>1.8497333538226874</v>
      </c>
      <c r="H38" s="70">
        <v>0.18</v>
      </c>
      <c r="I38" s="69">
        <f t="shared" si="0"/>
        <v>0.25611692591391055</v>
      </c>
      <c r="J38" s="70">
        <v>5.09</v>
      </c>
      <c r="K38" s="69">
        <f t="shared" si="1"/>
        <v>7.2424175161211375</v>
      </c>
      <c r="L38" s="70">
        <v>2.52</v>
      </c>
      <c r="M38" s="69">
        <f t="shared" si="2"/>
        <v>3.585636962794748</v>
      </c>
    </row>
    <row r="39" spans="1:13" ht="13.5" thickBot="1">
      <c r="A39" s="50">
        <v>33</v>
      </c>
      <c r="B39" s="47" t="s">
        <v>456</v>
      </c>
      <c r="C39" s="47" t="s">
        <v>459</v>
      </c>
      <c r="D39" s="70">
        <v>304.49</v>
      </c>
      <c r="E39" s="69">
        <f t="shared" si="3"/>
        <v>433.2502376195924</v>
      </c>
      <c r="F39" s="70">
        <v>2.1</v>
      </c>
      <c r="G39" s="69">
        <f t="shared" si="3"/>
        <v>2.988030802328957</v>
      </c>
      <c r="H39" s="70">
        <v>0.15</v>
      </c>
      <c r="I39" s="69">
        <f aca="true" t="shared" si="4" ref="I39:I70">H39/$E$5</f>
        <v>0.21343077159492546</v>
      </c>
      <c r="J39" s="70">
        <v>10.84</v>
      </c>
      <c r="K39" s="69">
        <f aca="true" t="shared" si="5" ref="K39:K70">J39/$E$5</f>
        <v>15.423930427259947</v>
      </c>
      <c r="L39" s="70">
        <v>6.04</v>
      </c>
      <c r="M39" s="69">
        <f aca="true" t="shared" si="6" ref="M39:M70">L39/$E$5</f>
        <v>8.594145736222332</v>
      </c>
    </row>
    <row r="40" spans="1:13" ht="13.5" thickBot="1">
      <c r="A40" s="50">
        <v>34</v>
      </c>
      <c r="B40" s="47" t="s">
        <v>456</v>
      </c>
      <c r="C40" s="47" t="s">
        <v>460</v>
      </c>
      <c r="D40" s="70">
        <v>378.36</v>
      </c>
      <c r="E40" s="69">
        <f t="shared" si="3"/>
        <v>538.35777827104</v>
      </c>
      <c r="F40" s="70">
        <v>0.88</v>
      </c>
      <c r="G40" s="69">
        <f t="shared" si="3"/>
        <v>1.252127193356896</v>
      </c>
      <c r="H40" s="70">
        <v>0.25</v>
      </c>
      <c r="I40" s="69">
        <f t="shared" si="4"/>
        <v>0.3557179526582091</v>
      </c>
      <c r="J40" s="70">
        <v>2.4</v>
      </c>
      <c r="K40" s="69">
        <f t="shared" si="5"/>
        <v>3.4148923455188074</v>
      </c>
      <c r="L40" s="70">
        <v>5.31</v>
      </c>
      <c r="M40" s="69">
        <f t="shared" si="6"/>
        <v>7.555449314460361</v>
      </c>
    </row>
    <row r="41" spans="1:13" ht="13.5" thickBot="1">
      <c r="A41" s="50">
        <v>35</v>
      </c>
      <c r="B41" s="47" t="s">
        <v>456</v>
      </c>
      <c r="C41" s="47" t="s">
        <v>461</v>
      </c>
      <c r="D41" s="70">
        <v>207.69</v>
      </c>
      <c r="E41" s="69">
        <f t="shared" si="3"/>
        <v>295.5162463503338</v>
      </c>
      <c r="F41" s="70">
        <v>1.51</v>
      </c>
      <c r="G41" s="69">
        <f t="shared" si="3"/>
        <v>2.148536434055583</v>
      </c>
      <c r="H41" s="70">
        <v>0.35</v>
      </c>
      <c r="I41" s="69">
        <f t="shared" si="4"/>
        <v>0.49800513372149274</v>
      </c>
      <c r="J41" s="70">
        <v>0</v>
      </c>
      <c r="K41" s="69">
        <f t="shared" si="5"/>
        <v>0</v>
      </c>
      <c r="L41" s="70">
        <v>3.54</v>
      </c>
      <c r="M41" s="69">
        <f t="shared" si="6"/>
        <v>5.036966209640242</v>
      </c>
    </row>
    <row r="42" spans="1:13" ht="13.5" thickBot="1">
      <c r="A42" s="50">
        <v>36</v>
      </c>
      <c r="B42" s="47" t="s">
        <v>462</v>
      </c>
      <c r="C42" s="47" t="s">
        <v>463</v>
      </c>
      <c r="D42" s="70">
        <v>315.34</v>
      </c>
      <c r="E42" s="69">
        <f t="shared" si="3"/>
        <v>448.6883967649586</v>
      </c>
      <c r="F42" s="70">
        <v>1.55</v>
      </c>
      <c r="G42" s="69">
        <f t="shared" si="3"/>
        <v>2.2054513064808967</v>
      </c>
      <c r="H42" s="70">
        <v>0.15</v>
      </c>
      <c r="I42" s="69">
        <f t="shared" si="4"/>
        <v>0.21343077159492546</v>
      </c>
      <c r="J42" s="70">
        <v>4.74</v>
      </c>
      <c r="K42" s="69">
        <f t="shared" si="5"/>
        <v>6.744412382399645</v>
      </c>
      <c r="L42" s="70">
        <v>3.12</v>
      </c>
      <c r="M42" s="69">
        <f t="shared" si="6"/>
        <v>4.43936004917445</v>
      </c>
    </row>
    <row r="43" spans="1:13" ht="13.5" thickBot="1">
      <c r="A43" s="50">
        <v>37</v>
      </c>
      <c r="B43" s="47" t="s">
        <v>462</v>
      </c>
      <c r="C43" s="47" t="s">
        <v>464</v>
      </c>
      <c r="D43" s="70">
        <v>335.78</v>
      </c>
      <c r="E43" s="69">
        <f t="shared" si="3"/>
        <v>477.7718965742938</v>
      </c>
      <c r="F43" s="70">
        <v>1.67</v>
      </c>
      <c r="G43" s="69">
        <f t="shared" si="3"/>
        <v>2.376195923756837</v>
      </c>
      <c r="H43" s="70">
        <v>0.71</v>
      </c>
      <c r="I43" s="69">
        <f t="shared" si="4"/>
        <v>1.010238985549314</v>
      </c>
      <c r="J43" s="70">
        <v>2.78</v>
      </c>
      <c r="K43" s="69">
        <f t="shared" si="5"/>
        <v>3.9555836335592853</v>
      </c>
      <c r="L43" s="70">
        <v>7.1</v>
      </c>
      <c r="M43" s="69">
        <f t="shared" si="6"/>
        <v>10.102389855493138</v>
      </c>
    </row>
    <row r="44" spans="1:13" ht="13.5" thickBot="1">
      <c r="A44" s="50">
        <v>38</v>
      </c>
      <c r="B44" s="47" t="s">
        <v>462</v>
      </c>
      <c r="C44" s="47" t="s">
        <v>465</v>
      </c>
      <c r="D44" s="70">
        <v>350.6</v>
      </c>
      <c r="E44" s="69">
        <f t="shared" si="3"/>
        <v>498.8588568078725</v>
      </c>
      <c r="F44" s="70">
        <v>1.54</v>
      </c>
      <c r="G44" s="69">
        <f t="shared" si="3"/>
        <v>2.1912225883745684</v>
      </c>
      <c r="H44" s="70">
        <v>1.34</v>
      </c>
      <c r="I44" s="69">
        <f t="shared" si="4"/>
        <v>1.9066482262480011</v>
      </c>
      <c r="J44" s="70">
        <v>0.87</v>
      </c>
      <c r="K44" s="69">
        <f t="shared" si="5"/>
        <v>1.2378984752505677</v>
      </c>
      <c r="L44" s="70">
        <v>0</v>
      </c>
      <c r="M44" s="69">
        <f t="shared" si="6"/>
        <v>0</v>
      </c>
    </row>
    <row r="45" spans="1:13" ht="13.5" thickBot="1">
      <c r="A45" s="50">
        <v>39</v>
      </c>
      <c r="B45" s="47" t="s">
        <v>466</v>
      </c>
      <c r="C45" s="47" t="s">
        <v>467</v>
      </c>
      <c r="D45" s="70">
        <v>396.92</v>
      </c>
      <c r="E45" s="69">
        <f t="shared" si="3"/>
        <v>564.7662790763854</v>
      </c>
      <c r="F45" s="70">
        <v>2.08</v>
      </c>
      <c r="G45" s="69">
        <f t="shared" si="3"/>
        <v>2.9595733661163</v>
      </c>
      <c r="H45" s="70">
        <v>0.28</v>
      </c>
      <c r="I45" s="69">
        <f t="shared" si="4"/>
        <v>0.39840410697719425</v>
      </c>
      <c r="J45" s="70">
        <v>6.28</v>
      </c>
      <c r="K45" s="69">
        <f t="shared" si="5"/>
        <v>8.935634970774213</v>
      </c>
      <c r="L45" s="70">
        <v>1.73</v>
      </c>
      <c r="M45" s="69">
        <f t="shared" si="6"/>
        <v>2.461568232394807</v>
      </c>
    </row>
    <row r="46" spans="1:13" ht="13.5" thickBot="1">
      <c r="A46" s="50">
        <v>40</v>
      </c>
      <c r="B46" s="47" t="s">
        <v>466</v>
      </c>
      <c r="C46" s="47" t="s">
        <v>468</v>
      </c>
      <c r="D46" s="70">
        <v>263.07</v>
      </c>
      <c r="E46" s="69">
        <f t="shared" si="3"/>
        <v>374.3148872231803</v>
      </c>
      <c r="F46" s="70">
        <v>1.35</v>
      </c>
      <c r="G46" s="69">
        <f t="shared" si="3"/>
        <v>1.9208769443543294</v>
      </c>
      <c r="H46" s="70">
        <v>0.13</v>
      </c>
      <c r="I46" s="69">
        <f t="shared" si="4"/>
        <v>0.18497333538226876</v>
      </c>
      <c r="J46" s="70">
        <v>3.54</v>
      </c>
      <c r="K46" s="69">
        <f t="shared" si="5"/>
        <v>5.036966209640242</v>
      </c>
      <c r="L46" s="70">
        <v>3.5</v>
      </c>
      <c r="M46" s="69">
        <f t="shared" si="6"/>
        <v>4.9800513372149275</v>
      </c>
    </row>
    <row r="47" spans="1:13" ht="13.5" thickBot="1">
      <c r="A47" s="50">
        <v>41</v>
      </c>
      <c r="B47" s="47" t="s">
        <v>466</v>
      </c>
      <c r="C47" s="47" t="s">
        <v>469</v>
      </c>
      <c r="D47" s="70">
        <v>210.36</v>
      </c>
      <c r="E47" s="69">
        <f t="shared" si="3"/>
        <v>299.3153140847235</v>
      </c>
      <c r="F47" s="70">
        <v>1.66</v>
      </c>
      <c r="G47" s="69">
        <f t="shared" si="3"/>
        <v>2.3619672056505086</v>
      </c>
      <c r="H47" s="70">
        <v>0.16</v>
      </c>
      <c r="I47" s="69">
        <f t="shared" si="4"/>
        <v>0.22765948970125385</v>
      </c>
      <c r="J47" s="70">
        <v>2.57</v>
      </c>
      <c r="K47" s="69">
        <f t="shared" si="5"/>
        <v>3.6567805533263895</v>
      </c>
      <c r="L47" s="70">
        <v>8.27</v>
      </c>
      <c r="M47" s="69">
        <f t="shared" si="6"/>
        <v>11.767149873933556</v>
      </c>
    </row>
    <row r="48" spans="1:13" ht="13.5" thickBot="1">
      <c r="A48" s="50">
        <v>42</v>
      </c>
      <c r="B48" s="47" t="s">
        <v>470</v>
      </c>
      <c r="C48" s="47" t="s">
        <v>471</v>
      </c>
      <c r="D48" s="70">
        <v>360.65</v>
      </c>
      <c r="E48" s="69">
        <f t="shared" si="3"/>
        <v>513.1587185047324</v>
      </c>
      <c r="F48" s="70">
        <v>1.32</v>
      </c>
      <c r="G48" s="69">
        <f t="shared" si="3"/>
        <v>1.8781907900353443</v>
      </c>
      <c r="H48" s="70">
        <v>0.16</v>
      </c>
      <c r="I48" s="69">
        <f t="shared" si="4"/>
        <v>0.22765948970125385</v>
      </c>
      <c r="J48" s="70">
        <v>0.76</v>
      </c>
      <c r="K48" s="69">
        <f t="shared" si="5"/>
        <v>1.0813825760809557</v>
      </c>
      <c r="L48" s="70">
        <v>3.02</v>
      </c>
      <c r="M48" s="69">
        <f t="shared" si="6"/>
        <v>4.297072868111166</v>
      </c>
    </row>
    <row r="49" spans="1:13" ht="13.5" thickBot="1">
      <c r="A49" s="50">
        <v>43</v>
      </c>
      <c r="B49" s="47" t="s">
        <v>470</v>
      </c>
      <c r="C49" s="47" t="s">
        <v>472</v>
      </c>
      <c r="D49" s="70">
        <v>0</v>
      </c>
      <c r="E49" s="69">
        <f t="shared" si="3"/>
        <v>0</v>
      </c>
      <c r="F49" s="70">
        <v>0</v>
      </c>
      <c r="G49" s="69">
        <f t="shared" si="3"/>
        <v>0</v>
      </c>
      <c r="H49" s="70">
        <v>0</v>
      </c>
      <c r="I49" s="69">
        <f t="shared" si="4"/>
        <v>0</v>
      </c>
      <c r="J49" s="70">
        <v>0</v>
      </c>
      <c r="K49" s="69">
        <f t="shared" si="5"/>
        <v>0</v>
      </c>
      <c r="L49" s="70">
        <v>0</v>
      </c>
      <c r="M49" s="69">
        <f t="shared" si="6"/>
        <v>0</v>
      </c>
    </row>
    <row r="50" spans="1:13" ht="13.5" thickBot="1">
      <c r="A50" s="50">
        <v>44</v>
      </c>
      <c r="B50" s="47" t="s">
        <v>470</v>
      </c>
      <c r="C50" s="47" t="s">
        <v>473</v>
      </c>
      <c r="D50" s="70">
        <v>367.14</v>
      </c>
      <c r="E50" s="69">
        <f t="shared" si="3"/>
        <v>522.3931565557396</v>
      </c>
      <c r="F50" s="70">
        <v>1.53</v>
      </c>
      <c r="G50" s="69">
        <f t="shared" si="3"/>
        <v>2.17699387026824</v>
      </c>
      <c r="H50" s="70">
        <v>0.23</v>
      </c>
      <c r="I50" s="69">
        <f t="shared" si="4"/>
        <v>0.32726051644555243</v>
      </c>
      <c r="J50" s="70">
        <v>0.32</v>
      </c>
      <c r="K50" s="69">
        <f t="shared" si="5"/>
        <v>0.4553189794025077</v>
      </c>
      <c r="L50" s="70">
        <v>9.66</v>
      </c>
      <c r="M50" s="69">
        <f t="shared" si="6"/>
        <v>13.744941690713201</v>
      </c>
    </row>
    <row r="51" spans="1:13" ht="13.5" thickBot="1">
      <c r="A51" s="50">
        <v>45</v>
      </c>
      <c r="B51" s="47" t="s">
        <v>474</v>
      </c>
      <c r="C51" s="47" t="s">
        <v>475</v>
      </c>
      <c r="D51" s="70">
        <v>494.15</v>
      </c>
      <c r="E51" s="69">
        <f t="shared" si="3"/>
        <v>703.1121052242162</v>
      </c>
      <c r="F51" s="70">
        <v>2.45</v>
      </c>
      <c r="G51" s="69">
        <f t="shared" si="3"/>
        <v>3.48603593605045</v>
      </c>
      <c r="H51" s="70">
        <v>0.25</v>
      </c>
      <c r="I51" s="69">
        <f t="shared" si="4"/>
        <v>0.3557179526582091</v>
      </c>
      <c r="J51" s="70">
        <v>1.4</v>
      </c>
      <c r="K51" s="69">
        <f t="shared" si="5"/>
        <v>1.992020534885971</v>
      </c>
      <c r="L51" s="70">
        <v>2.43</v>
      </c>
      <c r="M51" s="69">
        <f t="shared" si="6"/>
        <v>3.4575784998377928</v>
      </c>
    </row>
    <row r="52" spans="1:13" ht="13.5" thickBot="1">
      <c r="A52" s="50">
        <v>46</v>
      </c>
      <c r="B52" s="47" t="s">
        <v>474</v>
      </c>
      <c r="C52" s="47" t="s">
        <v>476</v>
      </c>
      <c r="D52" s="70">
        <v>316.74</v>
      </c>
      <c r="E52" s="69">
        <f t="shared" si="3"/>
        <v>450.68041729984463</v>
      </c>
      <c r="F52" s="70">
        <v>2.05</v>
      </c>
      <c r="G52" s="69">
        <f t="shared" si="3"/>
        <v>2.9168872117973144</v>
      </c>
      <c r="H52" s="70">
        <v>0.31</v>
      </c>
      <c r="I52" s="69">
        <f t="shared" si="4"/>
        <v>0.4410902612961793</v>
      </c>
      <c r="J52" s="70">
        <v>0</v>
      </c>
      <c r="K52" s="69">
        <f t="shared" si="5"/>
        <v>0</v>
      </c>
      <c r="L52" s="70">
        <v>9.93</v>
      </c>
      <c r="M52" s="69">
        <f t="shared" si="6"/>
        <v>14.129117079584066</v>
      </c>
    </row>
    <row r="53" spans="1:13" ht="13.5" thickBot="1">
      <c r="A53" s="50">
        <v>47</v>
      </c>
      <c r="B53" s="47" t="s">
        <v>474</v>
      </c>
      <c r="C53" s="47" t="s">
        <v>477</v>
      </c>
      <c r="D53" s="70">
        <v>265.31</v>
      </c>
      <c r="E53" s="69">
        <f t="shared" si="3"/>
        <v>377.50212007899785</v>
      </c>
      <c r="F53" s="70">
        <v>1.67</v>
      </c>
      <c r="G53" s="69">
        <f t="shared" si="3"/>
        <v>2.376195923756837</v>
      </c>
      <c r="H53" s="70">
        <v>0.16</v>
      </c>
      <c r="I53" s="69">
        <f t="shared" si="4"/>
        <v>0.22765948970125385</v>
      </c>
      <c r="J53" s="70">
        <v>1.56</v>
      </c>
      <c r="K53" s="69">
        <f t="shared" si="5"/>
        <v>2.219680024587225</v>
      </c>
      <c r="L53" s="70">
        <v>4.85</v>
      </c>
      <c r="M53" s="69">
        <f t="shared" si="6"/>
        <v>6.900928281569256</v>
      </c>
    </row>
    <row r="54" spans="1:13" ht="13.5" thickBot="1">
      <c r="A54" s="50">
        <v>48</v>
      </c>
      <c r="B54" s="47" t="s">
        <v>478</v>
      </c>
      <c r="C54" s="47" t="s">
        <v>479</v>
      </c>
      <c r="D54" s="70">
        <v>335.15</v>
      </c>
      <c r="E54" s="69">
        <f t="shared" si="3"/>
        <v>476.8754873335951</v>
      </c>
      <c r="F54" s="70">
        <v>1.77</v>
      </c>
      <c r="G54" s="69">
        <f t="shared" si="3"/>
        <v>2.518483104820121</v>
      </c>
      <c r="H54" s="70">
        <v>0.41</v>
      </c>
      <c r="I54" s="69">
        <f t="shared" si="4"/>
        <v>0.583377442359463</v>
      </c>
      <c r="J54" s="70">
        <v>3.96</v>
      </c>
      <c r="K54" s="69">
        <f t="shared" si="5"/>
        <v>5.634572370106032</v>
      </c>
      <c r="L54" s="70">
        <v>3.82</v>
      </c>
      <c r="M54" s="69">
        <f t="shared" si="6"/>
        <v>5.435370316617435</v>
      </c>
    </row>
    <row r="55" spans="1:13" ht="13.5" thickBot="1">
      <c r="A55" s="50">
        <v>49</v>
      </c>
      <c r="B55" s="47" t="s">
        <v>478</v>
      </c>
      <c r="C55" s="47" t="s">
        <v>480</v>
      </c>
      <c r="D55" s="70">
        <v>335.06</v>
      </c>
      <c r="E55" s="69">
        <f t="shared" si="3"/>
        <v>476.7474288706382</v>
      </c>
      <c r="F55" s="70">
        <v>1.98</v>
      </c>
      <c r="G55" s="69">
        <f t="shared" si="3"/>
        <v>2.817286185053016</v>
      </c>
      <c r="H55" s="70">
        <v>0.27</v>
      </c>
      <c r="I55" s="69">
        <f t="shared" si="4"/>
        <v>0.3841753888708659</v>
      </c>
      <c r="J55" s="70">
        <v>1.48</v>
      </c>
      <c r="K55" s="69">
        <f t="shared" si="5"/>
        <v>2.105850279736598</v>
      </c>
      <c r="L55" s="70">
        <v>3.04</v>
      </c>
      <c r="M55" s="69">
        <f t="shared" si="6"/>
        <v>4.325530304323823</v>
      </c>
    </row>
    <row r="56" spans="1:13" ht="13.5" thickBot="1">
      <c r="A56" s="50">
        <v>50</v>
      </c>
      <c r="B56" s="47" t="s">
        <v>478</v>
      </c>
      <c r="C56" s="47" t="s">
        <v>481</v>
      </c>
      <c r="D56" s="70">
        <v>215.78</v>
      </c>
      <c r="E56" s="69">
        <f t="shared" si="3"/>
        <v>307.02727929835345</v>
      </c>
      <c r="F56" s="70">
        <v>1.86</v>
      </c>
      <c r="G56" s="69">
        <f t="shared" si="3"/>
        <v>2.646541567777076</v>
      </c>
      <c r="H56" s="70">
        <v>0.97</v>
      </c>
      <c r="I56" s="69">
        <f t="shared" si="4"/>
        <v>1.3801856563138513</v>
      </c>
      <c r="J56" s="70">
        <v>3.07</v>
      </c>
      <c r="K56" s="69">
        <f t="shared" si="5"/>
        <v>4.368216458642808</v>
      </c>
      <c r="L56" s="70">
        <v>9.45</v>
      </c>
      <c r="M56" s="69">
        <f t="shared" si="6"/>
        <v>13.446138610480304</v>
      </c>
    </row>
    <row r="57" spans="1:13" ht="13.5" thickBot="1">
      <c r="A57" s="50">
        <v>51</v>
      </c>
      <c r="B57" s="47" t="s">
        <v>478</v>
      </c>
      <c r="C57" s="47" t="s">
        <v>482</v>
      </c>
      <c r="D57" s="70">
        <v>345.95</v>
      </c>
      <c r="E57" s="69">
        <f t="shared" si="3"/>
        <v>492.2425028884298</v>
      </c>
      <c r="F57" s="70">
        <v>1.37</v>
      </c>
      <c r="G57" s="69">
        <f t="shared" si="3"/>
        <v>1.949334380566986</v>
      </c>
      <c r="H57" s="70">
        <v>0.67</v>
      </c>
      <c r="I57" s="69">
        <f t="shared" si="4"/>
        <v>0.9533241131240006</v>
      </c>
      <c r="J57" s="70">
        <v>7.26</v>
      </c>
      <c r="K57" s="69">
        <f t="shared" si="5"/>
        <v>10.330049345194393</v>
      </c>
      <c r="L57" s="70">
        <v>0</v>
      </c>
      <c r="M57" s="69">
        <f t="shared" si="6"/>
        <v>0</v>
      </c>
    </row>
    <row r="58" spans="1:13" ht="13.5" thickBot="1">
      <c r="A58" s="50">
        <v>52</v>
      </c>
      <c r="B58" s="47" t="s">
        <v>478</v>
      </c>
      <c r="C58" s="47" t="s">
        <v>483</v>
      </c>
      <c r="D58" s="70">
        <v>231.86</v>
      </c>
      <c r="E58" s="69">
        <f t="shared" si="3"/>
        <v>329.9070580133295</v>
      </c>
      <c r="F58" s="70">
        <v>1.64</v>
      </c>
      <c r="G58" s="69">
        <f t="shared" si="3"/>
        <v>2.333509769437852</v>
      </c>
      <c r="H58" s="70">
        <v>0.25</v>
      </c>
      <c r="I58" s="69">
        <f t="shared" si="4"/>
        <v>0.3557179526582091</v>
      </c>
      <c r="J58" s="70">
        <v>3.06</v>
      </c>
      <c r="K58" s="69">
        <f t="shared" si="5"/>
        <v>4.35398774053648</v>
      </c>
      <c r="L58" s="70">
        <v>4.13</v>
      </c>
      <c r="M58" s="69">
        <f t="shared" si="6"/>
        <v>5.8764605779136145</v>
      </c>
    </row>
    <row r="59" spans="1:13" ht="13.5" thickBot="1">
      <c r="A59" s="50">
        <v>53</v>
      </c>
      <c r="B59" s="47" t="s">
        <v>478</v>
      </c>
      <c r="C59" s="47" t="s">
        <v>484</v>
      </c>
      <c r="D59" s="70">
        <v>386.58</v>
      </c>
      <c r="E59" s="69">
        <f t="shared" si="3"/>
        <v>550.0537845544419</v>
      </c>
      <c r="F59" s="70">
        <v>1.23</v>
      </c>
      <c r="G59" s="69">
        <f t="shared" si="3"/>
        <v>1.7501323270783888</v>
      </c>
      <c r="H59" s="70">
        <v>0.27</v>
      </c>
      <c r="I59" s="69">
        <f t="shared" si="4"/>
        <v>0.3841753888708659</v>
      </c>
      <c r="J59" s="70">
        <v>2.01</v>
      </c>
      <c r="K59" s="69">
        <f t="shared" si="5"/>
        <v>2.859972339372001</v>
      </c>
      <c r="L59" s="70">
        <v>18.27</v>
      </c>
      <c r="M59" s="69">
        <f t="shared" si="6"/>
        <v>25.995867980261924</v>
      </c>
    </row>
    <row r="60" spans="1:13" ht="13.5" thickBot="1">
      <c r="A60" s="50">
        <v>54</v>
      </c>
      <c r="B60" s="47" t="s">
        <v>478</v>
      </c>
      <c r="C60" s="47" t="s">
        <v>485</v>
      </c>
      <c r="D60" s="70">
        <v>341.6</v>
      </c>
      <c r="E60" s="69">
        <f t="shared" si="3"/>
        <v>486.05301051217697</v>
      </c>
      <c r="F60" s="70">
        <v>1.28</v>
      </c>
      <c r="G60" s="69">
        <f t="shared" si="3"/>
        <v>1.8212759176100308</v>
      </c>
      <c r="H60" s="70">
        <v>0.25</v>
      </c>
      <c r="I60" s="69">
        <f t="shared" si="4"/>
        <v>0.3557179526582091</v>
      </c>
      <c r="J60" s="70">
        <v>0</v>
      </c>
      <c r="K60" s="69">
        <f t="shared" si="5"/>
        <v>0</v>
      </c>
      <c r="L60" s="70">
        <v>0</v>
      </c>
      <c r="M60" s="69">
        <f t="shared" si="6"/>
        <v>0</v>
      </c>
    </row>
    <row r="61" spans="1:13" ht="13.5" thickBot="1">
      <c r="A61" s="50">
        <v>55</v>
      </c>
      <c r="B61" s="47" t="s">
        <v>486</v>
      </c>
      <c r="C61" s="47" t="s">
        <v>487</v>
      </c>
      <c r="D61" s="70">
        <v>294.02</v>
      </c>
      <c r="E61" s="69">
        <f t="shared" si="3"/>
        <v>418.3527697622666</v>
      </c>
      <c r="F61" s="70">
        <v>0.92</v>
      </c>
      <c r="G61" s="69">
        <f t="shared" si="3"/>
        <v>1.3090420657822097</v>
      </c>
      <c r="H61" s="70">
        <v>0.11</v>
      </c>
      <c r="I61" s="69">
        <f t="shared" si="4"/>
        <v>0.156515899169612</v>
      </c>
      <c r="J61" s="70">
        <v>1.61</v>
      </c>
      <c r="K61" s="69">
        <f t="shared" si="5"/>
        <v>2.290823615118867</v>
      </c>
      <c r="L61" s="70">
        <v>3.62</v>
      </c>
      <c r="M61" s="69">
        <f t="shared" si="6"/>
        <v>5.150795954490868</v>
      </c>
    </row>
    <row r="62" spans="1:13" ht="13.5" thickBot="1">
      <c r="A62" s="50">
        <v>56</v>
      </c>
      <c r="B62" s="47" t="s">
        <v>488</v>
      </c>
      <c r="C62" s="47" t="s">
        <v>489</v>
      </c>
      <c r="D62" s="70">
        <v>241.94</v>
      </c>
      <c r="E62" s="69">
        <f t="shared" si="3"/>
        <v>344.24960586450845</v>
      </c>
      <c r="F62" s="70">
        <v>1.06</v>
      </c>
      <c r="G62" s="69">
        <f t="shared" si="3"/>
        <v>1.5082441192708067</v>
      </c>
      <c r="H62" s="70">
        <v>0.19</v>
      </c>
      <c r="I62" s="69">
        <f t="shared" si="4"/>
        <v>0.2703456440202389</v>
      </c>
      <c r="J62" s="70">
        <v>0.44</v>
      </c>
      <c r="K62" s="69">
        <f t="shared" si="5"/>
        <v>0.626063596678448</v>
      </c>
      <c r="L62" s="70">
        <v>4.83</v>
      </c>
      <c r="M62" s="69">
        <f t="shared" si="6"/>
        <v>6.872470845356601</v>
      </c>
    </row>
    <row r="63" spans="1:13" ht="13.5" thickBot="1">
      <c r="A63" s="50">
        <v>57</v>
      </c>
      <c r="B63" s="47" t="s">
        <v>488</v>
      </c>
      <c r="C63" s="47" t="s">
        <v>490</v>
      </c>
      <c r="D63" s="70">
        <v>564.43</v>
      </c>
      <c r="E63" s="69">
        <f t="shared" si="3"/>
        <v>803.1115360754918</v>
      </c>
      <c r="F63" s="70">
        <v>1.85</v>
      </c>
      <c r="G63" s="69">
        <f t="shared" si="3"/>
        <v>2.6323128496707477</v>
      </c>
      <c r="H63" s="70">
        <v>0.38</v>
      </c>
      <c r="I63" s="69">
        <f t="shared" si="4"/>
        <v>0.5406912880404778</v>
      </c>
      <c r="J63" s="70">
        <v>1.69</v>
      </c>
      <c r="K63" s="69">
        <f t="shared" si="5"/>
        <v>2.4046533599694935</v>
      </c>
      <c r="L63" s="70">
        <v>11.92</v>
      </c>
      <c r="M63" s="69">
        <f t="shared" si="6"/>
        <v>16.96063198274341</v>
      </c>
    </row>
    <row r="64" spans="1:13" ht="13.5" thickBot="1">
      <c r="A64" s="50">
        <v>58</v>
      </c>
      <c r="B64" s="47" t="s">
        <v>488</v>
      </c>
      <c r="C64" s="47" t="s">
        <v>491</v>
      </c>
      <c r="D64" s="70">
        <v>426.95</v>
      </c>
      <c r="E64" s="69">
        <f t="shared" si="3"/>
        <v>607.4951195496895</v>
      </c>
      <c r="F64" s="70">
        <v>1.98</v>
      </c>
      <c r="G64" s="69">
        <f t="shared" si="3"/>
        <v>2.817286185053016</v>
      </c>
      <c r="H64" s="70">
        <v>0.66</v>
      </c>
      <c r="I64" s="69">
        <f t="shared" si="4"/>
        <v>0.9390953950176721</v>
      </c>
      <c r="J64" s="70">
        <v>6.11</v>
      </c>
      <c r="K64" s="69">
        <f t="shared" si="5"/>
        <v>8.693746762966631</v>
      </c>
      <c r="L64" s="70">
        <v>6.41</v>
      </c>
      <c r="M64" s="69">
        <f t="shared" si="6"/>
        <v>9.120608306156482</v>
      </c>
    </row>
    <row r="65" spans="1:13" ht="13.5" thickBot="1">
      <c r="A65" s="50">
        <v>59</v>
      </c>
      <c r="B65" s="47" t="s">
        <v>488</v>
      </c>
      <c r="C65" s="47" t="s">
        <v>492</v>
      </c>
      <c r="D65" s="70">
        <v>307.47</v>
      </c>
      <c r="E65" s="69">
        <f t="shared" si="3"/>
        <v>437.49039561527826</v>
      </c>
      <c r="F65" s="70">
        <v>1.11</v>
      </c>
      <c r="G65" s="69">
        <f t="shared" si="3"/>
        <v>1.5793877098024487</v>
      </c>
      <c r="H65" s="70">
        <v>0.3</v>
      </c>
      <c r="I65" s="69">
        <f t="shared" si="4"/>
        <v>0.4268615431898509</v>
      </c>
      <c r="J65" s="70">
        <v>0.41</v>
      </c>
      <c r="K65" s="69">
        <f t="shared" si="5"/>
        <v>0.583377442359463</v>
      </c>
      <c r="L65" s="70">
        <v>6.27</v>
      </c>
      <c r="M65" s="69">
        <f t="shared" si="6"/>
        <v>8.921406252667884</v>
      </c>
    </row>
    <row r="66" spans="1:13" ht="13.5" thickBot="1">
      <c r="A66" s="50">
        <v>60</v>
      </c>
      <c r="B66" s="47" t="s">
        <v>488</v>
      </c>
      <c r="C66" s="47" t="s">
        <v>493</v>
      </c>
      <c r="D66" s="70">
        <v>332.7</v>
      </c>
      <c r="E66" s="69">
        <f t="shared" si="3"/>
        <v>473.3894513975447</v>
      </c>
      <c r="F66" s="70">
        <v>2.02</v>
      </c>
      <c r="G66" s="69">
        <f t="shared" si="3"/>
        <v>2.87420105747833</v>
      </c>
      <c r="H66" s="70">
        <v>0.15</v>
      </c>
      <c r="I66" s="69">
        <f t="shared" si="4"/>
        <v>0.21343077159492546</v>
      </c>
      <c r="J66" s="70">
        <v>0.59</v>
      </c>
      <c r="K66" s="69">
        <f t="shared" si="5"/>
        <v>0.8394943682733735</v>
      </c>
      <c r="L66" s="70">
        <v>8.89</v>
      </c>
      <c r="M66" s="69">
        <f t="shared" si="6"/>
        <v>12.649330396525917</v>
      </c>
    </row>
    <row r="67" spans="1:13" ht="13.5" thickBot="1">
      <c r="A67" s="50">
        <v>61</v>
      </c>
      <c r="B67" s="47" t="s">
        <v>488</v>
      </c>
      <c r="C67" s="47" t="s">
        <v>494</v>
      </c>
      <c r="D67" s="70">
        <v>294.53</v>
      </c>
      <c r="E67" s="69">
        <f t="shared" si="3"/>
        <v>419.0784343856893</v>
      </c>
      <c r="F67" s="70">
        <v>1.59</v>
      </c>
      <c r="G67" s="69">
        <f t="shared" si="3"/>
        <v>2.26236617890621</v>
      </c>
      <c r="H67" s="70">
        <v>0.35</v>
      </c>
      <c r="I67" s="69">
        <f t="shared" si="4"/>
        <v>0.49800513372149274</v>
      </c>
      <c r="J67" s="70">
        <v>0.14</v>
      </c>
      <c r="K67" s="69">
        <f t="shared" si="5"/>
        <v>0.19920205348859713</v>
      </c>
      <c r="L67" s="70">
        <v>4.54</v>
      </c>
      <c r="M67" s="69">
        <f t="shared" si="6"/>
        <v>6.459838020273078</v>
      </c>
    </row>
    <row r="68" spans="1:13" ht="13.5" thickBot="1">
      <c r="A68" s="50">
        <v>62</v>
      </c>
      <c r="B68" s="47" t="s">
        <v>488</v>
      </c>
      <c r="C68" s="47" t="s">
        <v>495</v>
      </c>
      <c r="D68" s="70">
        <v>332.43</v>
      </c>
      <c r="E68" s="69">
        <f t="shared" si="3"/>
        <v>473.00527600867383</v>
      </c>
      <c r="F68" s="70">
        <v>1.33</v>
      </c>
      <c r="G68" s="69">
        <f t="shared" si="3"/>
        <v>1.8924195081416726</v>
      </c>
      <c r="H68" s="70">
        <v>0.23</v>
      </c>
      <c r="I68" s="69">
        <f t="shared" si="4"/>
        <v>0.32726051644555243</v>
      </c>
      <c r="J68" s="70">
        <v>1</v>
      </c>
      <c r="K68" s="69">
        <f t="shared" si="5"/>
        <v>1.4228718106328364</v>
      </c>
      <c r="L68" s="70">
        <v>14.46</v>
      </c>
      <c r="M68" s="69">
        <f t="shared" si="6"/>
        <v>20.574726381750818</v>
      </c>
    </row>
    <row r="69" spans="1:13" ht="13.5" thickBot="1">
      <c r="A69" s="50">
        <v>63</v>
      </c>
      <c r="B69" s="47" t="s">
        <v>488</v>
      </c>
      <c r="C69" s="47" t="s">
        <v>496</v>
      </c>
      <c r="D69" s="70">
        <v>247.35</v>
      </c>
      <c r="E69" s="69">
        <f t="shared" si="3"/>
        <v>351.9473423600321</v>
      </c>
      <c r="F69" s="70">
        <v>1.27</v>
      </c>
      <c r="G69" s="69">
        <f t="shared" si="3"/>
        <v>1.8070471995037023</v>
      </c>
      <c r="H69" s="70">
        <v>0.2</v>
      </c>
      <c r="I69" s="69">
        <f t="shared" si="4"/>
        <v>0.28457436212656734</v>
      </c>
      <c r="J69" s="70">
        <v>0.58</v>
      </c>
      <c r="K69" s="69">
        <f t="shared" si="5"/>
        <v>0.8252656501670451</v>
      </c>
      <c r="L69" s="70">
        <v>3.25</v>
      </c>
      <c r="M69" s="69">
        <f t="shared" si="6"/>
        <v>4.624333384556719</v>
      </c>
    </row>
    <row r="70" spans="1:13" ht="13.5" thickBot="1">
      <c r="A70" s="50">
        <v>64</v>
      </c>
      <c r="B70" s="47" t="s">
        <v>488</v>
      </c>
      <c r="C70" s="47" t="s">
        <v>497</v>
      </c>
      <c r="D70" s="70">
        <v>268.68</v>
      </c>
      <c r="E70" s="69">
        <f t="shared" si="3"/>
        <v>382.2971980808305</v>
      </c>
      <c r="F70" s="70">
        <v>1.71</v>
      </c>
      <c r="G70" s="69">
        <f t="shared" si="3"/>
        <v>2.4331107961821505</v>
      </c>
      <c r="H70" s="70">
        <v>0.23</v>
      </c>
      <c r="I70" s="69">
        <f t="shared" si="4"/>
        <v>0.32726051644555243</v>
      </c>
      <c r="J70" s="70">
        <v>1.03</v>
      </c>
      <c r="K70" s="69">
        <f t="shared" si="5"/>
        <v>1.4655579649518216</v>
      </c>
      <c r="L70" s="70">
        <v>1.79</v>
      </c>
      <c r="M70" s="69">
        <f t="shared" si="6"/>
        <v>2.5469405410327774</v>
      </c>
    </row>
    <row r="71" spans="1:13" ht="13.5" thickBot="1">
      <c r="A71" s="50">
        <v>65</v>
      </c>
      <c r="B71" s="47" t="s">
        <v>498</v>
      </c>
      <c r="C71" s="47" t="s">
        <v>499</v>
      </c>
      <c r="D71" s="70">
        <v>362.64</v>
      </c>
      <c r="E71" s="69">
        <f t="shared" si="3"/>
        <v>515.9902334078918</v>
      </c>
      <c r="F71" s="70">
        <v>1.78</v>
      </c>
      <c r="G71" s="69">
        <f t="shared" si="3"/>
        <v>2.532711822926449</v>
      </c>
      <c r="H71" s="70">
        <v>0.33</v>
      </c>
      <c r="I71" s="69">
        <f aca="true" t="shared" si="7" ref="I71:I90">H71/$E$5</f>
        <v>0.46954769750883607</v>
      </c>
      <c r="J71" s="70">
        <v>2.41</v>
      </c>
      <c r="K71" s="69">
        <f aca="true" t="shared" si="8" ref="K71:K90">J71/$E$5</f>
        <v>3.429121063625136</v>
      </c>
      <c r="L71" s="70">
        <v>6.24</v>
      </c>
      <c r="M71" s="69">
        <f aca="true" t="shared" si="9" ref="M71:M90">L71/$E$5</f>
        <v>8.8787200983489</v>
      </c>
    </row>
    <row r="72" spans="1:13" ht="13.5" thickBot="1">
      <c r="A72" s="50">
        <v>66</v>
      </c>
      <c r="B72" s="47" t="s">
        <v>500</v>
      </c>
      <c r="C72" s="47" t="s">
        <v>501</v>
      </c>
      <c r="D72" s="70">
        <v>359.44</v>
      </c>
      <c r="E72" s="69">
        <f aca="true" t="shared" si="10" ref="E72:G133">D72/$E$5</f>
        <v>511.43704361386676</v>
      </c>
      <c r="F72" s="70">
        <v>1.37</v>
      </c>
      <c r="G72" s="69">
        <f t="shared" si="10"/>
        <v>1.949334380566986</v>
      </c>
      <c r="H72" s="70">
        <v>0.27</v>
      </c>
      <c r="I72" s="69">
        <f t="shared" si="7"/>
        <v>0.3841753888708659</v>
      </c>
      <c r="J72" s="70">
        <v>2.62</v>
      </c>
      <c r="K72" s="69">
        <f t="shared" si="8"/>
        <v>3.727924143858032</v>
      </c>
      <c r="L72" s="70">
        <v>3.65</v>
      </c>
      <c r="M72" s="69">
        <f t="shared" si="9"/>
        <v>5.193482108809853</v>
      </c>
    </row>
    <row r="73" spans="1:13" ht="13.5" thickBot="1">
      <c r="A73" s="50">
        <v>67</v>
      </c>
      <c r="B73" s="47" t="s">
        <v>500</v>
      </c>
      <c r="C73" s="47" t="s">
        <v>502</v>
      </c>
      <c r="D73" s="70">
        <v>233.06</v>
      </c>
      <c r="E73" s="69">
        <f t="shared" si="10"/>
        <v>331.6145041860889</v>
      </c>
      <c r="F73" s="70">
        <v>1.25</v>
      </c>
      <c r="G73" s="69">
        <f t="shared" si="10"/>
        <v>1.7785897632910457</v>
      </c>
      <c r="H73" s="70">
        <v>0.33</v>
      </c>
      <c r="I73" s="69">
        <f t="shared" si="7"/>
        <v>0.46954769750883607</v>
      </c>
      <c r="J73" s="70">
        <v>0.3</v>
      </c>
      <c r="K73" s="69">
        <f t="shared" si="8"/>
        <v>0.4268615431898509</v>
      </c>
      <c r="L73" s="70">
        <v>3.73</v>
      </c>
      <c r="M73" s="69">
        <f t="shared" si="9"/>
        <v>5.30731185366048</v>
      </c>
    </row>
    <row r="74" spans="1:13" ht="13.5" thickBot="1">
      <c r="A74" s="50">
        <v>68</v>
      </c>
      <c r="B74" s="47" t="s">
        <v>500</v>
      </c>
      <c r="C74" s="47" t="s">
        <v>503</v>
      </c>
      <c r="D74" s="70">
        <v>253.96</v>
      </c>
      <c r="E74" s="69">
        <f t="shared" si="10"/>
        <v>361.35252502831514</v>
      </c>
      <c r="F74" s="70">
        <v>1.13</v>
      </c>
      <c r="G74" s="69">
        <f t="shared" si="10"/>
        <v>1.607845146015105</v>
      </c>
      <c r="H74" s="70">
        <v>0.18</v>
      </c>
      <c r="I74" s="69">
        <f t="shared" si="7"/>
        <v>0.25611692591391055</v>
      </c>
      <c r="J74" s="70">
        <v>0.87</v>
      </c>
      <c r="K74" s="69">
        <f t="shared" si="8"/>
        <v>1.2378984752505677</v>
      </c>
      <c r="L74" s="70">
        <v>1</v>
      </c>
      <c r="M74" s="69">
        <f t="shared" si="9"/>
        <v>1.4228718106328364</v>
      </c>
    </row>
    <row r="75" spans="1:13" ht="13.5" thickBot="1">
      <c r="A75" s="50">
        <v>69</v>
      </c>
      <c r="B75" s="47" t="s">
        <v>504</v>
      </c>
      <c r="C75" s="47" t="s">
        <v>505</v>
      </c>
      <c r="D75" s="70">
        <v>328.99</v>
      </c>
      <c r="E75" s="69">
        <f t="shared" si="10"/>
        <v>468.1105969800969</v>
      </c>
      <c r="F75" s="70">
        <v>1.49</v>
      </c>
      <c r="G75" s="69">
        <f t="shared" si="10"/>
        <v>2.1200789978429264</v>
      </c>
      <c r="H75" s="70">
        <v>0.25</v>
      </c>
      <c r="I75" s="69">
        <f t="shared" si="7"/>
        <v>0.3557179526582091</v>
      </c>
      <c r="J75" s="70">
        <v>1.43</v>
      </c>
      <c r="K75" s="69">
        <f t="shared" si="8"/>
        <v>2.034706689204956</v>
      </c>
      <c r="L75" s="70">
        <v>6.54</v>
      </c>
      <c r="M75" s="69">
        <f t="shared" si="9"/>
        <v>9.305581641538751</v>
      </c>
    </row>
    <row r="76" spans="1:13" ht="26.25" thickBot="1">
      <c r="A76" s="50">
        <v>70</v>
      </c>
      <c r="B76" s="47" t="s">
        <v>506</v>
      </c>
      <c r="C76" s="47" t="s">
        <v>507</v>
      </c>
      <c r="D76" s="70">
        <v>285.95</v>
      </c>
      <c r="E76" s="69">
        <f t="shared" si="10"/>
        <v>406.8701942504596</v>
      </c>
      <c r="F76" s="70">
        <v>2.94</v>
      </c>
      <c r="G76" s="69">
        <f t="shared" si="10"/>
        <v>4.18324312326054</v>
      </c>
      <c r="H76" s="70">
        <v>0.32</v>
      </c>
      <c r="I76" s="69">
        <f t="shared" si="7"/>
        <v>0.4553189794025077</v>
      </c>
      <c r="J76" s="70">
        <v>0</v>
      </c>
      <c r="K76" s="69">
        <f t="shared" si="8"/>
        <v>0</v>
      </c>
      <c r="L76" s="70">
        <v>2.7</v>
      </c>
      <c r="M76" s="69">
        <f t="shared" si="9"/>
        <v>3.841753888708659</v>
      </c>
    </row>
    <row r="77" spans="1:13" ht="13.5" thickBot="1">
      <c r="A77" s="50">
        <v>71</v>
      </c>
      <c r="B77" s="47" t="s">
        <v>506</v>
      </c>
      <c r="C77" s="47" t="s">
        <v>508</v>
      </c>
      <c r="D77" s="70">
        <v>277.21</v>
      </c>
      <c r="E77" s="69">
        <f t="shared" si="10"/>
        <v>394.4342946255286</v>
      </c>
      <c r="F77" s="70">
        <v>1.28</v>
      </c>
      <c r="G77" s="69">
        <f t="shared" si="10"/>
        <v>1.8212759176100308</v>
      </c>
      <c r="H77" s="70">
        <v>0.24</v>
      </c>
      <c r="I77" s="69">
        <f t="shared" si="7"/>
        <v>0.34148923455188074</v>
      </c>
      <c r="J77" s="70">
        <v>0.75</v>
      </c>
      <c r="K77" s="69">
        <f t="shared" si="8"/>
        <v>1.0671538579746274</v>
      </c>
      <c r="L77" s="70">
        <v>18.36</v>
      </c>
      <c r="M77" s="69">
        <f t="shared" si="9"/>
        <v>26.123926443218878</v>
      </c>
    </row>
    <row r="78" spans="1:13" ht="13.5" thickBot="1">
      <c r="A78" s="50">
        <v>72</v>
      </c>
      <c r="B78" s="47" t="s">
        <v>506</v>
      </c>
      <c r="C78" s="47" t="s">
        <v>509</v>
      </c>
      <c r="D78" s="70">
        <v>420.69</v>
      </c>
      <c r="E78" s="69">
        <f t="shared" si="10"/>
        <v>598.587942015128</v>
      </c>
      <c r="F78" s="70">
        <v>1.65</v>
      </c>
      <c r="G78" s="69">
        <f t="shared" si="10"/>
        <v>2.3477384875441802</v>
      </c>
      <c r="H78" s="70">
        <v>0.23</v>
      </c>
      <c r="I78" s="69">
        <f t="shared" si="7"/>
        <v>0.32726051644555243</v>
      </c>
      <c r="J78" s="70">
        <v>0.99</v>
      </c>
      <c r="K78" s="69">
        <f t="shared" si="8"/>
        <v>1.408643092526508</v>
      </c>
      <c r="L78" s="70">
        <v>16.02</v>
      </c>
      <c r="M78" s="69">
        <f t="shared" si="9"/>
        <v>22.79440640633804</v>
      </c>
    </row>
    <row r="79" spans="1:13" ht="13.5" thickBot="1">
      <c r="A79" s="50">
        <v>73</v>
      </c>
      <c r="B79" s="47" t="s">
        <v>506</v>
      </c>
      <c r="C79" s="47" t="s">
        <v>510</v>
      </c>
      <c r="D79" s="70">
        <v>398</v>
      </c>
      <c r="E79" s="69">
        <f t="shared" si="10"/>
        <v>566.3029806318689</v>
      </c>
      <c r="F79" s="70">
        <v>1.72</v>
      </c>
      <c r="G79" s="69">
        <f t="shared" si="10"/>
        <v>2.447339514288479</v>
      </c>
      <c r="H79" s="70">
        <v>0.11</v>
      </c>
      <c r="I79" s="69">
        <f t="shared" si="7"/>
        <v>0.156515899169612</v>
      </c>
      <c r="J79" s="70">
        <v>0.16</v>
      </c>
      <c r="K79" s="69">
        <f t="shared" si="8"/>
        <v>0.22765948970125385</v>
      </c>
      <c r="L79" s="70">
        <v>6.98</v>
      </c>
      <c r="M79" s="69">
        <f t="shared" si="9"/>
        <v>9.9316452382172</v>
      </c>
    </row>
    <row r="80" spans="1:13" ht="13.5" thickBot="1">
      <c r="A80" s="50">
        <v>74</v>
      </c>
      <c r="B80" s="47" t="s">
        <v>506</v>
      </c>
      <c r="C80" s="47" t="s">
        <v>511</v>
      </c>
      <c r="D80" s="70">
        <v>493.66</v>
      </c>
      <c r="E80" s="69">
        <f t="shared" si="10"/>
        <v>702.4148980370061</v>
      </c>
      <c r="F80" s="70">
        <v>1.65</v>
      </c>
      <c r="G80" s="69">
        <f t="shared" si="10"/>
        <v>2.3477384875441802</v>
      </c>
      <c r="H80" s="70">
        <v>0.11</v>
      </c>
      <c r="I80" s="69">
        <f t="shared" si="7"/>
        <v>0.156515899169612</v>
      </c>
      <c r="J80" s="70">
        <v>1.66</v>
      </c>
      <c r="K80" s="69">
        <f t="shared" si="8"/>
        <v>2.3619672056505086</v>
      </c>
      <c r="L80" s="70">
        <v>3.54</v>
      </c>
      <c r="M80" s="69">
        <f t="shared" si="9"/>
        <v>5.036966209640242</v>
      </c>
    </row>
    <row r="81" spans="1:13" ht="13.5" thickBot="1">
      <c r="A81" s="50">
        <v>75</v>
      </c>
      <c r="B81" s="47" t="s">
        <v>506</v>
      </c>
      <c r="C81" s="47" t="s">
        <v>512</v>
      </c>
      <c r="D81" s="70">
        <v>273.84</v>
      </c>
      <c r="E81" s="69">
        <f t="shared" si="10"/>
        <v>389.6392166236959</v>
      </c>
      <c r="F81" s="70">
        <v>2.53</v>
      </c>
      <c r="G81" s="69">
        <f t="shared" si="10"/>
        <v>3.5998656809010763</v>
      </c>
      <c r="H81" s="70">
        <v>0.15</v>
      </c>
      <c r="I81" s="69">
        <f t="shared" si="7"/>
        <v>0.21343077159492546</v>
      </c>
      <c r="J81" s="70">
        <v>0.54</v>
      </c>
      <c r="K81" s="69">
        <f t="shared" si="8"/>
        <v>0.7683507777417318</v>
      </c>
      <c r="L81" s="70">
        <v>7.71</v>
      </c>
      <c r="M81" s="69">
        <f t="shared" si="9"/>
        <v>10.97034165997917</v>
      </c>
    </row>
    <row r="82" spans="1:13" ht="13.5" thickBot="1">
      <c r="A82" s="50">
        <v>76</v>
      </c>
      <c r="B82" s="47" t="s">
        <v>513</v>
      </c>
      <c r="C82" s="47" t="s">
        <v>514</v>
      </c>
      <c r="D82" s="70">
        <v>522.25</v>
      </c>
      <c r="E82" s="69">
        <f t="shared" si="10"/>
        <v>743.0948031029989</v>
      </c>
      <c r="F82" s="70">
        <v>1.41</v>
      </c>
      <c r="G82" s="69">
        <f t="shared" si="10"/>
        <v>2.0062492529922995</v>
      </c>
      <c r="H82" s="70">
        <v>0.19</v>
      </c>
      <c r="I82" s="69">
        <f t="shared" si="7"/>
        <v>0.2703456440202389</v>
      </c>
      <c r="J82" s="70">
        <v>1.85</v>
      </c>
      <c r="K82" s="69">
        <f t="shared" si="8"/>
        <v>2.6323128496707477</v>
      </c>
      <c r="L82" s="70">
        <v>10.56</v>
      </c>
      <c r="M82" s="69">
        <f t="shared" si="9"/>
        <v>15.025526320282754</v>
      </c>
    </row>
    <row r="83" spans="1:13" ht="13.5" thickBot="1">
      <c r="A83" s="50">
        <v>77</v>
      </c>
      <c r="B83" s="47" t="s">
        <v>513</v>
      </c>
      <c r="C83" s="47" t="s">
        <v>515</v>
      </c>
      <c r="D83" s="70">
        <v>405.99</v>
      </c>
      <c r="E83" s="69">
        <f t="shared" si="10"/>
        <v>577.6717263988253</v>
      </c>
      <c r="F83" s="70">
        <v>1.41</v>
      </c>
      <c r="G83" s="69">
        <f t="shared" si="10"/>
        <v>2.0062492529922995</v>
      </c>
      <c r="H83" s="70">
        <v>0.12</v>
      </c>
      <c r="I83" s="69">
        <f t="shared" si="7"/>
        <v>0.17074461727594037</v>
      </c>
      <c r="J83" s="70">
        <v>2.04</v>
      </c>
      <c r="K83" s="69">
        <f t="shared" si="8"/>
        <v>2.9026584936909865</v>
      </c>
      <c r="L83" s="70">
        <v>3.88</v>
      </c>
      <c r="M83" s="69">
        <f t="shared" si="9"/>
        <v>5.520742625255405</v>
      </c>
    </row>
    <row r="84" spans="1:13" ht="13.5" thickBot="1">
      <c r="A84" s="50">
        <v>78</v>
      </c>
      <c r="B84" s="47" t="s">
        <v>516</v>
      </c>
      <c r="C84" s="47" t="s">
        <v>517</v>
      </c>
      <c r="D84" s="70">
        <v>370.85</v>
      </c>
      <c r="E84" s="69">
        <f t="shared" si="10"/>
        <v>527.6720109731874</v>
      </c>
      <c r="F84" s="70">
        <v>2.04</v>
      </c>
      <c r="G84" s="69">
        <f t="shared" si="10"/>
        <v>2.9026584936909865</v>
      </c>
      <c r="H84" s="70">
        <v>0.78</v>
      </c>
      <c r="I84" s="69">
        <f t="shared" si="7"/>
        <v>1.1098400122936125</v>
      </c>
      <c r="J84" s="70">
        <v>0.89</v>
      </c>
      <c r="K84" s="69">
        <f t="shared" si="8"/>
        <v>1.2663559114632246</v>
      </c>
      <c r="L84" s="70">
        <v>1.71</v>
      </c>
      <c r="M84" s="69">
        <f t="shared" si="9"/>
        <v>2.4331107961821505</v>
      </c>
    </row>
    <row r="85" spans="1:13" ht="13.5" thickBot="1">
      <c r="A85" s="50">
        <v>79</v>
      </c>
      <c r="B85" s="47" t="s">
        <v>516</v>
      </c>
      <c r="C85" s="47" t="s">
        <v>518</v>
      </c>
      <c r="D85" s="70">
        <v>446.88</v>
      </c>
      <c r="E85" s="69">
        <f t="shared" si="10"/>
        <v>635.852954735602</v>
      </c>
      <c r="F85" s="70">
        <v>1.87</v>
      </c>
      <c r="G85" s="69">
        <f t="shared" si="10"/>
        <v>2.6607702858834044</v>
      </c>
      <c r="H85" s="70">
        <v>0.45</v>
      </c>
      <c r="I85" s="69">
        <f t="shared" si="7"/>
        <v>0.6402923147847764</v>
      </c>
      <c r="J85" s="70">
        <v>2.21</v>
      </c>
      <c r="K85" s="69">
        <f t="shared" si="8"/>
        <v>3.1445467014985686</v>
      </c>
      <c r="L85" s="70">
        <v>6.8</v>
      </c>
      <c r="M85" s="69">
        <f t="shared" si="9"/>
        <v>9.675528312303287</v>
      </c>
    </row>
    <row r="86" spans="1:13" ht="13.5" thickBot="1">
      <c r="A86" s="50">
        <v>80</v>
      </c>
      <c r="B86" s="47" t="s">
        <v>516</v>
      </c>
      <c r="C86" s="47" t="s">
        <v>519</v>
      </c>
      <c r="D86" s="70">
        <v>75.73</v>
      </c>
      <c r="E86" s="69">
        <f t="shared" si="10"/>
        <v>107.75408221922471</v>
      </c>
      <c r="F86" s="70">
        <v>0</v>
      </c>
      <c r="G86" s="69">
        <f t="shared" si="10"/>
        <v>0</v>
      </c>
      <c r="H86" s="70">
        <v>0</v>
      </c>
      <c r="I86" s="69">
        <f t="shared" si="7"/>
        <v>0</v>
      </c>
      <c r="J86" s="70">
        <v>0</v>
      </c>
      <c r="K86" s="69">
        <f t="shared" si="8"/>
        <v>0</v>
      </c>
      <c r="L86" s="70">
        <v>4.35</v>
      </c>
      <c r="M86" s="69">
        <f t="shared" si="9"/>
        <v>6.189492376252838</v>
      </c>
    </row>
    <row r="87" spans="1:13" ht="13.5" thickBot="1">
      <c r="A87" s="50">
        <v>81</v>
      </c>
      <c r="B87" s="47" t="s">
        <v>520</v>
      </c>
      <c r="C87" s="47" t="s">
        <v>521</v>
      </c>
      <c r="D87" s="70">
        <v>367.2</v>
      </c>
      <c r="E87" s="69">
        <f t="shared" si="10"/>
        <v>522.4785288643775</v>
      </c>
      <c r="F87" s="70">
        <v>1.76</v>
      </c>
      <c r="G87" s="69">
        <f t="shared" si="10"/>
        <v>2.504254386713792</v>
      </c>
      <c r="H87" s="70">
        <v>0.17</v>
      </c>
      <c r="I87" s="69">
        <f t="shared" si="7"/>
        <v>0.24188820780758222</v>
      </c>
      <c r="J87" s="70">
        <v>4.21</v>
      </c>
      <c r="K87" s="69">
        <f t="shared" si="8"/>
        <v>5.990290322764242</v>
      </c>
      <c r="L87" s="70">
        <v>7.3</v>
      </c>
      <c r="M87" s="69">
        <f t="shared" si="9"/>
        <v>10.386964217619706</v>
      </c>
    </row>
    <row r="88" spans="1:13" ht="13.5" thickBot="1">
      <c r="A88" s="50">
        <v>82</v>
      </c>
      <c r="B88" s="47" t="s">
        <v>522</v>
      </c>
      <c r="C88" s="47" t="s">
        <v>523</v>
      </c>
      <c r="D88" s="70">
        <v>324.91</v>
      </c>
      <c r="E88" s="69">
        <f t="shared" si="10"/>
        <v>462.30527999271493</v>
      </c>
      <c r="F88" s="70">
        <v>1.2</v>
      </c>
      <c r="G88" s="69">
        <f t="shared" si="10"/>
        <v>1.7074461727594037</v>
      </c>
      <c r="H88" s="70">
        <v>0.36</v>
      </c>
      <c r="I88" s="69">
        <f t="shared" si="7"/>
        <v>0.5122338518278211</v>
      </c>
      <c r="J88" s="70">
        <v>1.32</v>
      </c>
      <c r="K88" s="69">
        <f t="shared" si="8"/>
        <v>1.8781907900353443</v>
      </c>
      <c r="L88" s="70">
        <v>2.49</v>
      </c>
      <c r="M88" s="69">
        <f t="shared" si="9"/>
        <v>3.542950808475763</v>
      </c>
    </row>
    <row r="89" spans="1:13" ht="13.5" thickBot="1">
      <c r="A89" s="50">
        <v>83</v>
      </c>
      <c r="B89" s="47" t="s">
        <v>524</v>
      </c>
      <c r="C89" s="47" t="s">
        <v>525</v>
      </c>
      <c r="D89" s="70">
        <v>325.07</v>
      </c>
      <c r="E89" s="69">
        <f t="shared" si="10"/>
        <v>462.53293948241617</v>
      </c>
      <c r="F89" s="70">
        <v>1.98</v>
      </c>
      <c r="G89" s="69">
        <f t="shared" si="10"/>
        <v>2.817286185053016</v>
      </c>
      <c r="H89" s="70">
        <v>0.39</v>
      </c>
      <c r="I89" s="69">
        <f t="shared" si="7"/>
        <v>0.5549200061468063</v>
      </c>
      <c r="J89" s="70">
        <v>2.1</v>
      </c>
      <c r="K89" s="69">
        <f t="shared" si="8"/>
        <v>2.988030802328957</v>
      </c>
      <c r="L89" s="70">
        <v>5.24</v>
      </c>
      <c r="M89" s="69">
        <f t="shared" si="9"/>
        <v>7.455848287716064</v>
      </c>
    </row>
    <row r="90" spans="1:13" s="54" customFormat="1" ht="12.75">
      <c r="A90" s="51">
        <v>83</v>
      </c>
      <c r="B90" s="52"/>
      <c r="C90" s="52" t="s">
        <v>526</v>
      </c>
      <c r="D90" s="71">
        <f>(SUM(D7:D89))/82</f>
        <v>323.3886585365854</v>
      </c>
      <c r="E90" s="69">
        <f t="shared" si="10"/>
        <v>460.1406061100754</v>
      </c>
      <c r="F90" s="71">
        <f>(SUM(F7:F89))/81</f>
        <v>1.6334567901234565</v>
      </c>
      <c r="G90" s="69">
        <f t="shared" si="10"/>
        <v>2.324199620553464</v>
      </c>
      <c r="H90" s="71">
        <f>(SUM(H7:H89))/81</f>
        <v>0.2765432098765432</v>
      </c>
      <c r="I90" s="69">
        <f t="shared" si="7"/>
        <v>0.3934855377552535</v>
      </c>
      <c r="J90" s="71">
        <f>(SUM(J7:J89))/71</f>
        <v>2.2918309859154933</v>
      </c>
      <c r="K90" s="69">
        <f t="shared" si="8"/>
        <v>3.2609817045940166</v>
      </c>
      <c r="L90" s="71">
        <f>(SUM(L7:L89))/78</f>
        <v>5.941666666666667</v>
      </c>
      <c r="M90" s="69">
        <f t="shared" si="9"/>
        <v>8.45423000817677</v>
      </c>
    </row>
    <row r="91" spans="1:13" ht="7.5" customHeight="1" thickBot="1">
      <c r="A91" s="210"/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2"/>
    </row>
    <row r="92" spans="1:13" ht="13.5" thickBot="1">
      <c r="A92" s="50">
        <v>1</v>
      </c>
      <c r="B92" s="47" t="s">
        <v>413</v>
      </c>
      <c r="C92" s="47" t="s">
        <v>527</v>
      </c>
      <c r="D92" s="70">
        <v>267.95</v>
      </c>
      <c r="E92" s="69">
        <f t="shared" si="10"/>
        <v>381.25850165906854</v>
      </c>
      <c r="F92" s="70">
        <v>1.42</v>
      </c>
      <c r="G92" s="69">
        <f t="shared" si="10"/>
        <v>2.020477971098628</v>
      </c>
      <c r="H92" s="70">
        <v>0.63</v>
      </c>
      <c r="I92" s="69">
        <f aca="true" t="shared" si="11" ref="I92:I131">H92/$E$5</f>
        <v>0.896409240698687</v>
      </c>
      <c r="J92" s="70">
        <v>1.73</v>
      </c>
      <c r="K92" s="69">
        <f aca="true" t="shared" si="12" ref="K92:K131">J92/$E$5</f>
        <v>2.461568232394807</v>
      </c>
      <c r="L92" s="70">
        <v>1.03</v>
      </c>
      <c r="M92" s="69">
        <f aca="true" t="shared" si="13" ref="M92:M131">L92/$E$5</f>
        <v>1.4655579649518216</v>
      </c>
    </row>
    <row r="93" spans="1:13" ht="13.5" thickBot="1">
      <c r="A93" s="50">
        <v>2</v>
      </c>
      <c r="B93" s="47" t="s">
        <v>528</v>
      </c>
      <c r="C93" s="47" t="s">
        <v>529</v>
      </c>
      <c r="D93" s="70">
        <v>436.8</v>
      </c>
      <c r="E93" s="69">
        <f t="shared" si="10"/>
        <v>621.510406884423</v>
      </c>
      <c r="F93" s="70">
        <v>1.29</v>
      </c>
      <c r="G93" s="69">
        <f t="shared" si="10"/>
        <v>1.8355046357163591</v>
      </c>
      <c r="H93" s="70">
        <v>0.23</v>
      </c>
      <c r="I93" s="69">
        <f t="shared" si="11"/>
        <v>0.32726051644555243</v>
      </c>
      <c r="J93" s="70">
        <v>16.59</v>
      </c>
      <c r="K93" s="69">
        <f t="shared" si="12"/>
        <v>23.605443338398757</v>
      </c>
      <c r="L93" s="70">
        <v>1.77</v>
      </c>
      <c r="M93" s="69">
        <f t="shared" si="13"/>
        <v>2.518483104820121</v>
      </c>
    </row>
    <row r="94" spans="1:13" ht="13.5" thickBot="1">
      <c r="A94" s="50">
        <v>3</v>
      </c>
      <c r="B94" s="47" t="s">
        <v>415</v>
      </c>
      <c r="C94" s="47" t="s">
        <v>530</v>
      </c>
      <c r="D94" s="70">
        <v>306.75</v>
      </c>
      <c r="E94" s="69">
        <f t="shared" si="10"/>
        <v>436.4659279116226</v>
      </c>
      <c r="F94" s="70">
        <v>1.31</v>
      </c>
      <c r="G94" s="69">
        <f t="shared" si="10"/>
        <v>1.863962071929016</v>
      </c>
      <c r="H94" s="70">
        <v>0.06</v>
      </c>
      <c r="I94" s="69">
        <f t="shared" si="11"/>
        <v>0.08537230863797018</v>
      </c>
      <c r="J94" s="70">
        <v>0</v>
      </c>
      <c r="K94" s="69">
        <f t="shared" si="12"/>
        <v>0</v>
      </c>
      <c r="L94" s="70">
        <v>7.9</v>
      </c>
      <c r="M94" s="69">
        <f t="shared" si="13"/>
        <v>11.240687303999408</v>
      </c>
    </row>
    <row r="95" spans="1:13" ht="13.5" thickBot="1">
      <c r="A95" s="50">
        <v>4</v>
      </c>
      <c r="B95" s="47" t="s">
        <v>419</v>
      </c>
      <c r="C95" s="47" t="s">
        <v>531</v>
      </c>
      <c r="D95" s="70">
        <v>246.5</v>
      </c>
      <c r="E95" s="69">
        <f t="shared" si="10"/>
        <v>350.7379013209942</v>
      </c>
      <c r="F95" s="70">
        <v>1.44</v>
      </c>
      <c r="G95" s="69">
        <f t="shared" si="10"/>
        <v>2.0489354073112844</v>
      </c>
      <c r="H95" s="70">
        <v>0.34</v>
      </c>
      <c r="I95" s="69">
        <f t="shared" si="11"/>
        <v>0.48377641561516443</v>
      </c>
      <c r="J95" s="70">
        <v>5.8</v>
      </c>
      <c r="K95" s="69">
        <f t="shared" si="12"/>
        <v>8.252656501670451</v>
      </c>
      <c r="L95" s="70">
        <v>11.63</v>
      </c>
      <c r="M95" s="69">
        <f t="shared" si="13"/>
        <v>16.54799915765989</v>
      </c>
    </row>
    <row r="96" spans="1:13" ht="13.5" thickBot="1">
      <c r="A96" s="50">
        <v>5</v>
      </c>
      <c r="B96" s="47" t="s">
        <v>421</v>
      </c>
      <c r="C96" s="47" t="s">
        <v>532</v>
      </c>
      <c r="D96" s="70">
        <v>295.33</v>
      </c>
      <c r="E96" s="69">
        <f t="shared" si="10"/>
        <v>420.21673183419557</v>
      </c>
      <c r="F96" s="70">
        <v>2.07</v>
      </c>
      <c r="G96" s="69">
        <f t="shared" si="10"/>
        <v>2.9453446480099714</v>
      </c>
      <c r="H96" s="70">
        <v>0.15</v>
      </c>
      <c r="I96" s="69">
        <f t="shared" si="11"/>
        <v>0.21343077159492546</v>
      </c>
      <c r="J96" s="70">
        <v>7.25</v>
      </c>
      <c r="K96" s="69">
        <f t="shared" si="12"/>
        <v>10.315820627088065</v>
      </c>
      <c r="L96" s="70">
        <v>5.61</v>
      </c>
      <c r="M96" s="69">
        <f t="shared" si="13"/>
        <v>7.982310857650213</v>
      </c>
    </row>
    <row r="97" spans="1:13" ht="13.5" thickBot="1">
      <c r="A97" s="50">
        <v>6</v>
      </c>
      <c r="B97" s="47" t="s">
        <v>421</v>
      </c>
      <c r="C97" s="47" t="s">
        <v>533</v>
      </c>
      <c r="D97" s="70">
        <v>374.09</v>
      </c>
      <c r="E97" s="69">
        <f t="shared" si="10"/>
        <v>532.2821156396378</v>
      </c>
      <c r="F97" s="70">
        <v>1.84</v>
      </c>
      <c r="G97" s="69">
        <f t="shared" si="10"/>
        <v>2.6180841315644194</v>
      </c>
      <c r="H97" s="70">
        <v>0.11</v>
      </c>
      <c r="I97" s="69">
        <f t="shared" si="11"/>
        <v>0.156515899169612</v>
      </c>
      <c r="J97" s="70">
        <v>10.93</v>
      </c>
      <c r="K97" s="69">
        <f t="shared" si="12"/>
        <v>15.551988890216903</v>
      </c>
      <c r="L97" s="70">
        <v>2.69</v>
      </c>
      <c r="M97" s="69">
        <f t="shared" si="13"/>
        <v>3.82752517060233</v>
      </c>
    </row>
    <row r="98" spans="1:13" ht="13.5" thickBot="1">
      <c r="A98" s="50">
        <v>7</v>
      </c>
      <c r="B98" s="47" t="s">
        <v>421</v>
      </c>
      <c r="C98" s="47" t="s">
        <v>534</v>
      </c>
      <c r="D98" s="70">
        <v>432.44</v>
      </c>
      <c r="E98" s="69">
        <f t="shared" si="10"/>
        <v>615.3066857900639</v>
      </c>
      <c r="F98" s="70">
        <v>1.36</v>
      </c>
      <c r="G98" s="69">
        <f t="shared" si="10"/>
        <v>1.9351056624606577</v>
      </c>
      <c r="H98" s="70">
        <v>0.2</v>
      </c>
      <c r="I98" s="69">
        <f t="shared" si="11"/>
        <v>0.28457436212656734</v>
      </c>
      <c r="J98" s="70">
        <v>5.5</v>
      </c>
      <c r="K98" s="69">
        <f t="shared" si="12"/>
        <v>7.825794958480601</v>
      </c>
      <c r="L98" s="70">
        <v>5.83</v>
      </c>
      <c r="M98" s="69">
        <f t="shared" si="13"/>
        <v>8.295342655989437</v>
      </c>
    </row>
    <row r="99" spans="1:13" ht="13.5" thickBot="1">
      <c r="A99" s="50">
        <v>8</v>
      </c>
      <c r="B99" s="47" t="s">
        <v>421</v>
      </c>
      <c r="C99" s="47" t="s">
        <v>535</v>
      </c>
      <c r="D99" s="70">
        <v>263.16</v>
      </c>
      <c r="E99" s="69">
        <f t="shared" si="10"/>
        <v>374.4429456861373</v>
      </c>
      <c r="F99" s="70">
        <v>1.44</v>
      </c>
      <c r="G99" s="69">
        <f t="shared" si="10"/>
        <v>2.0489354073112844</v>
      </c>
      <c r="H99" s="70">
        <v>0.23</v>
      </c>
      <c r="I99" s="69">
        <f t="shared" si="11"/>
        <v>0.32726051644555243</v>
      </c>
      <c r="J99" s="70">
        <v>2.25</v>
      </c>
      <c r="K99" s="69">
        <f t="shared" si="12"/>
        <v>3.2014615739238823</v>
      </c>
      <c r="L99" s="70">
        <v>5.19</v>
      </c>
      <c r="M99" s="69">
        <f t="shared" si="13"/>
        <v>7.384704697184422</v>
      </c>
    </row>
    <row r="100" spans="1:13" ht="13.5" thickBot="1">
      <c r="A100" s="50">
        <v>9</v>
      </c>
      <c r="B100" s="47" t="s">
        <v>431</v>
      </c>
      <c r="C100" s="47" t="s">
        <v>536</v>
      </c>
      <c r="D100" s="70">
        <v>336.84</v>
      </c>
      <c r="E100" s="69">
        <f t="shared" si="10"/>
        <v>479.2801406935646</v>
      </c>
      <c r="F100" s="70">
        <v>1.57</v>
      </c>
      <c r="G100" s="69">
        <f t="shared" si="10"/>
        <v>2.2339087426935533</v>
      </c>
      <c r="H100" s="70">
        <v>0.15</v>
      </c>
      <c r="I100" s="69">
        <f t="shared" si="11"/>
        <v>0.21343077159492546</v>
      </c>
      <c r="J100" s="70">
        <v>11.45</v>
      </c>
      <c r="K100" s="69">
        <f t="shared" si="12"/>
        <v>16.291882231745976</v>
      </c>
      <c r="L100" s="70">
        <v>1.76</v>
      </c>
      <c r="M100" s="69">
        <f t="shared" si="13"/>
        <v>2.504254386713792</v>
      </c>
    </row>
    <row r="101" spans="1:13" ht="13.5" thickBot="1">
      <c r="A101" s="50">
        <v>10</v>
      </c>
      <c r="B101" s="47" t="s">
        <v>440</v>
      </c>
      <c r="C101" s="47" t="s">
        <v>537</v>
      </c>
      <c r="D101" s="70">
        <v>284.93</v>
      </c>
      <c r="E101" s="69">
        <f t="shared" si="10"/>
        <v>405.4188650036141</v>
      </c>
      <c r="F101" s="70">
        <v>1.34</v>
      </c>
      <c r="G101" s="69">
        <f t="shared" si="10"/>
        <v>1.9066482262480011</v>
      </c>
      <c r="H101" s="70">
        <v>0.16</v>
      </c>
      <c r="I101" s="69">
        <f t="shared" si="11"/>
        <v>0.22765948970125385</v>
      </c>
      <c r="J101" s="70">
        <v>1.81</v>
      </c>
      <c r="K101" s="69">
        <f t="shared" si="12"/>
        <v>2.575397977245434</v>
      </c>
      <c r="L101" s="70">
        <v>1.87</v>
      </c>
      <c r="M101" s="69">
        <f t="shared" si="13"/>
        <v>2.6607702858834044</v>
      </c>
    </row>
    <row r="102" spans="1:13" ht="13.5" thickBot="1">
      <c r="A102" s="50">
        <v>11</v>
      </c>
      <c r="B102" s="47" t="s">
        <v>444</v>
      </c>
      <c r="C102" s="47" t="s">
        <v>538</v>
      </c>
      <c r="D102" s="70">
        <v>542.31</v>
      </c>
      <c r="E102" s="69">
        <f t="shared" si="10"/>
        <v>771.6376116242935</v>
      </c>
      <c r="F102" s="70">
        <v>1.36</v>
      </c>
      <c r="G102" s="69">
        <f t="shared" si="10"/>
        <v>1.9351056624606577</v>
      </c>
      <c r="H102" s="70">
        <v>0.13</v>
      </c>
      <c r="I102" s="69">
        <f t="shared" si="11"/>
        <v>0.18497333538226876</v>
      </c>
      <c r="J102" s="70">
        <v>15.71</v>
      </c>
      <c r="K102" s="69">
        <f t="shared" si="12"/>
        <v>22.353316145041862</v>
      </c>
      <c r="L102" s="70">
        <v>2.88</v>
      </c>
      <c r="M102" s="69">
        <f t="shared" si="13"/>
        <v>4.097870814622569</v>
      </c>
    </row>
    <row r="103" spans="1:13" ht="13.5" thickBot="1">
      <c r="A103" s="50">
        <v>12</v>
      </c>
      <c r="B103" s="47" t="s">
        <v>444</v>
      </c>
      <c r="C103" s="47" t="s">
        <v>539</v>
      </c>
      <c r="D103" s="70">
        <v>388.9</v>
      </c>
      <c r="E103" s="69">
        <f t="shared" si="10"/>
        <v>553.3548471551101</v>
      </c>
      <c r="F103" s="70">
        <v>1.48</v>
      </c>
      <c r="G103" s="69">
        <f t="shared" si="10"/>
        <v>2.105850279736598</v>
      </c>
      <c r="H103" s="70">
        <v>0.24</v>
      </c>
      <c r="I103" s="69">
        <f t="shared" si="11"/>
        <v>0.34148923455188074</v>
      </c>
      <c r="J103" s="70">
        <v>2.59</v>
      </c>
      <c r="K103" s="69">
        <f t="shared" si="12"/>
        <v>3.685237989539046</v>
      </c>
      <c r="L103" s="70">
        <v>6.56</v>
      </c>
      <c r="M103" s="69">
        <f t="shared" si="13"/>
        <v>9.334039077751408</v>
      </c>
    </row>
    <row r="104" spans="1:13" ht="13.5" thickBot="1">
      <c r="A104" s="50">
        <v>13</v>
      </c>
      <c r="B104" s="47" t="s">
        <v>444</v>
      </c>
      <c r="C104" s="47" t="s">
        <v>540</v>
      </c>
      <c r="D104" s="70">
        <v>0</v>
      </c>
      <c r="E104" s="69">
        <f t="shared" si="10"/>
        <v>0</v>
      </c>
      <c r="F104" s="70">
        <v>1.05</v>
      </c>
      <c r="G104" s="69">
        <f t="shared" si="10"/>
        <v>1.4940154011644784</v>
      </c>
      <c r="H104" s="70">
        <v>0.53</v>
      </c>
      <c r="I104" s="69">
        <f t="shared" si="11"/>
        <v>0.7541220596354034</v>
      </c>
      <c r="J104" s="70">
        <v>0</v>
      </c>
      <c r="K104" s="69">
        <f t="shared" si="12"/>
        <v>0</v>
      </c>
      <c r="L104" s="70">
        <v>0</v>
      </c>
      <c r="M104" s="69">
        <f t="shared" si="13"/>
        <v>0</v>
      </c>
    </row>
    <row r="105" spans="1:13" ht="13.5" thickBot="1">
      <c r="A105" s="50">
        <v>14</v>
      </c>
      <c r="B105" s="47" t="s">
        <v>448</v>
      </c>
      <c r="C105" s="47" t="s">
        <v>541</v>
      </c>
      <c r="D105" s="70">
        <v>336.03</v>
      </c>
      <c r="E105" s="69">
        <f t="shared" si="10"/>
        <v>478.127614526952</v>
      </c>
      <c r="F105" s="70">
        <v>1.43</v>
      </c>
      <c r="G105" s="69">
        <f t="shared" si="10"/>
        <v>2.034706689204956</v>
      </c>
      <c r="H105" s="70">
        <v>0.33</v>
      </c>
      <c r="I105" s="69">
        <f t="shared" si="11"/>
        <v>0.46954769750883607</v>
      </c>
      <c r="J105" s="70">
        <v>12.06</v>
      </c>
      <c r="K105" s="69">
        <f t="shared" si="12"/>
        <v>17.15983403623201</v>
      </c>
      <c r="L105" s="70">
        <v>2.44</v>
      </c>
      <c r="M105" s="69">
        <f t="shared" si="13"/>
        <v>3.471807217944121</v>
      </c>
    </row>
    <row r="106" spans="1:13" ht="13.5" thickBot="1">
      <c r="A106" s="50">
        <v>15</v>
      </c>
      <c r="B106" s="47" t="s">
        <v>448</v>
      </c>
      <c r="C106" s="47" t="s">
        <v>542</v>
      </c>
      <c r="D106" s="70">
        <v>278.92</v>
      </c>
      <c r="E106" s="69">
        <f t="shared" si="10"/>
        <v>396.86740542171077</v>
      </c>
      <c r="F106" s="70">
        <v>1.13</v>
      </c>
      <c r="G106" s="69">
        <f t="shared" si="10"/>
        <v>1.607845146015105</v>
      </c>
      <c r="H106" s="70">
        <v>0.19</v>
      </c>
      <c r="I106" s="69">
        <f t="shared" si="11"/>
        <v>0.2703456440202389</v>
      </c>
      <c r="J106" s="70">
        <v>0.59</v>
      </c>
      <c r="K106" s="69">
        <f t="shared" si="12"/>
        <v>0.8394943682733735</v>
      </c>
      <c r="L106" s="70">
        <v>2.04</v>
      </c>
      <c r="M106" s="69">
        <f t="shared" si="13"/>
        <v>2.9026584936909865</v>
      </c>
    </row>
    <row r="107" spans="1:13" ht="13.5" thickBot="1">
      <c r="A107" s="50">
        <v>16</v>
      </c>
      <c r="B107" s="47" t="s">
        <v>448</v>
      </c>
      <c r="C107" s="47" t="s">
        <v>543</v>
      </c>
      <c r="D107" s="70">
        <v>266.98</v>
      </c>
      <c r="E107" s="69">
        <f t="shared" si="10"/>
        <v>379.87831600275473</v>
      </c>
      <c r="F107" s="70">
        <v>1.04</v>
      </c>
      <c r="G107" s="69">
        <f t="shared" si="10"/>
        <v>1.47978668305815</v>
      </c>
      <c r="H107" s="70">
        <v>0.16</v>
      </c>
      <c r="I107" s="69">
        <f t="shared" si="11"/>
        <v>0.22765948970125385</v>
      </c>
      <c r="J107" s="70">
        <v>2.04</v>
      </c>
      <c r="K107" s="69">
        <f t="shared" si="12"/>
        <v>2.9026584936909865</v>
      </c>
      <c r="L107" s="70">
        <v>2.04</v>
      </c>
      <c r="M107" s="69">
        <f t="shared" si="13"/>
        <v>2.9026584936909865</v>
      </c>
    </row>
    <row r="108" spans="1:13" ht="13.5" thickBot="1">
      <c r="A108" s="50">
        <v>17</v>
      </c>
      <c r="B108" s="47" t="s">
        <v>448</v>
      </c>
      <c r="C108" s="47" t="s">
        <v>544</v>
      </c>
      <c r="D108" s="70">
        <v>298.02</v>
      </c>
      <c r="E108" s="69">
        <f t="shared" si="10"/>
        <v>424.0442570047979</v>
      </c>
      <c r="F108" s="70">
        <v>1.99</v>
      </c>
      <c r="G108" s="69">
        <f t="shared" si="10"/>
        <v>2.8315149031593445</v>
      </c>
      <c r="H108" s="70">
        <v>1.19</v>
      </c>
      <c r="I108" s="69">
        <f t="shared" si="11"/>
        <v>1.6932174546530754</v>
      </c>
      <c r="J108" s="70">
        <v>7.88</v>
      </c>
      <c r="K108" s="69">
        <f t="shared" si="12"/>
        <v>11.212229867786752</v>
      </c>
      <c r="L108" s="70">
        <v>9.53</v>
      </c>
      <c r="M108" s="69">
        <f t="shared" si="13"/>
        <v>13.55996835533093</v>
      </c>
    </row>
    <row r="109" spans="1:13" ht="13.5" thickBot="1">
      <c r="A109" s="50">
        <v>18</v>
      </c>
      <c r="B109" s="47" t="s">
        <v>451</v>
      </c>
      <c r="C109" s="47" t="s">
        <v>545</v>
      </c>
      <c r="D109" s="70">
        <v>375.37</v>
      </c>
      <c r="E109" s="69">
        <f t="shared" si="10"/>
        <v>534.1033915572478</v>
      </c>
      <c r="F109" s="70">
        <v>1.19</v>
      </c>
      <c r="G109" s="69">
        <f t="shared" si="10"/>
        <v>1.6932174546530754</v>
      </c>
      <c r="H109" s="70">
        <v>0.31</v>
      </c>
      <c r="I109" s="69">
        <f t="shared" si="11"/>
        <v>0.4410902612961793</v>
      </c>
      <c r="J109" s="70">
        <v>1.49</v>
      </c>
      <c r="K109" s="69">
        <f t="shared" si="12"/>
        <v>2.1200789978429264</v>
      </c>
      <c r="L109" s="70">
        <v>3.56</v>
      </c>
      <c r="M109" s="69">
        <f t="shared" si="13"/>
        <v>5.065423645852898</v>
      </c>
    </row>
    <row r="110" spans="1:13" ht="13.5" thickBot="1">
      <c r="A110" s="50">
        <v>19</v>
      </c>
      <c r="B110" s="47" t="s">
        <v>453</v>
      </c>
      <c r="C110" s="47" t="s">
        <v>546</v>
      </c>
      <c r="D110" s="70">
        <v>326.6</v>
      </c>
      <c r="E110" s="69">
        <f t="shared" si="10"/>
        <v>464.70993335268446</v>
      </c>
      <c r="F110" s="70">
        <v>1.65</v>
      </c>
      <c r="G110" s="69">
        <f t="shared" si="10"/>
        <v>2.3477384875441802</v>
      </c>
      <c r="H110" s="70">
        <v>0.33</v>
      </c>
      <c r="I110" s="69">
        <f t="shared" si="11"/>
        <v>0.46954769750883607</v>
      </c>
      <c r="J110" s="70">
        <v>14.97</v>
      </c>
      <c r="K110" s="69">
        <f t="shared" si="12"/>
        <v>21.300391005173562</v>
      </c>
      <c r="L110" s="70">
        <v>1.87</v>
      </c>
      <c r="M110" s="69">
        <f t="shared" si="13"/>
        <v>2.6607702858834044</v>
      </c>
    </row>
    <row r="111" spans="1:13" ht="13.5" thickBot="1">
      <c r="A111" s="50">
        <v>20</v>
      </c>
      <c r="B111" s="47" t="s">
        <v>456</v>
      </c>
      <c r="C111" s="47" t="s">
        <v>547</v>
      </c>
      <c r="D111" s="70">
        <v>391.18</v>
      </c>
      <c r="E111" s="69">
        <f t="shared" si="10"/>
        <v>556.598994883353</v>
      </c>
      <c r="F111" s="70">
        <v>1.55</v>
      </c>
      <c r="G111" s="69">
        <f t="shared" si="10"/>
        <v>2.2054513064808967</v>
      </c>
      <c r="H111" s="70">
        <v>0.27</v>
      </c>
      <c r="I111" s="69">
        <f t="shared" si="11"/>
        <v>0.3841753888708659</v>
      </c>
      <c r="J111" s="70">
        <v>13.51</v>
      </c>
      <c r="K111" s="69">
        <f t="shared" si="12"/>
        <v>19.22299816164962</v>
      </c>
      <c r="L111" s="70">
        <v>4.62</v>
      </c>
      <c r="M111" s="69">
        <f t="shared" si="13"/>
        <v>6.573667765123705</v>
      </c>
    </row>
    <row r="112" spans="1:13" ht="26.25" thickBot="1">
      <c r="A112" s="50">
        <v>21</v>
      </c>
      <c r="B112" s="47" t="s">
        <v>466</v>
      </c>
      <c r="C112" s="47" t="s">
        <v>548</v>
      </c>
      <c r="D112" s="70">
        <v>181.69</v>
      </c>
      <c r="E112" s="69">
        <f t="shared" si="10"/>
        <v>258.52157927388004</v>
      </c>
      <c r="F112" s="70">
        <v>1.68</v>
      </c>
      <c r="G112" s="69">
        <f t="shared" si="10"/>
        <v>2.390424641863165</v>
      </c>
      <c r="H112" s="70">
        <v>0.07</v>
      </c>
      <c r="I112" s="69">
        <f t="shared" si="11"/>
        <v>0.09960102674429856</v>
      </c>
      <c r="J112" s="70">
        <v>0</v>
      </c>
      <c r="K112" s="69">
        <f t="shared" si="12"/>
        <v>0</v>
      </c>
      <c r="L112" s="70">
        <v>11.64</v>
      </c>
      <c r="M112" s="69">
        <f t="shared" si="13"/>
        <v>16.56222787576622</v>
      </c>
    </row>
    <row r="113" spans="1:13" ht="13.5" thickBot="1">
      <c r="A113" s="50">
        <v>22</v>
      </c>
      <c r="B113" s="47" t="s">
        <v>466</v>
      </c>
      <c r="C113" s="47" t="s">
        <v>549</v>
      </c>
      <c r="D113" s="70">
        <v>361.65</v>
      </c>
      <c r="E113" s="69">
        <f t="shared" si="10"/>
        <v>514.5815903153652</v>
      </c>
      <c r="F113" s="70">
        <v>1.52</v>
      </c>
      <c r="G113" s="69">
        <f t="shared" si="10"/>
        <v>2.1627651521619113</v>
      </c>
      <c r="H113" s="70">
        <v>0.32</v>
      </c>
      <c r="I113" s="69">
        <f t="shared" si="11"/>
        <v>0.4553189794025077</v>
      </c>
      <c r="J113" s="70">
        <v>15.91</v>
      </c>
      <c r="K113" s="69">
        <f t="shared" si="12"/>
        <v>22.63789050716843</v>
      </c>
      <c r="L113" s="70">
        <v>2.43</v>
      </c>
      <c r="M113" s="69">
        <f t="shared" si="13"/>
        <v>3.4575784998377928</v>
      </c>
    </row>
    <row r="114" spans="1:13" ht="13.5" thickBot="1">
      <c r="A114" s="50">
        <v>23</v>
      </c>
      <c r="B114" s="47" t="s">
        <v>470</v>
      </c>
      <c r="C114" s="47" t="s">
        <v>550</v>
      </c>
      <c r="D114" s="70">
        <v>683.51</v>
      </c>
      <c r="E114" s="69">
        <f t="shared" si="10"/>
        <v>972.5471112856501</v>
      </c>
      <c r="F114" s="70">
        <v>1.55</v>
      </c>
      <c r="G114" s="69">
        <f t="shared" si="10"/>
        <v>2.2054513064808967</v>
      </c>
      <c r="H114" s="70">
        <v>0.17</v>
      </c>
      <c r="I114" s="69">
        <f t="shared" si="11"/>
        <v>0.24188820780758222</v>
      </c>
      <c r="J114" s="70">
        <v>18.35</v>
      </c>
      <c r="K114" s="69">
        <f t="shared" si="12"/>
        <v>26.10969772511255</v>
      </c>
      <c r="L114" s="70">
        <v>6.5</v>
      </c>
      <c r="M114" s="69">
        <f t="shared" si="13"/>
        <v>9.248666769113438</v>
      </c>
    </row>
    <row r="115" spans="1:13" ht="13.5" thickBot="1">
      <c r="A115" s="50">
        <v>24</v>
      </c>
      <c r="B115" s="47" t="s">
        <v>474</v>
      </c>
      <c r="C115" s="47" t="s">
        <v>551</v>
      </c>
      <c r="D115" s="70">
        <v>398.89</v>
      </c>
      <c r="E115" s="69">
        <f t="shared" si="10"/>
        <v>567.5693365433322</v>
      </c>
      <c r="F115" s="70">
        <v>1.7</v>
      </c>
      <c r="G115" s="69">
        <f t="shared" si="10"/>
        <v>2.418882078075822</v>
      </c>
      <c r="H115" s="70">
        <v>0.4</v>
      </c>
      <c r="I115" s="69">
        <f t="shared" si="11"/>
        <v>0.5691487242531347</v>
      </c>
      <c r="J115" s="70">
        <v>4.36</v>
      </c>
      <c r="K115" s="69">
        <f t="shared" si="12"/>
        <v>6.203721094359167</v>
      </c>
      <c r="L115" s="70">
        <v>1.97</v>
      </c>
      <c r="M115" s="69">
        <f t="shared" si="13"/>
        <v>2.803057466946688</v>
      </c>
    </row>
    <row r="116" spans="1:13" ht="13.5" thickBot="1">
      <c r="A116" s="50">
        <v>25</v>
      </c>
      <c r="B116" s="47" t="s">
        <v>474</v>
      </c>
      <c r="C116" s="47" t="s">
        <v>552</v>
      </c>
      <c r="D116" s="70">
        <v>429.5</v>
      </c>
      <c r="E116" s="69">
        <f t="shared" si="10"/>
        <v>611.1234426668033</v>
      </c>
      <c r="F116" s="70">
        <v>1.54</v>
      </c>
      <c r="G116" s="69">
        <f t="shared" si="10"/>
        <v>2.1912225883745684</v>
      </c>
      <c r="H116" s="70">
        <v>0.26</v>
      </c>
      <c r="I116" s="69">
        <f t="shared" si="11"/>
        <v>0.3699466707645375</v>
      </c>
      <c r="J116" s="70">
        <v>24.81</v>
      </c>
      <c r="K116" s="69">
        <f t="shared" si="12"/>
        <v>35.30144962180067</v>
      </c>
      <c r="L116" s="70">
        <v>0</v>
      </c>
      <c r="M116" s="69">
        <f t="shared" si="13"/>
        <v>0</v>
      </c>
    </row>
    <row r="117" spans="1:13" ht="13.5" thickBot="1">
      <c r="A117" s="50">
        <v>26</v>
      </c>
      <c r="B117" s="47" t="s">
        <v>486</v>
      </c>
      <c r="C117" s="47" t="s">
        <v>553</v>
      </c>
      <c r="D117" s="70">
        <v>392.12</v>
      </c>
      <c r="E117" s="69">
        <f t="shared" si="10"/>
        <v>557.9364943853478</v>
      </c>
      <c r="F117" s="70">
        <v>1.58</v>
      </c>
      <c r="G117" s="69">
        <f t="shared" si="10"/>
        <v>2.2481374607998816</v>
      </c>
      <c r="H117" s="70">
        <v>0.19</v>
      </c>
      <c r="I117" s="69">
        <f t="shared" si="11"/>
        <v>0.2703456440202389</v>
      </c>
      <c r="J117" s="70">
        <v>24.42</v>
      </c>
      <c r="K117" s="69">
        <f t="shared" si="12"/>
        <v>34.74652961565387</v>
      </c>
      <c r="L117" s="70">
        <v>2.11</v>
      </c>
      <c r="M117" s="69">
        <f t="shared" si="13"/>
        <v>3.0022595204352847</v>
      </c>
    </row>
    <row r="118" spans="1:13" ht="13.5" thickBot="1">
      <c r="A118" s="50">
        <v>27</v>
      </c>
      <c r="B118" s="47" t="s">
        <v>488</v>
      </c>
      <c r="C118" s="47" t="s">
        <v>554</v>
      </c>
      <c r="D118" s="70">
        <v>481.92</v>
      </c>
      <c r="E118" s="69">
        <f t="shared" si="10"/>
        <v>685.7103829801766</v>
      </c>
      <c r="F118" s="70">
        <v>1.31</v>
      </c>
      <c r="G118" s="69">
        <f t="shared" si="10"/>
        <v>1.863962071929016</v>
      </c>
      <c r="H118" s="70">
        <v>0.23</v>
      </c>
      <c r="I118" s="69">
        <f t="shared" si="11"/>
        <v>0.32726051644555243</v>
      </c>
      <c r="J118" s="70">
        <v>11.08</v>
      </c>
      <c r="K118" s="69">
        <f t="shared" si="12"/>
        <v>15.765419661811828</v>
      </c>
      <c r="L118" s="70">
        <v>2.15</v>
      </c>
      <c r="M118" s="69">
        <f t="shared" si="13"/>
        <v>3.0591743928605983</v>
      </c>
    </row>
    <row r="119" spans="1:13" ht="13.5" thickBot="1">
      <c r="A119" s="50">
        <v>28</v>
      </c>
      <c r="B119" s="47" t="s">
        <v>498</v>
      </c>
      <c r="C119" s="47" t="s">
        <v>555</v>
      </c>
      <c r="D119" s="70">
        <v>404.5</v>
      </c>
      <c r="E119" s="69">
        <f t="shared" si="10"/>
        <v>575.5516474009823</v>
      </c>
      <c r="F119" s="70">
        <v>1.58</v>
      </c>
      <c r="G119" s="69">
        <f t="shared" si="10"/>
        <v>2.2481374607998816</v>
      </c>
      <c r="H119" s="70">
        <v>0.26</v>
      </c>
      <c r="I119" s="69">
        <f t="shared" si="11"/>
        <v>0.3699466707645375</v>
      </c>
      <c r="J119" s="70">
        <v>13.41</v>
      </c>
      <c r="K119" s="69">
        <f t="shared" si="12"/>
        <v>19.08071098058634</v>
      </c>
      <c r="L119" s="70">
        <v>4.27</v>
      </c>
      <c r="M119" s="69">
        <f t="shared" si="13"/>
        <v>6.075662631402211</v>
      </c>
    </row>
    <row r="120" spans="1:13" ht="13.5" thickBot="1">
      <c r="A120" s="50">
        <v>29</v>
      </c>
      <c r="B120" s="47" t="s">
        <v>506</v>
      </c>
      <c r="C120" s="47" t="s">
        <v>556</v>
      </c>
      <c r="D120" s="70">
        <v>614.25</v>
      </c>
      <c r="E120" s="69">
        <f t="shared" si="10"/>
        <v>873.9990096812198</v>
      </c>
      <c r="F120" s="70">
        <v>1.55</v>
      </c>
      <c r="G120" s="69">
        <f t="shared" si="10"/>
        <v>2.2054513064808967</v>
      </c>
      <c r="H120" s="70">
        <v>0.17</v>
      </c>
      <c r="I120" s="69">
        <f t="shared" si="11"/>
        <v>0.24188820780758222</v>
      </c>
      <c r="J120" s="70">
        <v>2.3</v>
      </c>
      <c r="K120" s="69">
        <f t="shared" si="12"/>
        <v>3.272605164455524</v>
      </c>
      <c r="L120" s="70">
        <v>1.38</v>
      </c>
      <c r="M120" s="69">
        <f t="shared" si="13"/>
        <v>1.9635630986733141</v>
      </c>
    </row>
    <row r="121" spans="1:13" ht="13.5" thickBot="1">
      <c r="A121" s="50">
        <v>30</v>
      </c>
      <c r="B121" s="47" t="s">
        <v>506</v>
      </c>
      <c r="C121" s="47" t="s">
        <v>557</v>
      </c>
      <c r="D121" s="70">
        <v>374.64</v>
      </c>
      <c r="E121" s="69">
        <f t="shared" si="10"/>
        <v>533.0646951354859</v>
      </c>
      <c r="F121" s="70">
        <v>1.73</v>
      </c>
      <c r="G121" s="69">
        <f t="shared" si="10"/>
        <v>2.461568232394807</v>
      </c>
      <c r="H121" s="70">
        <v>0.15</v>
      </c>
      <c r="I121" s="69">
        <f t="shared" si="11"/>
        <v>0.21343077159492546</v>
      </c>
      <c r="J121" s="70">
        <v>2.72</v>
      </c>
      <c r="K121" s="69">
        <f t="shared" si="12"/>
        <v>3.8702113249213155</v>
      </c>
      <c r="L121" s="70">
        <v>1.45</v>
      </c>
      <c r="M121" s="69">
        <f t="shared" si="13"/>
        <v>2.0631641254176127</v>
      </c>
    </row>
    <row r="122" spans="1:13" ht="13.5" thickBot="1">
      <c r="A122" s="50">
        <v>31</v>
      </c>
      <c r="B122" s="47" t="s">
        <v>506</v>
      </c>
      <c r="C122" s="47" t="s">
        <v>558</v>
      </c>
      <c r="D122" s="70">
        <v>301.1</v>
      </c>
      <c r="E122" s="69">
        <f t="shared" si="10"/>
        <v>428.4267021815471</v>
      </c>
      <c r="F122" s="70">
        <v>1.32</v>
      </c>
      <c r="G122" s="69">
        <f t="shared" si="10"/>
        <v>1.8781907900353443</v>
      </c>
      <c r="H122" s="70">
        <v>0.26</v>
      </c>
      <c r="I122" s="69">
        <f t="shared" si="11"/>
        <v>0.3699466707645375</v>
      </c>
      <c r="J122" s="70">
        <v>13.05</v>
      </c>
      <c r="K122" s="69">
        <f t="shared" si="12"/>
        <v>18.568477128758516</v>
      </c>
      <c r="L122" s="70">
        <v>1.16</v>
      </c>
      <c r="M122" s="69">
        <f t="shared" si="13"/>
        <v>1.6505313003340902</v>
      </c>
    </row>
    <row r="123" spans="1:13" ht="13.5" thickBot="1">
      <c r="A123" s="50">
        <v>32</v>
      </c>
      <c r="B123" s="47" t="s">
        <v>516</v>
      </c>
      <c r="C123" s="47" t="s">
        <v>559</v>
      </c>
      <c r="D123" s="70">
        <v>119.88</v>
      </c>
      <c r="E123" s="69">
        <f t="shared" si="10"/>
        <v>170.57387265866444</v>
      </c>
      <c r="F123" s="70">
        <v>1.8</v>
      </c>
      <c r="G123" s="69">
        <f t="shared" si="10"/>
        <v>2.5611692591391058</v>
      </c>
      <c r="H123" s="70">
        <v>0.32</v>
      </c>
      <c r="I123" s="69">
        <f t="shared" si="11"/>
        <v>0.4553189794025077</v>
      </c>
      <c r="J123" s="70">
        <v>0</v>
      </c>
      <c r="K123" s="69">
        <f t="shared" si="12"/>
        <v>0</v>
      </c>
      <c r="L123" s="70">
        <v>3.99</v>
      </c>
      <c r="M123" s="69">
        <f t="shared" si="13"/>
        <v>5.677258524425018</v>
      </c>
    </row>
    <row r="124" spans="1:13" ht="13.5" thickBot="1">
      <c r="A124" s="50">
        <v>33</v>
      </c>
      <c r="B124" s="47" t="s">
        <v>516</v>
      </c>
      <c r="C124" s="47" t="s">
        <v>560</v>
      </c>
      <c r="D124" s="70">
        <v>352.44</v>
      </c>
      <c r="E124" s="69">
        <f t="shared" si="10"/>
        <v>501.4769409394369</v>
      </c>
      <c r="F124" s="70">
        <v>1.33</v>
      </c>
      <c r="G124" s="69">
        <f t="shared" si="10"/>
        <v>1.8924195081416726</v>
      </c>
      <c r="H124" s="70">
        <v>0.29</v>
      </c>
      <c r="I124" s="69">
        <f t="shared" si="11"/>
        <v>0.41263282508352256</v>
      </c>
      <c r="J124" s="70">
        <v>11.51</v>
      </c>
      <c r="K124" s="69">
        <f t="shared" si="12"/>
        <v>16.377254540383948</v>
      </c>
      <c r="L124" s="70">
        <v>1.9</v>
      </c>
      <c r="M124" s="69">
        <f t="shared" si="13"/>
        <v>2.7034564402023893</v>
      </c>
    </row>
    <row r="125" spans="1:13" ht="13.5" thickBot="1">
      <c r="A125" s="50">
        <v>34</v>
      </c>
      <c r="B125" s="47" t="s">
        <v>516</v>
      </c>
      <c r="C125" s="47" t="s">
        <v>561</v>
      </c>
      <c r="D125" s="70">
        <v>627.49</v>
      </c>
      <c r="E125" s="69">
        <f t="shared" si="10"/>
        <v>892.8378324539985</v>
      </c>
      <c r="F125" s="70">
        <v>1.72</v>
      </c>
      <c r="G125" s="69">
        <f t="shared" si="10"/>
        <v>2.447339514288479</v>
      </c>
      <c r="H125" s="70">
        <v>0.32</v>
      </c>
      <c r="I125" s="69">
        <f t="shared" si="11"/>
        <v>0.4553189794025077</v>
      </c>
      <c r="J125" s="70">
        <v>11.52</v>
      </c>
      <c r="K125" s="69">
        <f t="shared" si="12"/>
        <v>16.391483258490275</v>
      </c>
      <c r="L125" s="70">
        <v>10.85</v>
      </c>
      <c r="M125" s="69">
        <f t="shared" si="13"/>
        <v>15.438159145366276</v>
      </c>
    </row>
    <row r="126" spans="1:13" ht="13.5" thickBot="1">
      <c r="A126" s="50">
        <v>35</v>
      </c>
      <c r="B126" s="47" t="s">
        <v>520</v>
      </c>
      <c r="C126" s="47" t="s">
        <v>562</v>
      </c>
      <c r="D126" s="70">
        <v>395.01</v>
      </c>
      <c r="E126" s="69">
        <f t="shared" si="10"/>
        <v>562.0485939180767</v>
      </c>
      <c r="F126" s="70">
        <v>1.67</v>
      </c>
      <c r="G126" s="69">
        <f t="shared" si="10"/>
        <v>2.376195923756837</v>
      </c>
      <c r="H126" s="70">
        <v>0.28</v>
      </c>
      <c r="I126" s="69">
        <f t="shared" si="11"/>
        <v>0.39840410697719425</v>
      </c>
      <c r="J126" s="70">
        <v>11.96</v>
      </c>
      <c r="K126" s="69">
        <f t="shared" si="12"/>
        <v>17.017546855168725</v>
      </c>
      <c r="L126" s="70">
        <v>1.4</v>
      </c>
      <c r="M126" s="69">
        <f t="shared" si="13"/>
        <v>1.992020534885971</v>
      </c>
    </row>
    <row r="127" spans="1:13" ht="13.5" thickBot="1">
      <c r="A127" s="50">
        <v>36</v>
      </c>
      <c r="B127" s="47" t="s">
        <v>522</v>
      </c>
      <c r="C127" s="47" t="s">
        <v>563</v>
      </c>
      <c r="D127" s="70">
        <v>413.65</v>
      </c>
      <c r="E127" s="69">
        <f t="shared" si="10"/>
        <v>588.5709244682728</v>
      </c>
      <c r="F127" s="70">
        <v>1.65</v>
      </c>
      <c r="G127" s="69">
        <f t="shared" si="10"/>
        <v>2.3477384875441802</v>
      </c>
      <c r="H127" s="70">
        <v>0.23</v>
      </c>
      <c r="I127" s="69">
        <f t="shared" si="11"/>
        <v>0.32726051644555243</v>
      </c>
      <c r="J127" s="70">
        <v>9.49</v>
      </c>
      <c r="K127" s="69">
        <f t="shared" si="12"/>
        <v>13.503053482905619</v>
      </c>
      <c r="L127" s="70">
        <v>3.25</v>
      </c>
      <c r="M127" s="69">
        <f t="shared" si="13"/>
        <v>4.624333384556719</v>
      </c>
    </row>
    <row r="128" spans="1:13" ht="13.5" thickBot="1">
      <c r="A128" s="50">
        <v>37</v>
      </c>
      <c r="B128" s="47" t="s">
        <v>524</v>
      </c>
      <c r="C128" s="47" t="s">
        <v>564</v>
      </c>
      <c r="D128" s="70">
        <v>374.81</v>
      </c>
      <c r="E128" s="69">
        <f t="shared" si="10"/>
        <v>533.3065833432935</v>
      </c>
      <c r="F128" s="70">
        <v>1.43</v>
      </c>
      <c r="G128" s="69">
        <f t="shared" si="10"/>
        <v>2.034706689204956</v>
      </c>
      <c r="H128" s="70">
        <v>0.19</v>
      </c>
      <c r="I128" s="69">
        <f t="shared" si="11"/>
        <v>0.2703456440202389</v>
      </c>
      <c r="J128" s="70">
        <v>5.77</v>
      </c>
      <c r="K128" s="69">
        <f t="shared" si="12"/>
        <v>8.209970347351465</v>
      </c>
      <c r="L128" s="70">
        <v>1.64</v>
      </c>
      <c r="M128" s="69">
        <f t="shared" si="13"/>
        <v>2.333509769437852</v>
      </c>
    </row>
    <row r="129" spans="1:13" ht="13.5" thickBot="1">
      <c r="A129" s="50">
        <v>38</v>
      </c>
      <c r="B129" s="47" t="s">
        <v>524</v>
      </c>
      <c r="C129" s="47" t="s">
        <v>565</v>
      </c>
      <c r="D129" s="70">
        <v>222.41</v>
      </c>
      <c r="E129" s="69">
        <f t="shared" si="10"/>
        <v>316.4609194028492</v>
      </c>
      <c r="F129" s="70">
        <v>1.62</v>
      </c>
      <c r="G129" s="69">
        <f t="shared" si="10"/>
        <v>2.3050523332251953</v>
      </c>
      <c r="H129" s="70">
        <v>0.35</v>
      </c>
      <c r="I129" s="69">
        <f t="shared" si="11"/>
        <v>0.49800513372149274</v>
      </c>
      <c r="J129" s="70">
        <v>0.62</v>
      </c>
      <c r="K129" s="69">
        <f t="shared" si="12"/>
        <v>0.8821805225923586</v>
      </c>
      <c r="L129" s="70">
        <v>0.47</v>
      </c>
      <c r="M129" s="69">
        <f t="shared" si="13"/>
        <v>0.6687497509974332</v>
      </c>
    </row>
    <row r="130" spans="1:13" ht="13.5" thickBot="1">
      <c r="A130" s="50">
        <v>39</v>
      </c>
      <c r="B130" s="47" t="s">
        <v>566</v>
      </c>
      <c r="C130" s="47" t="s">
        <v>567</v>
      </c>
      <c r="D130" s="70">
        <v>562.67</v>
      </c>
      <c r="E130" s="69">
        <f t="shared" si="10"/>
        <v>800.607281688778</v>
      </c>
      <c r="F130" s="70">
        <v>1.73</v>
      </c>
      <c r="G130" s="69">
        <f t="shared" si="10"/>
        <v>2.461568232394807</v>
      </c>
      <c r="H130" s="70">
        <v>0.16</v>
      </c>
      <c r="I130" s="69">
        <f t="shared" si="11"/>
        <v>0.22765948970125385</v>
      </c>
      <c r="J130" s="70">
        <v>18.99</v>
      </c>
      <c r="K130" s="69">
        <f t="shared" si="12"/>
        <v>27.020335683917562</v>
      </c>
      <c r="L130" s="70">
        <v>21.97</v>
      </c>
      <c r="M130" s="69">
        <f t="shared" si="13"/>
        <v>31.260493679603417</v>
      </c>
    </row>
    <row r="131" spans="1:13" s="54" customFormat="1" ht="12.75">
      <c r="A131" s="51">
        <v>39</v>
      </c>
      <c r="B131" s="52"/>
      <c r="C131" s="52" t="s">
        <v>568</v>
      </c>
      <c r="D131" s="71">
        <f>(SUM(D92:D130))/38</f>
        <v>372.1376315789474</v>
      </c>
      <c r="E131" s="69">
        <f t="shared" si="10"/>
        <v>529.5041456493523</v>
      </c>
      <c r="F131" s="71">
        <f>(SUM(F92:F130))/39</f>
        <v>1.5117948717948713</v>
      </c>
      <c r="G131" s="69">
        <f t="shared" si="10"/>
        <v>2.1510903065362053</v>
      </c>
      <c r="H131" s="71">
        <f>(SUM(H92:H130))/39</f>
        <v>0.27076923076923076</v>
      </c>
      <c r="I131" s="69">
        <f t="shared" si="11"/>
        <v>0.38526990564827573</v>
      </c>
      <c r="J131" s="71">
        <f>(SUM(J92:J130))/35</f>
        <v>9.554857142857141</v>
      </c>
      <c r="K131" s="69">
        <f t="shared" si="12"/>
        <v>13.595336883195232</v>
      </c>
      <c r="L131" s="71">
        <f>(SUM(L92:L130))/37</f>
        <v>4.36081081081081</v>
      </c>
      <c r="M131" s="69">
        <f t="shared" si="13"/>
        <v>6.204874774205625</v>
      </c>
    </row>
    <row r="132" spans="1:13" ht="7.5" customHeight="1" thickBot="1">
      <c r="A132" s="210"/>
      <c r="B132" s="211"/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2"/>
    </row>
    <row r="133" spans="1:13" s="54" customFormat="1" ht="12.75">
      <c r="A133" s="51">
        <f>(A90+A131)</f>
        <v>122</v>
      </c>
      <c r="B133" s="52"/>
      <c r="C133" s="52" t="s">
        <v>569</v>
      </c>
      <c r="D133" s="71">
        <f>((D90+D131))/2</f>
        <v>347.7631450577664</v>
      </c>
      <c r="E133" s="69">
        <f t="shared" si="10"/>
        <v>494.82237587971383</v>
      </c>
      <c r="F133" s="71">
        <f>((F90+F131))/2</f>
        <v>1.5726258309591639</v>
      </c>
      <c r="G133" s="69">
        <f t="shared" si="10"/>
        <v>2.2376449635448346</v>
      </c>
      <c r="H133" s="71">
        <f>((H90+H131))/2</f>
        <v>0.27365622032288694</v>
      </c>
      <c r="I133" s="69">
        <f>H133/$E$5</f>
        <v>0.3893777217017646</v>
      </c>
      <c r="J133" s="71">
        <f>((J90+J131))/2</f>
        <v>5.923344064386317</v>
      </c>
      <c r="K133" s="69">
        <f>J133/$E$5</f>
        <v>8.428159293894623</v>
      </c>
      <c r="L133" s="71">
        <f>((L90+L131))/2</f>
        <v>5.151238738738739</v>
      </c>
      <c r="M133" s="69">
        <f>L133/$E$5</f>
        <v>7.329552391191198</v>
      </c>
    </row>
  </sheetData>
  <sheetProtection password="CE88" sheet="1" objects="1" scenarios="1"/>
  <mergeCells count="12">
    <mergeCell ref="D2:E3"/>
    <mergeCell ref="A132:M132"/>
    <mergeCell ref="A91:M91"/>
    <mergeCell ref="J2:L2"/>
    <mergeCell ref="A1:A3"/>
    <mergeCell ref="B1:B3"/>
    <mergeCell ref="C1:C3"/>
    <mergeCell ref="F2:H2"/>
    <mergeCell ref="F3:G3"/>
    <mergeCell ref="H3:I3"/>
    <mergeCell ref="J3:K3"/>
    <mergeCell ref="L3:M3"/>
  </mergeCells>
  <printOptions horizontalCentered="1"/>
  <pageMargins left="0.5118110236220472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8.2. Finansu līdzekļu izlietojums uz vienu personu (Ls)</oddHeader>
    <oddFooter>&amp;L
&amp;8SPP Statistiskās informācijas un analīzes daļa&amp;R
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A1:E130"/>
  <sheetViews>
    <sheetView showGridLines="0" workbookViewId="0" topLeftCell="A69">
      <selection activeCell="C101" sqref="C101"/>
    </sheetView>
  </sheetViews>
  <sheetFormatPr defaultColWidth="9.140625" defaultRowHeight="12.75"/>
  <cols>
    <col min="1" max="1" width="4.7109375" style="34" customWidth="1"/>
    <col min="2" max="2" width="16.7109375" style="21" customWidth="1"/>
    <col min="3" max="3" width="55.7109375" style="21" customWidth="1"/>
    <col min="4" max="4" width="17.7109375" style="21" customWidth="1"/>
    <col min="5" max="5" width="17.57421875" style="21" customWidth="1"/>
    <col min="6" max="16384" width="9.140625" style="21" customWidth="1"/>
  </cols>
  <sheetData>
    <row r="1" spans="1:5" s="39" customFormat="1" ht="14.25" customHeight="1">
      <c r="A1" s="214" t="s">
        <v>0</v>
      </c>
      <c r="B1" s="126" t="s">
        <v>1</v>
      </c>
      <c r="C1" s="126" t="s">
        <v>2</v>
      </c>
      <c r="D1" s="18" t="s">
        <v>263</v>
      </c>
      <c r="E1" s="18" t="s">
        <v>262</v>
      </c>
    </row>
    <row r="2" spans="1:5" s="39" customFormat="1" ht="66.75" customHeight="1">
      <c r="A2" s="215"/>
      <c r="B2" s="127"/>
      <c r="C2" s="127"/>
      <c r="D2" s="18" t="s">
        <v>261</v>
      </c>
      <c r="E2" s="18" t="s">
        <v>260</v>
      </c>
    </row>
    <row r="3" spans="1:5" s="39" customFormat="1" ht="13.5" thickBot="1">
      <c r="A3" s="17" t="s">
        <v>20</v>
      </c>
      <c r="B3" s="17" t="s">
        <v>21</v>
      </c>
      <c r="C3" s="17" t="s">
        <v>22</v>
      </c>
      <c r="D3" s="17">
        <v>1</v>
      </c>
      <c r="E3" s="17">
        <v>2</v>
      </c>
    </row>
    <row r="4" spans="1:5" ht="12.75">
      <c r="A4" s="55">
        <v>1</v>
      </c>
      <c r="B4" s="56" t="s">
        <v>413</v>
      </c>
      <c r="C4" s="56" t="s">
        <v>414</v>
      </c>
      <c r="D4" s="56">
        <v>0</v>
      </c>
      <c r="E4" s="56">
        <v>0</v>
      </c>
    </row>
    <row r="5" spans="1:5" ht="12.75">
      <c r="A5" s="57">
        <v>2</v>
      </c>
      <c r="B5" s="58" t="s">
        <v>415</v>
      </c>
      <c r="C5" s="58" t="s">
        <v>416</v>
      </c>
      <c r="D5" s="58">
        <v>0</v>
      </c>
      <c r="E5" s="58">
        <v>0</v>
      </c>
    </row>
    <row r="6" spans="1:5" ht="12.75">
      <c r="A6" s="57">
        <v>3</v>
      </c>
      <c r="B6" s="58" t="s">
        <v>415</v>
      </c>
      <c r="C6" s="58" t="s">
        <v>417</v>
      </c>
      <c r="D6" s="58">
        <v>0</v>
      </c>
      <c r="E6" s="58">
        <v>0</v>
      </c>
    </row>
    <row r="7" spans="1:5" ht="12.75">
      <c r="A7" s="57">
        <v>4</v>
      </c>
      <c r="B7" s="58" t="s">
        <v>415</v>
      </c>
      <c r="C7" s="58" t="s">
        <v>418</v>
      </c>
      <c r="D7" s="58">
        <v>0</v>
      </c>
      <c r="E7" s="58">
        <v>0</v>
      </c>
    </row>
    <row r="8" spans="1:5" ht="12.75">
      <c r="A8" s="57">
        <v>5</v>
      </c>
      <c r="B8" s="58" t="s">
        <v>419</v>
      </c>
      <c r="C8" s="58" t="s">
        <v>420</v>
      </c>
      <c r="D8" s="58">
        <v>4</v>
      </c>
      <c r="E8" s="58">
        <v>3</v>
      </c>
    </row>
    <row r="9" spans="1:5" ht="12.75">
      <c r="A9" s="57">
        <v>6</v>
      </c>
      <c r="B9" s="58" t="s">
        <v>421</v>
      </c>
      <c r="C9" s="58" t="s">
        <v>422</v>
      </c>
      <c r="D9" s="58">
        <v>0</v>
      </c>
      <c r="E9" s="58">
        <v>0</v>
      </c>
    </row>
    <row r="10" spans="1:5" ht="12.75">
      <c r="A10" s="57">
        <v>7</v>
      </c>
      <c r="B10" s="58" t="s">
        <v>421</v>
      </c>
      <c r="C10" s="58" t="s">
        <v>423</v>
      </c>
      <c r="D10" s="58">
        <v>0</v>
      </c>
      <c r="E10" s="58">
        <v>0</v>
      </c>
    </row>
    <row r="11" spans="1:5" ht="12.75">
      <c r="A11" s="57">
        <v>8</v>
      </c>
      <c r="B11" s="58" t="s">
        <v>421</v>
      </c>
      <c r="C11" s="58" t="s">
        <v>424</v>
      </c>
      <c r="D11" s="58">
        <v>0</v>
      </c>
      <c r="E11" s="58">
        <v>0</v>
      </c>
    </row>
    <row r="12" spans="1:5" ht="12.75">
      <c r="A12" s="57">
        <v>9</v>
      </c>
      <c r="B12" s="58" t="s">
        <v>421</v>
      </c>
      <c r="C12" s="58" t="s">
        <v>425</v>
      </c>
      <c r="D12" s="58">
        <v>0</v>
      </c>
      <c r="E12" s="58">
        <v>0</v>
      </c>
    </row>
    <row r="13" spans="1:5" ht="12.75">
      <c r="A13" s="57">
        <v>10</v>
      </c>
      <c r="B13" s="58" t="s">
        <v>421</v>
      </c>
      <c r="C13" s="58" t="s">
        <v>426</v>
      </c>
      <c r="D13" s="58">
        <v>0</v>
      </c>
      <c r="E13" s="58">
        <v>0</v>
      </c>
    </row>
    <row r="14" spans="1:5" ht="12.75">
      <c r="A14" s="57">
        <v>11</v>
      </c>
      <c r="B14" s="58" t="s">
        <v>421</v>
      </c>
      <c r="C14" s="58" t="s">
        <v>427</v>
      </c>
      <c r="D14" s="58">
        <v>0</v>
      </c>
      <c r="E14" s="58">
        <v>0</v>
      </c>
    </row>
    <row r="15" spans="1:5" ht="12.75">
      <c r="A15" s="57">
        <v>12</v>
      </c>
      <c r="B15" s="58" t="s">
        <v>421</v>
      </c>
      <c r="C15" s="58" t="s">
        <v>428</v>
      </c>
      <c r="D15" s="58">
        <v>0</v>
      </c>
      <c r="E15" s="58">
        <v>0</v>
      </c>
    </row>
    <row r="16" spans="1:5" ht="12.75">
      <c r="A16" s="57">
        <v>13</v>
      </c>
      <c r="B16" s="58" t="s">
        <v>429</v>
      </c>
      <c r="C16" s="58" t="s">
        <v>430</v>
      </c>
      <c r="D16" s="58">
        <v>0</v>
      </c>
      <c r="E16" s="58">
        <v>0</v>
      </c>
    </row>
    <row r="17" spans="1:5" ht="12.75">
      <c r="A17" s="57">
        <v>14</v>
      </c>
      <c r="B17" s="58" t="s">
        <v>431</v>
      </c>
      <c r="C17" s="58" t="s">
        <v>432</v>
      </c>
      <c r="D17" s="58">
        <v>0</v>
      </c>
      <c r="E17" s="58">
        <v>0</v>
      </c>
    </row>
    <row r="18" spans="1:5" ht="12.75">
      <c r="A18" s="57">
        <v>15</v>
      </c>
      <c r="B18" s="58" t="s">
        <v>431</v>
      </c>
      <c r="C18" s="58" t="s">
        <v>433</v>
      </c>
      <c r="D18" s="58">
        <v>0</v>
      </c>
      <c r="E18" s="58">
        <v>0</v>
      </c>
    </row>
    <row r="19" spans="1:5" ht="12.75">
      <c r="A19" s="57">
        <v>16</v>
      </c>
      <c r="B19" s="58" t="s">
        <v>431</v>
      </c>
      <c r="C19" s="58" t="s">
        <v>434</v>
      </c>
      <c r="D19" s="58">
        <v>0</v>
      </c>
      <c r="E19" s="58">
        <v>0</v>
      </c>
    </row>
    <row r="20" spans="1:5" ht="12.75">
      <c r="A20" s="57">
        <v>17</v>
      </c>
      <c r="B20" s="58" t="s">
        <v>435</v>
      </c>
      <c r="C20" s="58" t="s">
        <v>436</v>
      </c>
      <c r="D20" s="58">
        <v>0</v>
      </c>
      <c r="E20" s="58">
        <v>0</v>
      </c>
    </row>
    <row r="21" spans="1:5" ht="12.75">
      <c r="A21" s="57">
        <v>18</v>
      </c>
      <c r="B21" s="58" t="s">
        <v>435</v>
      </c>
      <c r="C21" s="58" t="s">
        <v>437</v>
      </c>
      <c r="D21" s="58">
        <v>0</v>
      </c>
      <c r="E21" s="58">
        <v>0</v>
      </c>
    </row>
    <row r="22" spans="1:5" ht="12.75">
      <c r="A22" s="57">
        <v>19</v>
      </c>
      <c r="B22" s="58" t="s">
        <v>438</v>
      </c>
      <c r="C22" s="58" t="s">
        <v>439</v>
      </c>
      <c r="D22" s="58">
        <v>2</v>
      </c>
      <c r="E22" s="58">
        <v>2</v>
      </c>
    </row>
    <row r="23" spans="1:5" ht="12.75">
      <c r="A23" s="57">
        <v>20</v>
      </c>
      <c r="B23" s="58" t="s">
        <v>440</v>
      </c>
      <c r="C23" s="58" t="s">
        <v>441</v>
      </c>
      <c r="D23" s="58">
        <v>0</v>
      </c>
      <c r="E23" s="58">
        <v>0</v>
      </c>
    </row>
    <row r="24" spans="1:5" ht="12.75">
      <c r="A24" s="57">
        <v>21</v>
      </c>
      <c r="B24" s="58" t="s">
        <v>440</v>
      </c>
      <c r="C24" s="58" t="s">
        <v>442</v>
      </c>
      <c r="D24" s="58">
        <v>0</v>
      </c>
      <c r="E24" s="58">
        <v>0</v>
      </c>
    </row>
    <row r="25" spans="1:5" ht="12.75">
      <c r="A25" s="57">
        <v>22</v>
      </c>
      <c r="B25" s="58" t="s">
        <v>440</v>
      </c>
      <c r="C25" s="58" t="s">
        <v>443</v>
      </c>
      <c r="D25" s="58">
        <v>1</v>
      </c>
      <c r="E25" s="58">
        <v>1</v>
      </c>
    </row>
    <row r="26" spans="1:5" ht="12.75">
      <c r="A26" s="57">
        <v>23</v>
      </c>
      <c r="B26" s="58" t="s">
        <v>444</v>
      </c>
      <c r="C26" s="58" t="s">
        <v>445</v>
      </c>
      <c r="D26" s="58">
        <v>0</v>
      </c>
      <c r="E26" s="58">
        <v>0</v>
      </c>
    </row>
    <row r="27" spans="1:5" ht="12.75">
      <c r="A27" s="57">
        <v>24</v>
      </c>
      <c r="B27" s="58" t="s">
        <v>444</v>
      </c>
      <c r="C27" s="58" t="s">
        <v>446</v>
      </c>
      <c r="D27" s="58">
        <v>0</v>
      </c>
      <c r="E27" s="58">
        <v>1</v>
      </c>
    </row>
    <row r="28" spans="1:5" ht="12.75">
      <c r="A28" s="57">
        <v>25</v>
      </c>
      <c r="B28" s="58" t="s">
        <v>444</v>
      </c>
      <c r="C28" s="58" t="s">
        <v>447</v>
      </c>
      <c r="D28" s="58">
        <v>0</v>
      </c>
      <c r="E28" s="58">
        <v>0</v>
      </c>
    </row>
    <row r="29" spans="1:5" ht="12.75">
      <c r="A29" s="57">
        <v>26</v>
      </c>
      <c r="B29" s="58" t="s">
        <v>448</v>
      </c>
      <c r="C29" s="58" t="s">
        <v>449</v>
      </c>
      <c r="D29" s="58">
        <v>0</v>
      </c>
      <c r="E29" s="58">
        <v>0</v>
      </c>
    </row>
    <row r="30" spans="1:5" ht="12.75">
      <c r="A30" s="57">
        <v>27</v>
      </c>
      <c r="B30" s="58" t="s">
        <v>448</v>
      </c>
      <c r="C30" s="58" t="s">
        <v>450</v>
      </c>
      <c r="D30" s="58">
        <v>0</v>
      </c>
      <c r="E30" s="58">
        <v>0</v>
      </c>
    </row>
    <row r="31" spans="1:5" ht="12.75">
      <c r="A31" s="57">
        <v>28</v>
      </c>
      <c r="B31" s="58" t="s">
        <v>451</v>
      </c>
      <c r="C31" s="58" t="s">
        <v>452</v>
      </c>
      <c r="D31" s="58">
        <v>0</v>
      </c>
      <c r="E31" s="58">
        <v>0</v>
      </c>
    </row>
    <row r="32" spans="1:5" ht="12.75">
      <c r="A32" s="57">
        <v>29</v>
      </c>
      <c r="B32" s="58" t="s">
        <v>453</v>
      </c>
      <c r="C32" s="58" t="s">
        <v>454</v>
      </c>
      <c r="D32" s="58">
        <v>0</v>
      </c>
      <c r="E32" s="58">
        <v>0</v>
      </c>
    </row>
    <row r="33" spans="1:5" ht="12.75">
      <c r="A33" s="57">
        <v>30</v>
      </c>
      <c r="B33" s="58" t="s">
        <v>453</v>
      </c>
      <c r="C33" s="58" t="s">
        <v>455</v>
      </c>
      <c r="D33" s="58">
        <v>0</v>
      </c>
      <c r="E33" s="58">
        <v>0</v>
      </c>
    </row>
    <row r="34" spans="1:5" ht="12.75">
      <c r="A34" s="57">
        <v>31</v>
      </c>
      <c r="B34" s="58" t="s">
        <v>456</v>
      </c>
      <c r="C34" s="58" t="s">
        <v>457</v>
      </c>
      <c r="D34" s="58">
        <v>0</v>
      </c>
      <c r="E34" s="58">
        <v>0</v>
      </c>
    </row>
    <row r="35" spans="1:5" ht="12.75">
      <c r="A35" s="57">
        <v>32</v>
      </c>
      <c r="B35" s="58" t="s">
        <v>456</v>
      </c>
      <c r="C35" s="58" t="s">
        <v>458</v>
      </c>
      <c r="D35" s="58">
        <v>0</v>
      </c>
      <c r="E35" s="58">
        <v>0</v>
      </c>
    </row>
    <row r="36" spans="1:5" ht="12.75">
      <c r="A36" s="57">
        <v>33</v>
      </c>
      <c r="B36" s="58" t="s">
        <v>456</v>
      </c>
      <c r="C36" s="58" t="s">
        <v>459</v>
      </c>
      <c r="D36" s="58">
        <v>0</v>
      </c>
      <c r="E36" s="58">
        <v>0</v>
      </c>
    </row>
    <row r="37" spans="1:5" ht="12.75">
      <c r="A37" s="57">
        <v>34</v>
      </c>
      <c r="B37" s="58" t="s">
        <v>456</v>
      </c>
      <c r="C37" s="58" t="s">
        <v>460</v>
      </c>
      <c r="D37" s="58">
        <v>0</v>
      </c>
      <c r="E37" s="58">
        <v>0</v>
      </c>
    </row>
    <row r="38" spans="1:5" ht="12.75">
      <c r="A38" s="57">
        <v>35</v>
      </c>
      <c r="B38" s="58" t="s">
        <v>456</v>
      </c>
      <c r="C38" s="58" t="s">
        <v>461</v>
      </c>
      <c r="D38" s="58">
        <v>0</v>
      </c>
      <c r="E38" s="58">
        <v>0</v>
      </c>
    </row>
    <row r="39" spans="1:5" ht="12.75">
      <c r="A39" s="57">
        <v>36</v>
      </c>
      <c r="B39" s="58" t="s">
        <v>462</v>
      </c>
      <c r="C39" s="58" t="s">
        <v>463</v>
      </c>
      <c r="D39" s="58">
        <v>0</v>
      </c>
      <c r="E39" s="58">
        <v>0</v>
      </c>
    </row>
    <row r="40" spans="1:5" ht="12.75">
      <c r="A40" s="57">
        <v>37</v>
      </c>
      <c r="B40" s="58" t="s">
        <v>462</v>
      </c>
      <c r="C40" s="58" t="s">
        <v>464</v>
      </c>
      <c r="D40" s="58">
        <v>0</v>
      </c>
      <c r="E40" s="58">
        <v>0</v>
      </c>
    </row>
    <row r="41" spans="1:5" ht="12.75">
      <c r="A41" s="57">
        <v>38</v>
      </c>
      <c r="B41" s="58" t="s">
        <v>462</v>
      </c>
      <c r="C41" s="58" t="s">
        <v>465</v>
      </c>
      <c r="D41" s="58">
        <v>0</v>
      </c>
      <c r="E41" s="58">
        <v>0</v>
      </c>
    </row>
    <row r="42" spans="1:5" ht="12.75">
      <c r="A42" s="57">
        <v>39</v>
      </c>
      <c r="B42" s="58" t="s">
        <v>466</v>
      </c>
      <c r="C42" s="58" t="s">
        <v>467</v>
      </c>
      <c r="D42" s="58">
        <v>0</v>
      </c>
      <c r="E42" s="58">
        <v>0</v>
      </c>
    </row>
    <row r="43" spans="1:5" ht="12.75">
      <c r="A43" s="57">
        <v>40</v>
      </c>
      <c r="B43" s="58" t="s">
        <v>466</v>
      </c>
      <c r="C43" s="58" t="s">
        <v>468</v>
      </c>
      <c r="D43" s="58">
        <v>0</v>
      </c>
      <c r="E43" s="58">
        <v>0</v>
      </c>
    </row>
    <row r="44" spans="1:5" ht="12.75">
      <c r="A44" s="57">
        <v>41</v>
      </c>
      <c r="B44" s="58" t="s">
        <v>466</v>
      </c>
      <c r="C44" s="58" t="s">
        <v>469</v>
      </c>
      <c r="D44" s="58">
        <v>0</v>
      </c>
      <c r="E44" s="58">
        <v>1</v>
      </c>
    </row>
    <row r="45" spans="1:5" ht="12.75">
      <c r="A45" s="57">
        <v>42</v>
      </c>
      <c r="B45" s="58" t="s">
        <v>470</v>
      </c>
      <c r="C45" s="58" t="s">
        <v>471</v>
      </c>
      <c r="D45" s="58">
        <v>0</v>
      </c>
      <c r="E45" s="58">
        <v>0</v>
      </c>
    </row>
    <row r="46" spans="1:5" ht="12.75">
      <c r="A46" s="57">
        <v>43</v>
      </c>
      <c r="B46" s="58" t="s">
        <v>470</v>
      </c>
      <c r="C46" s="58" t="s">
        <v>472</v>
      </c>
      <c r="D46" s="58">
        <v>0</v>
      </c>
      <c r="E46" s="58">
        <v>0</v>
      </c>
    </row>
    <row r="47" spans="1:5" ht="12.75">
      <c r="A47" s="57">
        <v>44</v>
      </c>
      <c r="B47" s="58" t="s">
        <v>470</v>
      </c>
      <c r="C47" s="58" t="s">
        <v>473</v>
      </c>
      <c r="D47" s="58">
        <v>0</v>
      </c>
      <c r="E47" s="58">
        <v>0</v>
      </c>
    </row>
    <row r="48" spans="1:5" ht="12.75">
      <c r="A48" s="57">
        <v>45</v>
      </c>
      <c r="B48" s="58" t="s">
        <v>474</v>
      </c>
      <c r="C48" s="58" t="s">
        <v>475</v>
      </c>
      <c r="D48" s="58">
        <v>0</v>
      </c>
      <c r="E48" s="58">
        <v>0</v>
      </c>
    </row>
    <row r="49" spans="1:5" ht="12.75">
      <c r="A49" s="57">
        <v>46</v>
      </c>
      <c r="B49" s="58" t="s">
        <v>474</v>
      </c>
      <c r="C49" s="58" t="s">
        <v>476</v>
      </c>
      <c r="D49" s="58">
        <v>0</v>
      </c>
      <c r="E49" s="58">
        <v>0</v>
      </c>
    </row>
    <row r="50" spans="1:5" ht="12.75">
      <c r="A50" s="57">
        <v>47</v>
      </c>
      <c r="B50" s="58" t="s">
        <v>474</v>
      </c>
      <c r="C50" s="58" t="s">
        <v>477</v>
      </c>
      <c r="D50" s="58">
        <v>0</v>
      </c>
      <c r="E50" s="58">
        <v>0</v>
      </c>
    </row>
    <row r="51" spans="1:5" ht="12.75">
      <c r="A51" s="57">
        <v>48</v>
      </c>
      <c r="B51" s="58" t="s">
        <v>478</v>
      </c>
      <c r="C51" s="58" t="s">
        <v>479</v>
      </c>
      <c r="D51" s="58">
        <v>0</v>
      </c>
      <c r="E51" s="58">
        <v>0</v>
      </c>
    </row>
    <row r="52" spans="1:5" ht="12.75">
      <c r="A52" s="57">
        <v>49</v>
      </c>
      <c r="B52" s="58" t="s">
        <v>478</v>
      </c>
      <c r="C52" s="58" t="s">
        <v>480</v>
      </c>
      <c r="D52" s="58">
        <v>1</v>
      </c>
      <c r="E52" s="58">
        <v>1</v>
      </c>
    </row>
    <row r="53" spans="1:5" ht="12.75">
      <c r="A53" s="57">
        <v>50</v>
      </c>
      <c r="B53" s="58" t="s">
        <v>478</v>
      </c>
      <c r="C53" s="58" t="s">
        <v>481</v>
      </c>
      <c r="D53" s="58">
        <v>0</v>
      </c>
      <c r="E53" s="58">
        <v>0</v>
      </c>
    </row>
    <row r="54" spans="1:5" ht="12.75">
      <c r="A54" s="57">
        <v>51</v>
      </c>
      <c r="B54" s="58" t="s">
        <v>478</v>
      </c>
      <c r="C54" s="58" t="s">
        <v>482</v>
      </c>
      <c r="D54" s="58">
        <v>0</v>
      </c>
      <c r="E54" s="58">
        <v>0</v>
      </c>
    </row>
    <row r="55" spans="1:5" ht="12.75">
      <c r="A55" s="57">
        <v>52</v>
      </c>
      <c r="B55" s="58" t="s">
        <v>478</v>
      </c>
      <c r="C55" s="58" t="s">
        <v>483</v>
      </c>
      <c r="D55" s="58">
        <v>0</v>
      </c>
      <c r="E55" s="58">
        <v>0</v>
      </c>
    </row>
    <row r="56" spans="1:5" ht="12.75">
      <c r="A56" s="57">
        <v>53</v>
      </c>
      <c r="B56" s="58" t="s">
        <v>478</v>
      </c>
      <c r="C56" s="58" t="s">
        <v>484</v>
      </c>
      <c r="D56" s="58">
        <v>0</v>
      </c>
      <c r="E56" s="58">
        <v>0</v>
      </c>
    </row>
    <row r="57" spans="1:5" ht="12.75">
      <c r="A57" s="57">
        <v>54</v>
      </c>
      <c r="B57" s="58" t="s">
        <v>478</v>
      </c>
      <c r="C57" s="58" t="s">
        <v>485</v>
      </c>
      <c r="D57" s="58">
        <v>0</v>
      </c>
      <c r="E57" s="58">
        <v>0</v>
      </c>
    </row>
    <row r="58" spans="1:5" ht="12.75">
      <c r="A58" s="57">
        <v>55</v>
      </c>
      <c r="B58" s="58" t="s">
        <v>486</v>
      </c>
      <c r="C58" s="58" t="s">
        <v>487</v>
      </c>
      <c r="D58" s="58">
        <v>0</v>
      </c>
      <c r="E58" s="58">
        <v>0</v>
      </c>
    </row>
    <row r="59" spans="1:5" ht="12.75">
      <c r="A59" s="57">
        <v>56</v>
      </c>
      <c r="B59" s="58" t="s">
        <v>488</v>
      </c>
      <c r="C59" s="58" t="s">
        <v>489</v>
      </c>
      <c r="D59" s="58">
        <v>0</v>
      </c>
      <c r="E59" s="58">
        <v>0</v>
      </c>
    </row>
    <row r="60" spans="1:5" ht="12.75">
      <c r="A60" s="57">
        <v>57</v>
      </c>
      <c r="B60" s="58" t="s">
        <v>488</v>
      </c>
      <c r="C60" s="58" t="s">
        <v>490</v>
      </c>
      <c r="D60" s="58">
        <v>0</v>
      </c>
      <c r="E60" s="58">
        <v>0</v>
      </c>
    </row>
    <row r="61" spans="1:5" ht="12.75">
      <c r="A61" s="57">
        <v>58</v>
      </c>
      <c r="B61" s="58" t="s">
        <v>488</v>
      </c>
      <c r="C61" s="58" t="s">
        <v>491</v>
      </c>
      <c r="D61" s="58">
        <v>0</v>
      </c>
      <c r="E61" s="58">
        <v>0</v>
      </c>
    </row>
    <row r="62" spans="1:5" ht="12.75">
      <c r="A62" s="57">
        <v>59</v>
      </c>
      <c r="B62" s="58" t="s">
        <v>488</v>
      </c>
      <c r="C62" s="58" t="s">
        <v>492</v>
      </c>
      <c r="D62" s="58">
        <v>0</v>
      </c>
      <c r="E62" s="58">
        <v>0</v>
      </c>
    </row>
    <row r="63" spans="1:5" ht="12.75">
      <c r="A63" s="57">
        <v>60</v>
      </c>
      <c r="B63" s="58" t="s">
        <v>488</v>
      </c>
      <c r="C63" s="58" t="s">
        <v>493</v>
      </c>
      <c r="D63" s="58">
        <v>0</v>
      </c>
      <c r="E63" s="58">
        <v>4</v>
      </c>
    </row>
    <row r="64" spans="1:5" ht="12.75">
      <c r="A64" s="57">
        <v>61</v>
      </c>
      <c r="B64" s="58" t="s">
        <v>488</v>
      </c>
      <c r="C64" s="58" t="s">
        <v>494</v>
      </c>
      <c r="D64" s="58">
        <v>0</v>
      </c>
      <c r="E64" s="58">
        <v>0</v>
      </c>
    </row>
    <row r="65" spans="1:5" ht="12.75">
      <c r="A65" s="57">
        <v>62</v>
      </c>
      <c r="B65" s="58" t="s">
        <v>488</v>
      </c>
      <c r="C65" s="58" t="s">
        <v>495</v>
      </c>
      <c r="D65" s="58">
        <v>0</v>
      </c>
      <c r="E65" s="58">
        <v>0</v>
      </c>
    </row>
    <row r="66" spans="1:5" ht="12.75">
      <c r="A66" s="57">
        <v>63</v>
      </c>
      <c r="B66" s="58" t="s">
        <v>488</v>
      </c>
      <c r="C66" s="58" t="s">
        <v>496</v>
      </c>
      <c r="D66" s="58">
        <v>0</v>
      </c>
      <c r="E66" s="58">
        <v>0</v>
      </c>
    </row>
    <row r="67" spans="1:5" ht="12.75">
      <c r="A67" s="57">
        <v>64</v>
      </c>
      <c r="B67" s="58" t="s">
        <v>488</v>
      </c>
      <c r="C67" s="58" t="s">
        <v>497</v>
      </c>
      <c r="D67" s="58">
        <v>0</v>
      </c>
      <c r="E67" s="58">
        <v>0</v>
      </c>
    </row>
    <row r="68" spans="1:5" ht="12.75">
      <c r="A68" s="57">
        <v>65</v>
      </c>
      <c r="B68" s="58" t="s">
        <v>498</v>
      </c>
      <c r="C68" s="58" t="s">
        <v>499</v>
      </c>
      <c r="D68" s="58">
        <v>0</v>
      </c>
      <c r="E68" s="58">
        <v>0</v>
      </c>
    </row>
    <row r="69" spans="1:5" ht="12.75">
      <c r="A69" s="57">
        <v>66</v>
      </c>
      <c r="B69" s="58" t="s">
        <v>500</v>
      </c>
      <c r="C69" s="58" t="s">
        <v>501</v>
      </c>
      <c r="D69" s="58">
        <v>0</v>
      </c>
      <c r="E69" s="58">
        <v>0</v>
      </c>
    </row>
    <row r="70" spans="1:5" ht="12.75">
      <c r="A70" s="57">
        <v>67</v>
      </c>
      <c r="B70" s="58" t="s">
        <v>500</v>
      </c>
      <c r="C70" s="58" t="s">
        <v>502</v>
      </c>
      <c r="D70" s="58">
        <v>0</v>
      </c>
      <c r="E70" s="58">
        <v>0</v>
      </c>
    </row>
    <row r="71" spans="1:5" ht="12.75">
      <c r="A71" s="57">
        <v>68</v>
      </c>
      <c r="B71" s="58" t="s">
        <v>500</v>
      </c>
      <c r="C71" s="58" t="s">
        <v>503</v>
      </c>
      <c r="D71" s="58">
        <v>0</v>
      </c>
      <c r="E71" s="58">
        <v>0</v>
      </c>
    </row>
    <row r="72" spans="1:5" ht="12.75">
      <c r="A72" s="57">
        <v>69</v>
      </c>
      <c r="B72" s="58" t="s">
        <v>504</v>
      </c>
      <c r="C72" s="58" t="s">
        <v>505</v>
      </c>
      <c r="D72" s="58">
        <v>0</v>
      </c>
      <c r="E72" s="58">
        <v>0</v>
      </c>
    </row>
    <row r="73" spans="1:5" ht="25.5">
      <c r="A73" s="57">
        <v>70</v>
      </c>
      <c r="B73" s="58" t="s">
        <v>506</v>
      </c>
      <c r="C73" s="58" t="s">
        <v>507</v>
      </c>
      <c r="D73" s="58">
        <v>0</v>
      </c>
      <c r="E73" s="58">
        <v>0</v>
      </c>
    </row>
    <row r="74" spans="1:5" ht="12.75">
      <c r="A74" s="57">
        <v>71</v>
      </c>
      <c r="B74" s="58" t="s">
        <v>506</v>
      </c>
      <c r="C74" s="58" t="s">
        <v>508</v>
      </c>
      <c r="D74" s="58">
        <v>0</v>
      </c>
      <c r="E74" s="58">
        <v>0</v>
      </c>
    </row>
    <row r="75" spans="1:5" ht="12.75">
      <c r="A75" s="57">
        <v>72</v>
      </c>
      <c r="B75" s="58" t="s">
        <v>506</v>
      </c>
      <c r="C75" s="58" t="s">
        <v>509</v>
      </c>
      <c r="D75" s="58">
        <v>0</v>
      </c>
      <c r="E75" s="58">
        <v>0</v>
      </c>
    </row>
    <row r="76" spans="1:5" ht="12.75">
      <c r="A76" s="57">
        <v>73</v>
      </c>
      <c r="B76" s="58" t="s">
        <v>506</v>
      </c>
      <c r="C76" s="58" t="s">
        <v>510</v>
      </c>
      <c r="D76" s="58">
        <v>0</v>
      </c>
      <c r="E76" s="58">
        <v>0</v>
      </c>
    </row>
    <row r="77" spans="1:5" ht="12.75">
      <c r="A77" s="57">
        <v>74</v>
      </c>
      <c r="B77" s="58" t="s">
        <v>506</v>
      </c>
      <c r="C77" s="58" t="s">
        <v>511</v>
      </c>
      <c r="D77" s="58">
        <v>0</v>
      </c>
      <c r="E77" s="58">
        <v>0</v>
      </c>
    </row>
    <row r="78" spans="1:5" ht="12.75">
      <c r="A78" s="57">
        <v>75</v>
      </c>
      <c r="B78" s="58" t="s">
        <v>506</v>
      </c>
      <c r="C78" s="58" t="s">
        <v>512</v>
      </c>
      <c r="D78" s="58">
        <v>0</v>
      </c>
      <c r="E78" s="58">
        <v>0</v>
      </c>
    </row>
    <row r="79" spans="1:5" ht="12.75">
      <c r="A79" s="57">
        <v>76</v>
      </c>
      <c r="B79" s="58" t="s">
        <v>513</v>
      </c>
      <c r="C79" s="58" t="s">
        <v>514</v>
      </c>
      <c r="D79" s="58">
        <v>0</v>
      </c>
      <c r="E79" s="58">
        <v>0</v>
      </c>
    </row>
    <row r="80" spans="1:5" ht="12.75">
      <c r="A80" s="57">
        <v>77</v>
      </c>
      <c r="B80" s="58" t="s">
        <v>513</v>
      </c>
      <c r="C80" s="58" t="s">
        <v>515</v>
      </c>
      <c r="D80" s="58">
        <v>0</v>
      </c>
      <c r="E80" s="58">
        <v>0</v>
      </c>
    </row>
    <row r="81" spans="1:5" ht="12.75">
      <c r="A81" s="57">
        <v>78</v>
      </c>
      <c r="B81" s="58" t="s">
        <v>516</v>
      </c>
      <c r="C81" s="58" t="s">
        <v>517</v>
      </c>
      <c r="D81" s="58">
        <v>0</v>
      </c>
      <c r="E81" s="58">
        <v>0</v>
      </c>
    </row>
    <row r="82" spans="1:5" ht="12.75">
      <c r="A82" s="57">
        <v>79</v>
      </c>
      <c r="B82" s="58" t="s">
        <v>516</v>
      </c>
      <c r="C82" s="58" t="s">
        <v>518</v>
      </c>
      <c r="D82" s="58">
        <v>0</v>
      </c>
      <c r="E82" s="58">
        <v>0</v>
      </c>
    </row>
    <row r="83" spans="1:5" ht="12.75">
      <c r="A83" s="57">
        <v>80</v>
      </c>
      <c r="B83" s="58" t="s">
        <v>516</v>
      </c>
      <c r="C83" s="58" t="s">
        <v>519</v>
      </c>
      <c r="D83" s="58">
        <v>0</v>
      </c>
      <c r="E83" s="58">
        <v>0</v>
      </c>
    </row>
    <row r="84" spans="1:5" ht="12.75">
      <c r="A84" s="57">
        <v>81</v>
      </c>
      <c r="B84" s="58" t="s">
        <v>520</v>
      </c>
      <c r="C84" s="58" t="s">
        <v>521</v>
      </c>
      <c r="D84" s="58">
        <v>0</v>
      </c>
      <c r="E84" s="58">
        <v>0</v>
      </c>
    </row>
    <row r="85" spans="1:5" ht="12.75">
      <c r="A85" s="57">
        <v>82</v>
      </c>
      <c r="B85" s="58" t="s">
        <v>522</v>
      </c>
      <c r="C85" s="58" t="s">
        <v>523</v>
      </c>
      <c r="D85" s="58">
        <v>0</v>
      </c>
      <c r="E85" s="58">
        <v>1</v>
      </c>
    </row>
    <row r="86" spans="1:5" ht="12.75">
      <c r="A86" s="57">
        <v>83</v>
      </c>
      <c r="B86" s="58" t="s">
        <v>524</v>
      </c>
      <c r="C86" s="58" t="s">
        <v>525</v>
      </c>
      <c r="D86" s="58">
        <v>0</v>
      </c>
      <c r="E86" s="58">
        <v>0</v>
      </c>
    </row>
    <row r="87" spans="1:5" s="53" customFormat="1" ht="12.75">
      <c r="A87" s="51">
        <v>83</v>
      </c>
      <c r="B87" s="52"/>
      <c r="C87" s="52" t="s">
        <v>526</v>
      </c>
      <c r="D87" s="52">
        <f>SUM(D4:D86)</f>
        <v>8</v>
      </c>
      <c r="E87" s="52">
        <f>SUM(E4:E86)</f>
        <v>14</v>
      </c>
    </row>
    <row r="88" spans="1:5" ht="7.5" customHeight="1">
      <c r="A88" s="156"/>
      <c r="B88" s="157"/>
      <c r="C88" s="157"/>
      <c r="D88" s="157"/>
      <c r="E88" s="158"/>
    </row>
    <row r="89" spans="1:5" ht="12.75">
      <c r="A89" s="57">
        <v>1</v>
      </c>
      <c r="B89" s="58" t="s">
        <v>413</v>
      </c>
      <c r="C89" s="58" t="s">
        <v>527</v>
      </c>
      <c r="D89" s="58">
        <v>2</v>
      </c>
      <c r="E89" s="58">
        <v>0</v>
      </c>
    </row>
    <row r="90" spans="1:5" ht="12.75">
      <c r="A90" s="57">
        <v>2</v>
      </c>
      <c r="B90" s="58" t="s">
        <v>528</v>
      </c>
      <c r="C90" s="58" t="s">
        <v>529</v>
      </c>
      <c r="D90" s="58">
        <v>13</v>
      </c>
      <c r="E90" s="58">
        <v>13</v>
      </c>
    </row>
    <row r="91" spans="1:5" ht="12.75">
      <c r="A91" s="57">
        <v>3</v>
      </c>
      <c r="B91" s="58" t="s">
        <v>415</v>
      </c>
      <c r="C91" s="58" t="s">
        <v>530</v>
      </c>
      <c r="D91" s="58">
        <v>3</v>
      </c>
      <c r="E91" s="58">
        <v>4</v>
      </c>
    </row>
    <row r="92" spans="1:5" ht="12.75">
      <c r="A92" s="57">
        <v>4</v>
      </c>
      <c r="B92" s="58" t="s">
        <v>419</v>
      </c>
      <c r="C92" s="58" t="s">
        <v>531</v>
      </c>
      <c r="D92" s="58">
        <v>8</v>
      </c>
      <c r="E92" s="58">
        <v>7</v>
      </c>
    </row>
    <row r="93" spans="1:5" ht="12.75">
      <c r="A93" s="57">
        <v>5</v>
      </c>
      <c r="B93" s="58" t="s">
        <v>421</v>
      </c>
      <c r="C93" s="58" t="s">
        <v>532</v>
      </c>
      <c r="D93" s="58">
        <v>0</v>
      </c>
      <c r="E93" s="58">
        <v>0</v>
      </c>
    </row>
    <row r="94" spans="1:5" ht="12.75">
      <c r="A94" s="57">
        <v>6</v>
      </c>
      <c r="B94" s="58" t="s">
        <v>421</v>
      </c>
      <c r="C94" s="58" t="s">
        <v>533</v>
      </c>
      <c r="D94" s="58">
        <v>0</v>
      </c>
      <c r="E94" s="58">
        <v>0</v>
      </c>
    </row>
    <row r="95" spans="1:5" ht="12.75">
      <c r="A95" s="57">
        <v>7</v>
      </c>
      <c r="B95" s="58" t="s">
        <v>421</v>
      </c>
      <c r="C95" s="58" t="s">
        <v>534</v>
      </c>
      <c r="D95" s="58">
        <v>47</v>
      </c>
      <c r="E95" s="58">
        <v>47</v>
      </c>
    </row>
    <row r="96" spans="1:5" ht="12.75">
      <c r="A96" s="57">
        <v>8</v>
      </c>
      <c r="B96" s="58" t="s">
        <v>421</v>
      </c>
      <c r="C96" s="58" t="s">
        <v>535</v>
      </c>
      <c r="D96" s="58">
        <v>55</v>
      </c>
      <c r="E96" s="58">
        <v>54</v>
      </c>
    </row>
    <row r="97" spans="1:5" ht="12.75">
      <c r="A97" s="57">
        <v>9</v>
      </c>
      <c r="B97" s="58" t="s">
        <v>431</v>
      </c>
      <c r="C97" s="58" t="s">
        <v>536</v>
      </c>
      <c r="D97" s="58">
        <v>34</v>
      </c>
      <c r="E97" s="58">
        <v>34</v>
      </c>
    </row>
    <row r="98" spans="1:5" ht="12.75">
      <c r="A98" s="57">
        <v>10</v>
      </c>
      <c r="B98" s="58" t="s">
        <v>440</v>
      </c>
      <c r="C98" s="58" t="s">
        <v>537</v>
      </c>
      <c r="D98" s="58">
        <v>25</v>
      </c>
      <c r="E98" s="58">
        <v>25</v>
      </c>
    </row>
    <row r="99" spans="1:5" ht="12.75">
      <c r="A99" s="57">
        <v>11</v>
      </c>
      <c r="B99" s="58" t="s">
        <v>444</v>
      </c>
      <c r="C99" s="58" t="s">
        <v>538</v>
      </c>
      <c r="D99" s="58">
        <v>7</v>
      </c>
      <c r="E99" s="58">
        <v>7</v>
      </c>
    </row>
    <row r="100" spans="1:5" ht="12.75">
      <c r="A100" s="57">
        <v>12</v>
      </c>
      <c r="B100" s="58" t="s">
        <v>444</v>
      </c>
      <c r="C100" s="58" t="s">
        <v>539</v>
      </c>
      <c r="D100" s="58">
        <v>9</v>
      </c>
      <c r="E100" s="58">
        <v>9</v>
      </c>
    </row>
    <row r="101" spans="1:5" ht="12.75">
      <c r="A101" s="57">
        <v>13</v>
      </c>
      <c r="B101" s="58" t="s">
        <v>444</v>
      </c>
      <c r="C101" s="58" t="s">
        <v>540</v>
      </c>
      <c r="D101" s="58">
        <v>0</v>
      </c>
      <c r="E101" s="58">
        <v>0</v>
      </c>
    </row>
    <row r="102" spans="1:5" ht="12.75">
      <c r="A102" s="57">
        <v>14</v>
      </c>
      <c r="B102" s="58" t="s">
        <v>448</v>
      </c>
      <c r="C102" s="58" t="s">
        <v>541</v>
      </c>
      <c r="D102" s="58">
        <v>66</v>
      </c>
      <c r="E102" s="58">
        <v>66</v>
      </c>
    </row>
    <row r="103" spans="1:5" ht="12.75">
      <c r="A103" s="57">
        <v>15</v>
      </c>
      <c r="B103" s="58" t="s">
        <v>448</v>
      </c>
      <c r="C103" s="58" t="s">
        <v>542</v>
      </c>
      <c r="D103" s="58">
        <v>22</v>
      </c>
      <c r="E103" s="58">
        <v>22</v>
      </c>
    </row>
    <row r="104" spans="1:5" ht="12.75">
      <c r="A104" s="57">
        <v>16</v>
      </c>
      <c r="B104" s="58" t="s">
        <v>448</v>
      </c>
      <c r="C104" s="58" t="s">
        <v>543</v>
      </c>
      <c r="D104" s="58">
        <v>42</v>
      </c>
      <c r="E104" s="58">
        <v>42</v>
      </c>
    </row>
    <row r="105" spans="1:5" ht="12.75">
      <c r="A105" s="57">
        <v>17</v>
      </c>
      <c r="B105" s="58" t="s">
        <v>448</v>
      </c>
      <c r="C105" s="58" t="s">
        <v>544</v>
      </c>
      <c r="D105" s="58">
        <v>18</v>
      </c>
      <c r="E105" s="58">
        <v>18</v>
      </c>
    </row>
    <row r="106" spans="1:5" ht="12.75">
      <c r="A106" s="57">
        <v>18</v>
      </c>
      <c r="B106" s="58" t="s">
        <v>451</v>
      </c>
      <c r="C106" s="58" t="s">
        <v>545</v>
      </c>
      <c r="D106" s="58">
        <v>17</v>
      </c>
      <c r="E106" s="58">
        <v>17</v>
      </c>
    </row>
    <row r="107" spans="1:5" ht="12.75">
      <c r="A107" s="57">
        <v>19</v>
      </c>
      <c r="B107" s="58" t="s">
        <v>453</v>
      </c>
      <c r="C107" s="58" t="s">
        <v>546</v>
      </c>
      <c r="D107" s="58">
        <v>100</v>
      </c>
      <c r="E107" s="58">
        <v>94</v>
      </c>
    </row>
    <row r="108" spans="1:5" ht="12.75">
      <c r="A108" s="57">
        <v>20</v>
      </c>
      <c r="B108" s="58" t="s">
        <v>456</v>
      </c>
      <c r="C108" s="58" t="s">
        <v>547</v>
      </c>
      <c r="D108" s="58">
        <v>3</v>
      </c>
      <c r="E108" s="58">
        <v>3</v>
      </c>
    </row>
    <row r="109" spans="1:5" ht="25.5">
      <c r="A109" s="57">
        <v>21</v>
      </c>
      <c r="B109" s="58" t="s">
        <v>466</v>
      </c>
      <c r="C109" s="58" t="s">
        <v>548</v>
      </c>
      <c r="D109" s="58">
        <v>0</v>
      </c>
      <c r="E109" s="58">
        <v>1</v>
      </c>
    </row>
    <row r="110" spans="1:5" ht="12.75">
      <c r="A110" s="57">
        <v>22</v>
      </c>
      <c r="B110" s="58" t="s">
        <v>466</v>
      </c>
      <c r="C110" s="58" t="s">
        <v>549</v>
      </c>
      <c r="D110" s="58">
        <v>42</v>
      </c>
      <c r="E110" s="58">
        <v>42</v>
      </c>
    </row>
    <row r="111" spans="1:5" ht="12.75">
      <c r="A111" s="57">
        <v>23</v>
      </c>
      <c r="B111" s="58" t="s">
        <v>470</v>
      </c>
      <c r="C111" s="58" t="s">
        <v>550</v>
      </c>
      <c r="D111" s="58">
        <v>2</v>
      </c>
      <c r="E111" s="58">
        <v>2</v>
      </c>
    </row>
    <row r="112" spans="1:5" ht="12.75">
      <c r="A112" s="57">
        <v>24</v>
      </c>
      <c r="B112" s="58" t="s">
        <v>474</v>
      </c>
      <c r="C112" s="58" t="s">
        <v>551</v>
      </c>
      <c r="D112" s="58">
        <v>7</v>
      </c>
      <c r="E112" s="58">
        <v>7</v>
      </c>
    </row>
    <row r="113" spans="1:5" ht="12.75">
      <c r="A113" s="57">
        <v>25</v>
      </c>
      <c r="B113" s="58" t="s">
        <v>474</v>
      </c>
      <c r="C113" s="58" t="s">
        <v>552</v>
      </c>
      <c r="D113" s="58">
        <v>9</v>
      </c>
      <c r="E113" s="58">
        <v>9</v>
      </c>
    </row>
    <row r="114" spans="1:5" ht="12.75">
      <c r="A114" s="57">
        <v>26</v>
      </c>
      <c r="B114" s="58" t="s">
        <v>486</v>
      </c>
      <c r="C114" s="58" t="s">
        <v>553</v>
      </c>
      <c r="D114" s="58">
        <v>9</v>
      </c>
      <c r="E114" s="58">
        <v>9</v>
      </c>
    </row>
    <row r="115" spans="1:5" ht="12.75">
      <c r="A115" s="57">
        <v>27</v>
      </c>
      <c r="B115" s="58" t="s">
        <v>488</v>
      </c>
      <c r="C115" s="58" t="s">
        <v>554</v>
      </c>
      <c r="D115" s="58">
        <v>22</v>
      </c>
      <c r="E115" s="58">
        <v>22</v>
      </c>
    </row>
    <row r="116" spans="1:5" ht="12.75">
      <c r="A116" s="57">
        <v>28</v>
      </c>
      <c r="B116" s="58" t="s">
        <v>498</v>
      </c>
      <c r="C116" s="58" t="s">
        <v>555</v>
      </c>
      <c r="D116" s="58">
        <v>10</v>
      </c>
      <c r="E116" s="58">
        <v>10</v>
      </c>
    </row>
    <row r="117" spans="1:5" ht="12.75">
      <c r="A117" s="57">
        <v>29</v>
      </c>
      <c r="B117" s="58" t="s">
        <v>506</v>
      </c>
      <c r="C117" s="58" t="s">
        <v>556</v>
      </c>
      <c r="D117" s="58">
        <v>3</v>
      </c>
      <c r="E117" s="58">
        <v>2</v>
      </c>
    </row>
    <row r="118" spans="1:5" ht="12.75">
      <c r="A118" s="57">
        <v>30</v>
      </c>
      <c r="B118" s="58" t="s">
        <v>506</v>
      </c>
      <c r="C118" s="58" t="s">
        <v>557</v>
      </c>
      <c r="D118" s="58">
        <v>23</v>
      </c>
      <c r="E118" s="58">
        <v>23</v>
      </c>
    </row>
    <row r="119" spans="1:5" ht="12.75">
      <c r="A119" s="57">
        <v>31</v>
      </c>
      <c r="B119" s="58" t="s">
        <v>506</v>
      </c>
      <c r="C119" s="58" t="s">
        <v>558</v>
      </c>
      <c r="D119" s="58">
        <v>33</v>
      </c>
      <c r="E119" s="58">
        <v>33</v>
      </c>
    </row>
    <row r="120" spans="1:5" ht="12.75">
      <c r="A120" s="57">
        <v>32</v>
      </c>
      <c r="B120" s="58" t="s">
        <v>516</v>
      </c>
      <c r="C120" s="58" t="s">
        <v>559</v>
      </c>
      <c r="D120" s="58">
        <v>1</v>
      </c>
      <c r="E120" s="58">
        <v>1</v>
      </c>
    </row>
    <row r="121" spans="1:5" ht="12.75">
      <c r="A121" s="57">
        <v>33</v>
      </c>
      <c r="B121" s="58" t="s">
        <v>516</v>
      </c>
      <c r="C121" s="58" t="s">
        <v>560</v>
      </c>
      <c r="D121" s="58">
        <v>3</v>
      </c>
      <c r="E121" s="58">
        <v>3</v>
      </c>
    </row>
    <row r="122" spans="1:5" ht="12.75">
      <c r="A122" s="57">
        <v>34</v>
      </c>
      <c r="B122" s="58" t="s">
        <v>516</v>
      </c>
      <c r="C122" s="58" t="s">
        <v>561</v>
      </c>
      <c r="D122" s="58">
        <v>60</v>
      </c>
      <c r="E122" s="58">
        <v>54</v>
      </c>
    </row>
    <row r="123" spans="1:5" ht="12.75">
      <c r="A123" s="57">
        <v>35</v>
      </c>
      <c r="B123" s="58" t="s">
        <v>520</v>
      </c>
      <c r="C123" s="58" t="s">
        <v>562</v>
      </c>
      <c r="D123" s="58">
        <v>73</v>
      </c>
      <c r="E123" s="58">
        <v>73</v>
      </c>
    </row>
    <row r="124" spans="1:5" ht="12.75">
      <c r="A124" s="57">
        <v>36</v>
      </c>
      <c r="B124" s="58" t="s">
        <v>522</v>
      </c>
      <c r="C124" s="58" t="s">
        <v>563</v>
      </c>
      <c r="D124" s="58">
        <v>19</v>
      </c>
      <c r="E124" s="58">
        <v>19</v>
      </c>
    </row>
    <row r="125" spans="1:5" ht="12.75">
      <c r="A125" s="57">
        <v>37</v>
      </c>
      <c r="B125" s="58" t="s">
        <v>524</v>
      </c>
      <c r="C125" s="58" t="s">
        <v>564</v>
      </c>
      <c r="D125" s="58">
        <v>13</v>
      </c>
      <c r="E125" s="58">
        <v>13</v>
      </c>
    </row>
    <row r="126" spans="1:5" ht="12.75">
      <c r="A126" s="57">
        <v>38</v>
      </c>
      <c r="B126" s="58" t="s">
        <v>524</v>
      </c>
      <c r="C126" s="58" t="s">
        <v>565</v>
      </c>
      <c r="D126" s="58">
        <v>4</v>
      </c>
      <c r="E126" s="58">
        <v>4</v>
      </c>
    </row>
    <row r="127" spans="1:5" ht="12.75">
      <c r="A127" s="57">
        <v>39</v>
      </c>
      <c r="B127" s="58" t="s">
        <v>566</v>
      </c>
      <c r="C127" s="58" t="s">
        <v>567</v>
      </c>
      <c r="D127" s="58">
        <v>12</v>
      </c>
      <c r="E127" s="58">
        <v>12</v>
      </c>
    </row>
    <row r="128" spans="1:5" s="53" customFormat="1" ht="12.75">
      <c r="A128" s="51">
        <v>39</v>
      </c>
      <c r="B128" s="52"/>
      <c r="C128" s="52" t="s">
        <v>568</v>
      </c>
      <c r="D128" s="52">
        <f>SUM(D89:D127)</f>
        <v>816</v>
      </c>
      <c r="E128" s="52">
        <f>SUM(E89:E127)</f>
        <v>801</v>
      </c>
    </row>
    <row r="129" spans="1:5" ht="7.5" customHeight="1">
      <c r="A129" s="156"/>
      <c r="B129" s="157"/>
      <c r="C129" s="157"/>
      <c r="D129" s="157"/>
      <c r="E129" s="158"/>
    </row>
    <row r="130" spans="1:5" s="53" customFormat="1" ht="12.75">
      <c r="A130" s="51">
        <f>(A87+A128)</f>
        <v>122</v>
      </c>
      <c r="B130" s="52"/>
      <c r="C130" s="52" t="s">
        <v>569</v>
      </c>
      <c r="D130" s="52">
        <f>(D87+D128)</f>
        <v>824</v>
      </c>
      <c r="E130" s="52">
        <f>(E87+E128)</f>
        <v>815</v>
      </c>
    </row>
  </sheetData>
  <sheetProtection password="CE88" sheet="1" objects="1" scenarios="1"/>
  <mergeCells count="5">
    <mergeCell ref="A129:E129"/>
    <mergeCell ref="A1:A2"/>
    <mergeCell ref="B1:B2"/>
    <mergeCell ref="C1:C2"/>
    <mergeCell ref="A88:E88"/>
  </mergeCells>
  <printOptions horizontalCentered="1"/>
  <pageMargins left="1.141732283464567" right="0.984251968503937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9. Personu skaits, kuras ar tiesas lēmumu atzītas par rīcībnespējīgām</oddHeader>
    <oddFooter>&amp;L
&amp;8SPP Statistiskās informācijas un analīzes daļa&amp;R
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/>
  <dimension ref="A1:O133"/>
  <sheetViews>
    <sheetView showGridLines="0" workbookViewId="0" topLeftCell="C6">
      <selection activeCell="C92" sqref="C92"/>
    </sheetView>
  </sheetViews>
  <sheetFormatPr defaultColWidth="9.140625" defaultRowHeight="12.75"/>
  <cols>
    <col min="1" max="1" width="4.7109375" style="14" customWidth="1"/>
    <col min="2" max="2" width="16.7109375" style="13" customWidth="1"/>
    <col min="3" max="3" width="51.7109375" style="13" customWidth="1"/>
    <col min="4" max="15" width="6.00390625" style="13" customWidth="1"/>
    <col min="16" max="16384" width="9.140625" style="13" customWidth="1"/>
  </cols>
  <sheetData>
    <row r="1" spans="1:15" s="3" customFormat="1" ht="22.5" customHeight="1">
      <c r="A1" s="144" t="s">
        <v>0</v>
      </c>
      <c r="B1" s="216" t="s">
        <v>1</v>
      </c>
      <c r="C1" s="216" t="s">
        <v>2</v>
      </c>
      <c r="D1" s="2" t="s">
        <v>140</v>
      </c>
      <c r="E1" s="2" t="s">
        <v>140</v>
      </c>
      <c r="F1" s="2" t="s">
        <v>140</v>
      </c>
      <c r="G1" s="2" t="s">
        <v>139</v>
      </c>
      <c r="H1" s="2" t="s">
        <v>139</v>
      </c>
      <c r="I1" s="2" t="s">
        <v>139</v>
      </c>
      <c r="J1" s="2" t="s">
        <v>138</v>
      </c>
      <c r="K1" s="2" t="s">
        <v>138</v>
      </c>
      <c r="L1" s="2" t="s">
        <v>138</v>
      </c>
      <c r="M1" s="2" t="s">
        <v>137</v>
      </c>
      <c r="N1" s="2" t="s">
        <v>137</v>
      </c>
      <c r="O1" s="2" t="s">
        <v>137</v>
      </c>
    </row>
    <row r="2" spans="1:15" s="3" customFormat="1" ht="15" customHeight="1">
      <c r="A2" s="145"/>
      <c r="B2" s="217"/>
      <c r="C2" s="217"/>
      <c r="D2" s="220" t="s">
        <v>136</v>
      </c>
      <c r="E2" s="221"/>
      <c r="F2" s="222"/>
      <c r="G2" s="143" t="s">
        <v>135</v>
      </c>
      <c r="H2" s="143"/>
      <c r="I2" s="143"/>
      <c r="J2" s="143"/>
      <c r="K2" s="143"/>
      <c r="L2" s="143"/>
      <c r="M2" s="143"/>
      <c r="N2" s="143"/>
      <c r="O2" s="143"/>
    </row>
    <row r="3" spans="1:15" s="3" customFormat="1" ht="15" customHeight="1">
      <c r="A3" s="145"/>
      <c r="B3" s="217"/>
      <c r="C3" s="217"/>
      <c r="D3" s="223"/>
      <c r="E3" s="224"/>
      <c r="F3" s="225"/>
      <c r="G3" s="142" t="s">
        <v>134</v>
      </c>
      <c r="H3" s="142"/>
      <c r="I3" s="142"/>
      <c r="J3" s="142" t="s">
        <v>133</v>
      </c>
      <c r="K3" s="142"/>
      <c r="L3" s="142"/>
      <c r="M3" s="143" t="s">
        <v>82</v>
      </c>
      <c r="N3" s="143"/>
      <c r="O3" s="143"/>
    </row>
    <row r="4" spans="1:15" s="3" customFormat="1" ht="14.25" customHeight="1">
      <c r="A4" s="145"/>
      <c r="B4" s="217"/>
      <c r="C4" s="217"/>
      <c r="D4" s="226"/>
      <c r="E4" s="227"/>
      <c r="F4" s="228"/>
      <c r="G4" s="142"/>
      <c r="H4" s="142"/>
      <c r="I4" s="142"/>
      <c r="J4" s="142"/>
      <c r="K4" s="142"/>
      <c r="L4" s="142"/>
      <c r="M4" s="142" t="s">
        <v>132</v>
      </c>
      <c r="N4" s="142"/>
      <c r="O4" s="142"/>
    </row>
    <row r="5" spans="1:15" s="3" customFormat="1" ht="37.5" customHeight="1">
      <c r="A5" s="219"/>
      <c r="B5" s="218"/>
      <c r="C5" s="218"/>
      <c r="D5" s="4" t="s">
        <v>109</v>
      </c>
      <c r="E5" s="4" t="s">
        <v>409</v>
      </c>
      <c r="F5" s="4" t="s">
        <v>410</v>
      </c>
      <c r="G5" s="4" t="s">
        <v>109</v>
      </c>
      <c r="H5" s="4" t="s">
        <v>409</v>
      </c>
      <c r="I5" s="4" t="s">
        <v>410</v>
      </c>
      <c r="J5" s="4" t="s">
        <v>109</v>
      </c>
      <c r="K5" s="4" t="s">
        <v>409</v>
      </c>
      <c r="L5" s="4" t="s">
        <v>410</v>
      </c>
      <c r="M5" s="4" t="s">
        <v>109</v>
      </c>
      <c r="N5" s="4" t="s">
        <v>409</v>
      </c>
      <c r="O5" s="4" t="s">
        <v>410</v>
      </c>
    </row>
    <row r="6" spans="1:15" s="3" customFormat="1" ht="13.5" thickBot="1">
      <c r="A6" s="62" t="s">
        <v>20</v>
      </c>
      <c r="B6" s="62" t="s">
        <v>21</v>
      </c>
      <c r="C6" s="62" t="s">
        <v>22</v>
      </c>
      <c r="D6" s="62">
        <v>1</v>
      </c>
      <c r="E6" s="62">
        <v>2</v>
      </c>
      <c r="F6" s="62">
        <v>3</v>
      </c>
      <c r="G6" s="62">
        <v>4</v>
      </c>
      <c r="H6" s="62">
        <v>5</v>
      </c>
      <c r="I6" s="62">
        <v>6</v>
      </c>
      <c r="J6" s="62">
        <v>7</v>
      </c>
      <c r="K6" s="62">
        <v>8</v>
      </c>
      <c r="L6" s="62">
        <v>9</v>
      </c>
      <c r="M6" s="62">
        <v>10</v>
      </c>
      <c r="N6" s="62">
        <v>11</v>
      </c>
      <c r="O6" s="62">
        <v>12</v>
      </c>
    </row>
    <row r="7" spans="1:15" ht="12.75">
      <c r="A7" s="63">
        <v>1</v>
      </c>
      <c r="B7" s="59" t="s">
        <v>413</v>
      </c>
      <c r="C7" s="59" t="s">
        <v>414</v>
      </c>
      <c r="D7" s="59">
        <v>97</v>
      </c>
      <c r="E7" s="59">
        <v>97</v>
      </c>
      <c r="F7" s="59">
        <v>97</v>
      </c>
      <c r="G7" s="59">
        <v>7.5</v>
      </c>
      <c r="H7" s="59">
        <v>7.5</v>
      </c>
      <c r="I7" s="59">
        <v>7</v>
      </c>
      <c r="J7" s="59">
        <v>8.75</v>
      </c>
      <c r="K7" s="59">
        <v>8.75</v>
      </c>
      <c r="L7" s="59">
        <v>10</v>
      </c>
      <c r="M7" s="59">
        <v>1.5</v>
      </c>
      <c r="N7" s="59">
        <v>1.5</v>
      </c>
      <c r="O7" s="59">
        <v>2</v>
      </c>
    </row>
    <row r="8" spans="1:15" ht="12.75">
      <c r="A8" s="61">
        <v>2</v>
      </c>
      <c r="B8" s="60" t="s">
        <v>415</v>
      </c>
      <c r="C8" s="60" t="s">
        <v>416</v>
      </c>
      <c r="D8" s="60">
        <v>12.85</v>
      </c>
      <c r="E8" s="60">
        <v>12.85</v>
      </c>
      <c r="F8" s="60">
        <v>13</v>
      </c>
      <c r="G8" s="60">
        <v>3</v>
      </c>
      <c r="H8" s="60">
        <v>3</v>
      </c>
      <c r="I8" s="60">
        <v>3</v>
      </c>
      <c r="J8" s="60">
        <v>2.5</v>
      </c>
      <c r="K8" s="60">
        <v>2.5</v>
      </c>
      <c r="L8" s="60">
        <v>2</v>
      </c>
      <c r="M8" s="60">
        <v>0.5</v>
      </c>
      <c r="N8" s="60">
        <v>0.5</v>
      </c>
      <c r="O8" s="60">
        <v>1</v>
      </c>
    </row>
    <row r="9" spans="1:15" ht="12.75">
      <c r="A9" s="61">
        <v>3</v>
      </c>
      <c r="B9" s="60" t="s">
        <v>415</v>
      </c>
      <c r="C9" s="60" t="s">
        <v>417</v>
      </c>
      <c r="D9" s="60">
        <v>77.25</v>
      </c>
      <c r="E9" s="60">
        <v>77.25</v>
      </c>
      <c r="F9" s="60">
        <v>70</v>
      </c>
      <c r="G9" s="60">
        <v>5.5</v>
      </c>
      <c r="H9" s="60">
        <v>5</v>
      </c>
      <c r="I9" s="60">
        <v>4</v>
      </c>
      <c r="J9" s="60">
        <v>8</v>
      </c>
      <c r="K9" s="60">
        <v>7.5</v>
      </c>
      <c r="L9" s="60">
        <v>8</v>
      </c>
      <c r="M9" s="60">
        <v>1</v>
      </c>
      <c r="N9" s="60">
        <v>1</v>
      </c>
      <c r="O9" s="60">
        <v>0</v>
      </c>
    </row>
    <row r="10" spans="1:15" ht="12.75">
      <c r="A10" s="61">
        <v>4</v>
      </c>
      <c r="B10" s="60" t="s">
        <v>415</v>
      </c>
      <c r="C10" s="60" t="s">
        <v>418</v>
      </c>
      <c r="D10" s="60">
        <v>57</v>
      </c>
      <c r="E10" s="60">
        <v>57</v>
      </c>
      <c r="F10" s="60">
        <v>62</v>
      </c>
      <c r="G10" s="60">
        <v>3</v>
      </c>
      <c r="H10" s="60">
        <v>3</v>
      </c>
      <c r="I10" s="60">
        <v>3</v>
      </c>
      <c r="J10" s="60">
        <v>6.5</v>
      </c>
      <c r="K10" s="60">
        <v>6.5</v>
      </c>
      <c r="L10" s="60">
        <v>8</v>
      </c>
      <c r="M10" s="60">
        <v>1</v>
      </c>
      <c r="N10" s="60">
        <v>1</v>
      </c>
      <c r="O10" s="60">
        <v>1</v>
      </c>
    </row>
    <row r="11" spans="1:15" ht="12.75">
      <c r="A11" s="61">
        <v>5</v>
      </c>
      <c r="B11" s="60" t="s">
        <v>419</v>
      </c>
      <c r="C11" s="60" t="s">
        <v>420</v>
      </c>
      <c r="D11" s="60">
        <v>76</v>
      </c>
      <c r="E11" s="60">
        <v>78</v>
      </c>
      <c r="F11" s="60">
        <v>77</v>
      </c>
      <c r="G11" s="60">
        <v>6</v>
      </c>
      <c r="H11" s="60">
        <v>6</v>
      </c>
      <c r="I11" s="60">
        <v>6</v>
      </c>
      <c r="J11" s="60">
        <v>7</v>
      </c>
      <c r="K11" s="60">
        <v>9</v>
      </c>
      <c r="L11" s="60">
        <v>9</v>
      </c>
      <c r="M11" s="60">
        <v>1</v>
      </c>
      <c r="N11" s="60">
        <v>3</v>
      </c>
      <c r="O11" s="60">
        <v>3</v>
      </c>
    </row>
    <row r="12" spans="1:15" ht="12.75">
      <c r="A12" s="61">
        <v>6</v>
      </c>
      <c r="B12" s="60" t="s">
        <v>421</v>
      </c>
      <c r="C12" s="60" t="s">
        <v>422</v>
      </c>
      <c r="D12" s="60">
        <v>29.6</v>
      </c>
      <c r="E12" s="60">
        <v>28.6</v>
      </c>
      <c r="F12" s="60">
        <v>30</v>
      </c>
      <c r="G12" s="60">
        <v>3.1</v>
      </c>
      <c r="H12" s="60">
        <v>3.1</v>
      </c>
      <c r="I12" s="60">
        <v>3</v>
      </c>
      <c r="J12" s="60">
        <v>1.5</v>
      </c>
      <c r="K12" s="60">
        <v>1.5</v>
      </c>
      <c r="L12" s="60">
        <v>2</v>
      </c>
      <c r="M12" s="60">
        <v>0</v>
      </c>
      <c r="N12" s="60">
        <v>0</v>
      </c>
      <c r="O12" s="60">
        <v>0</v>
      </c>
    </row>
    <row r="13" spans="1:15" ht="12.75">
      <c r="A13" s="61">
        <v>7</v>
      </c>
      <c r="B13" s="60" t="s">
        <v>421</v>
      </c>
      <c r="C13" s="60" t="s">
        <v>423</v>
      </c>
      <c r="D13" s="60">
        <v>16</v>
      </c>
      <c r="E13" s="60">
        <v>16</v>
      </c>
      <c r="F13" s="60">
        <v>18</v>
      </c>
      <c r="G13" s="60">
        <v>0</v>
      </c>
      <c r="H13" s="60">
        <v>0</v>
      </c>
      <c r="I13" s="60">
        <v>2</v>
      </c>
      <c r="J13" s="60">
        <v>2</v>
      </c>
      <c r="K13" s="60">
        <v>2</v>
      </c>
      <c r="L13" s="60">
        <v>2</v>
      </c>
      <c r="M13" s="60">
        <v>0</v>
      </c>
      <c r="N13" s="60">
        <v>0</v>
      </c>
      <c r="O13" s="60">
        <v>0</v>
      </c>
    </row>
    <row r="14" spans="1:15" ht="12.75">
      <c r="A14" s="61">
        <v>8</v>
      </c>
      <c r="B14" s="60" t="s">
        <v>421</v>
      </c>
      <c r="C14" s="60" t="s">
        <v>424</v>
      </c>
      <c r="D14" s="60">
        <v>110</v>
      </c>
      <c r="E14" s="60">
        <v>110</v>
      </c>
      <c r="F14" s="60">
        <v>112</v>
      </c>
      <c r="G14" s="60">
        <v>5.25</v>
      </c>
      <c r="H14" s="60">
        <v>5.25</v>
      </c>
      <c r="I14" s="60">
        <v>5</v>
      </c>
      <c r="J14" s="60">
        <v>11.5</v>
      </c>
      <c r="K14" s="60">
        <v>11.5</v>
      </c>
      <c r="L14" s="60">
        <v>14</v>
      </c>
      <c r="M14" s="60">
        <v>1.5</v>
      </c>
      <c r="N14" s="60">
        <v>1.5</v>
      </c>
      <c r="O14" s="60">
        <v>2</v>
      </c>
    </row>
    <row r="15" spans="1:15" ht="12.75">
      <c r="A15" s="61">
        <v>9</v>
      </c>
      <c r="B15" s="60" t="s">
        <v>421</v>
      </c>
      <c r="C15" s="60" t="s">
        <v>425</v>
      </c>
      <c r="D15" s="60">
        <v>142.5</v>
      </c>
      <c r="E15" s="60">
        <v>142.5</v>
      </c>
      <c r="F15" s="60">
        <v>145</v>
      </c>
      <c r="G15" s="60">
        <v>8.75</v>
      </c>
      <c r="H15" s="60">
        <v>8.75</v>
      </c>
      <c r="I15" s="60">
        <v>9</v>
      </c>
      <c r="J15" s="60">
        <v>13.25</v>
      </c>
      <c r="K15" s="60">
        <v>13.25</v>
      </c>
      <c r="L15" s="60">
        <v>15</v>
      </c>
      <c r="M15" s="60">
        <v>2</v>
      </c>
      <c r="N15" s="60">
        <v>2</v>
      </c>
      <c r="O15" s="60">
        <v>3</v>
      </c>
    </row>
    <row r="16" spans="1:15" ht="12.75">
      <c r="A16" s="61">
        <v>10</v>
      </c>
      <c r="B16" s="60" t="s">
        <v>421</v>
      </c>
      <c r="C16" s="60" t="s">
        <v>426</v>
      </c>
      <c r="D16" s="60">
        <v>58.5</v>
      </c>
      <c r="E16" s="60">
        <v>58.5</v>
      </c>
      <c r="F16" s="60">
        <v>54</v>
      </c>
      <c r="G16" s="60">
        <v>5</v>
      </c>
      <c r="H16" s="60">
        <v>5</v>
      </c>
      <c r="I16" s="60">
        <v>5</v>
      </c>
      <c r="J16" s="60">
        <v>4.5</v>
      </c>
      <c r="K16" s="60">
        <v>4.5</v>
      </c>
      <c r="L16" s="60">
        <v>4</v>
      </c>
      <c r="M16" s="60">
        <v>0</v>
      </c>
      <c r="N16" s="60">
        <v>0</v>
      </c>
      <c r="O16" s="60">
        <v>0</v>
      </c>
    </row>
    <row r="17" spans="1:15" ht="12.75">
      <c r="A17" s="61">
        <v>11</v>
      </c>
      <c r="B17" s="60" t="s">
        <v>421</v>
      </c>
      <c r="C17" s="60" t="s">
        <v>427</v>
      </c>
      <c r="D17" s="60">
        <v>167</v>
      </c>
      <c r="E17" s="60">
        <v>149.5</v>
      </c>
      <c r="F17" s="60">
        <v>149</v>
      </c>
      <c r="G17" s="60">
        <v>11</v>
      </c>
      <c r="H17" s="60">
        <v>11</v>
      </c>
      <c r="I17" s="60">
        <v>11</v>
      </c>
      <c r="J17" s="60">
        <v>27.5</v>
      </c>
      <c r="K17" s="60">
        <v>22</v>
      </c>
      <c r="L17" s="60">
        <v>22</v>
      </c>
      <c r="M17" s="60">
        <v>1</v>
      </c>
      <c r="N17" s="60">
        <v>1</v>
      </c>
      <c r="O17" s="60">
        <v>1</v>
      </c>
    </row>
    <row r="18" spans="1:15" ht="12.75">
      <c r="A18" s="61">
        <v>12</v>
      </c>
      <c r="B18" s="60" t="s">
        <v>421</v>
      </c>
      <c r="C18" s="60" t="s">
        <v>428</v>
      </c>
      <c r="D18" s="60">
        <v>12</v>
      </c>
      <c r="E18" s="60">
        <v>10.5</v>
      </c>
      <c r="F18" s="60">
        <v>11</v>
      </c>
      <c r="G18" s="60">
        <v>2</v>
      </c>
      <c r="H18" s="60">
        <v>2</v>
      </c>
      <c r="I18" s="60">
        <v>2</v>
      </c>
      <c r="J18" s="60">
        <v>1</v>
      </c>
      <c r="K18" s="60">
        <v>0.5</v>
      </c>
      <c r="L18" s="60">
        <v>1</v>
      </c>
      <c r="M18" s="60">
        <v>0</v>
      </c>
      <c r="N18" s="60">
        <v>0</v>
      </c>
      <c r="O18" s="60">
        <v>0</v>
      </c>
    </row>
    <row r="19" spans="1:15" ht="12.75">
      <c r="A19" s="61">
        <v>13</v>
      </c>
      <c r="B19" s="60" t="s">
        <v>429</v>
      </c>
      <c r="C19" s="60" t="s">
        <v>430</v>
      </c>
      <c r="D19" s="60">
        <v>39.25</v>
      </c>
      <c r="E19" s="60">
        <v>39.25</v>
      </c>
      <c r="F19" s="60">
        <v>45</v>
      </c>
      <c r="G19" s="60">
        <v>3</v>
      </c>
      <c r="H19" s="60">
        <v>3</v>
      </c>
      <c r="I19" s="60">
        <v>3</v>
      </c>
      <c r="J19" s="60">
        <v>6.25</v>
      </c>
      <c r="K19" s="60">
        <v>6.25</v>
      </c>
      <c r="L19" s="60">
        <v>7</v>
      </c>
      <c r="M19" s="60">
        <v>0.75</v>
      </c>
      <c r="N19" s="60">
        <v>0.75</v>
      </c>
      <c r="O19" s="60">
        <v>1</v>
      </c>
    </row>
    <row r="20" spans="1:15" ht="12.75">
      <c r="A20" s="61">
        <v>14</v>
      </c>
      <c r="B20" s="60" t="s">
        <v>431</v>
      </c>
      <c r="C20" s="60" t="s">
        <v>432</v>
      </c>
      <c r="D20" s="60">
        <v>52</v>
      </c>
      <c r="E20" s="60">
        <v>51.5</v>
      </c>
      <c r="F20" s="60">
        <v>53</v>
      </c>
      <c r="G20" s="60">
        <v>6</v>
      </c>
      <c r="H20" s="60">
        <v>6</v>
      </c>
      <c r="I20" s="60">
        <v>6</v>
      </c>
      <c r="J20" s="60">
        <v>4.25</v>
      </c>
      <c r="K20" s="60">
        <v>4.25</v>
      </c>
      <c r="L20" s="60">
        <v>5</v>
      </c>
      <c r="M20" s="60">
        <v>0.25</v>
      </c>
      <c r="N20" s="60">
        <v>0.25</v>
      </c>
      <c r="O20" s="60">
        <v>1</v>
      </c>
    </row>
    <row r="21" spans="1:15" ht="12.75">
      <c r="A21" s="61">
        <v>15</v>
      </c>
      <c r="B21" s="60" t="s">
        <v>431</v>
      </c>
      <c r="C21" s="60" t="s">
        <v>433</v>
      </c>
      <c r="D21" s="60">
        <v>23</v>
      </c>
      <c r="E21" s="60">
        <v>23</v>
      </c>
      <c r="F21" s="60">
        <v>21</v>
      </c>
      <c r="G21" s="60">
        <v>1</v>
      </c>
      <c r="H21" s="60">
        <v>1</v>
      </c>
      <c r="I21" s="60">
        <v>1</v>
      </c>
      <c r="J21" s="60">
        <v>2</v>
      </c>
      <c r="K21" s="60">
        <v>2</v>
      </c>
      <c r="L21" s="60">
        <v>3</v>
      </c>
      <c r="M21" s="60">
        <v>0</v>
      </c>
      <c r="N21" s="60">
        <v>0</v>
      </c>
      <c r="O21" s="60">
        <v>0</v>
      </c>
    </row>
    <row r="22" spans="1:15" ht="12.75">
      <c r="A22" s="61">
        <v>16</v>
      </c>
      <c r="B22" s="60" t="s">
        <v>431</v>
      </c>
      <c r="C22" s="60" t="s">
        <v>434</v>
      </c>
      <c r="D22" s="60">
        <v>8.5</v>
      </c>
      <c r="E22" s="60">
        <v>8</v>
      </c>
      <c r="F22" s="60">
        <v>8</v>
      </c>
      <c r="G22" s="60">
        <v>1</v>
      </c>
      <c r="H22" s="60">
        <v>0.5</v>
      </c>
      <c r="I22" s="60">
        <v>1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</row>
    <row r="23" spans="1:15" ht="12.75">
      <c r="A23" s="61">
        <v>17</v>
      </c>
      <c r="B23" s="60" t="s">
        <v>435</v>
      </c>
      <c r="C23" s="60" t="s">
        <v>436</v>
      </c>
      <c r="D23" s="60">
        <v>27.5</v>
      </c>
      <c r="E23" s="60">
        <v>27.5</v>
      </c>
      <c r="F23" s="60">
        <v>26</v>
      </c>
      <c r="G23" s="60">
        <v>4.25</v>
      </c>
      <c r="H23" s="60">
        <v>4.25</v>
      </c>
      <c r="I23" s="60">
        <v>3</v>
      </c>
      <c r="J23" s="60">
        <v>1.5</v>
      </c>
      <c r="K23" s="60">
        <v>1.5</v>
      </c>
      <c r="L23" s="60">
        <v>2</v>
      </c>
      <c r="M23" s="60">
        <v>0</v>
      </c>
      <c r="N23" s="60">
        <v>0</v>
      </c>
      <c r="O23" s="60">
        <v>0</v>
      </c>
    </row>
    <row r="24" spans="1:15" ht="12.75">
      <c r="A24" s="61">
        <v>18</v>
      </c>
      <c r="B24" s="60" t="s">
        <v>435</v>
      </c>
      <c r="C24" s="60" t="s">
        <v>437</v>
      </c>
      <c r="D24" s="60">
        <v>38</v>
      </c>
      <c r="E24" s="60">
        <v>38</v>
      </c>
      <c r="F24" s="60">
        <v>40</v>
      </c>
      <c r="G24" s="60">
        <v>2.5</v>
      </c>
      <c r="H24" s="60">
        <v>2.5</v>
      </c>
      <c r="I24" s="60">
        <v>2</v>
      </c>
      <c r="J24" s="60">
        <v>2.25</v>
      </c>
      <c r="K24" s="60">
        <v>2.25</v>
      </c>
      <c r="L24" s="60">
        <v>3</v>
      </c>
      <c r="M24" s="60">
        <v>0.25</v>
      </c>
      <c r="N24" s="60">
        <v>0.25</v>
      </c>
      <c r="O24" s="60">
        <v>1</v>
      </c>
    </row>
    <row r="25" spans="1:15" ht="12.75">
      <c r="A25" s="61">
        <v>19</v>
      </c>
      <c r="B25" s="60" t="s">
        <v>438</v>
      </c>
      <c r="C25" s="60" t="s">
        <v>439</v>
      </c>
      <c r="D25" s="60">
        <v>89.5</v>
      </c>
      <c r="E25" s="60">
        <v>89.15</v>
      </c>
      <c r="F25" s="60">
        <v>88</v>
      </c>
      <c r="G25" s="60">
        <v>8</v>
      </c>
      <c r="H25" s="60">
        <v>8</v>
      </c>
      <c r="I25" s="60">
        <v>8</v>
      </c>
      <c r="J25" s="60">
        <v>8.5</v>
      </c>
      <c r="K25" s="60">
        <v>8.5</v>
      </c>
      <c r="L25" s="60">
        <v>8</v>
      </c>
      <c r="M25" s="60">
        <v>0</v>
      </c>
      <c r="N25" s="60">
        <v>0</v>
      </c>
      <c r="O25" s="60">
        <v>0</v>
      </c>
    </row>
    <row r="26" spans="1:15" ht="12.75">
      <c r="A26" s="61">
        <v>20</v>
      </c>
      <c r="B26" s="60" t="s">
        <v>440</v>
      </c>
      <c r="C26" s="60" t="s">
        <v>441</v>
      </c>
      <c r="D26" s="60">
        <v>30</v>
      </c>
      <c r="E26" s="60">
        <v>30</v>
      </c>
      <c r="F26" s="60">
        <v>30</v>
      </c>
      <c r="G26" s="60">
        <v>4</v>
      </c>
      <c r="H26" s="60">
        <v>4</v>
      </c>
      <c r="I26" s="60">
        <v>4</v>
      </c>
      <c r="J26" s="60">
        <v>2</v>
      </c>
      <c r="K26" s="60">
        <v>2</v>
      </c>
      <c r="L26" s="60">
        <v>2</v>
      </c>
      <c r="M26" s="60">
        <v>0</v>
      </c>
      <c r="N26" s="60">
        <v>0</v>
      </c>
      <c r="O26" s="60">
        <v>0</v>
      </c>
    </row>
    <row r="27" spans="1:15" ht="12.75">
      <c r="A27" s="61">
        <v>21</v>
      </c>
      <c r="B27" s="60" t="s">
        <v>440</v>
      </c>
      <c r="C27" s="60" t="s">
        <v>442</v>
      </c>
      <c r="D27" s="60">
        <v>25</v>
      </c>
      <c r="E27" s="60">
        <v>25</v>
      </c>
      <c r="F27" s="60">
        <v>25</v>
      </c>
      <c r="G27" s="60">
        <v>2</v>
      </c>
      <c r="H27" s="60">
        <v>2.5</v>
      </c>
      <c r="I27" s="60">
        <v>2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</row>
    <row r="28" spans="1:15" ht="12.75">
      <c r="A28" s="61">
        <v>22</v>
      </c>
      <c r="B28" s="60" t="s">
        <v>440</v>
      </c>
      <c r="C28" s="60" t="s">
        <v>443</v>
      </c>
      <c r="D28" s="60">
        <v>10</v>
      </c>
      <c r="E28" s="60">
        <v>10</v>
      </c>
      <c r="F28" s="60">
        <v>10</v>
      </c>
      <c r="G28" s="60">
        <v>1</v>
      </c>
      <c r="H28" s="60">
        <v>1</v>
      </c>
      <c r="I28" s="60">
        <v>1</v>
      </c>
      <c r="J28" s="60">
        <v>1</v>
      </c>
      <c r="K28" s="60">
        <v>1</v>
      </c>
      <c r="L28" s="60">
        <v>1</v>
      </c>
      <c r="M28" s="60">
        <v>0</v>
      </c>
      <c r="N28" s="60">
        <v>0</v>
      </c>
      <c r="O28" s="60">
        <v>0</v>
      </c>
    </row>
    <row r="29" spans="1:15" ht="12.75">
      <c r="A29" s="61">
        <v>23</v>
      </c>
      <c r="B29" s="60" t="s">
        <v>444</v>
      </c>
      <c r="C29" s="60" t="s">
        <v>445</v>
      </c>
      <c r="D29" s="60">
        <v>33.25</v>
      </c>
      <c r="E29" s="60">
        <v>33.25</v>
      </c>
      <c r="F29" s="60">
        <v>32</v>
      </c>
      <c r="G29" s="60">
        <v>4</v>
      </c>
      <c r="H29" s="60">
        <v>4</v>
      </c>
      <c r="I29" s="60">
        <v>4</v>
      </c>
      <c r="J29" s="60">
        <v>2.5</v>
      </c>
      <c r="K29" s="60">
        <v>2.5</v>
      </c>
      <c r="L29" s="60">
        <v>3</v>
      </c>
      <c r="M29" s="60">
        <v>0.5</v>
      </c>
      <c r="N29" s="60">
        <v>0.5</v>
      </c>
      <c r="O29" s="60">
        <v>1</v>
      </c>
    </row>
    <row r="30" spans="1:15" ht="12.75">
      <c r="A30" s="61">
        <v>24</v>
      </c>
      <c r="B30" s="60" t="s">
        <v>444</v>
      </c>
      <c r="C30" s="60" t="s">
        <v>446</v>
      </c>
      <c r="D30" s="60">
        <v>57.5</v>
      </c>
      <c r="E30" s="60">
        <v>57.5</v>
      </c>
      <c r="F30" s="60">
        <v>54</v>
      </c>
      <c r="G30" s="60">
        <v>4.5</v>
      </c>
      <c r="H30" s="60">
        <v>4.5</v>
      </c>
      <c r="I30" s="60">
        <v>4</v>
      </c>
      <c r="J30" s="60">
        <v>5.5</v>
      </c>
      <c r="K30" s="60">
        <v>5.5</v>
      </c>
      <c r="L30" s="60">
        <v>5</v>
      </c>
      <c r="M30" s="60">
        <v>0</v>
      </c>
      <c r="N30" s="60">
        <v>0</v>
      </c>
      <c r="O30" s="60">
        <v>0</v>
      </c>
    </row>
    <row r="31" spans="1:15" ht="12.75">
      <c r="A31" s="61">
        <v>25</v>
      </c>
      <c r="B31" s="60" t="s">
        <v>444</v>
      </c>
      <c r="C31" s="60" t="s">
        <v>447</v>
      </c>
      <c r="D31" s="60">
        <v>14</v>
      </c>
      <c r="E31" s="60">
        <v>14</v>
      </c>
      <c r="F31" s="60">
        <v>14</v>
      </c>
      <c r="G31" s="60">
        <v>2</v>
      </c>
      <c r="H31" s="60">
        <v>2</v>
      </c>
      <c r="I31" s="60">
        <v>1</v>
      </c>
      <c r="J31" s="60">
        <v>1.5</v>
      </c>
      <c r="K31" s="60">
        <v>1.5</v>
      </c>
      <c r="L31" s="60">
        <v>2</v>
      </c>
      <c r="M31" s="60">
        <v>0.5</v>
      </c>
      <c r="N31" s="60">
        <v>0.5</v>
      </c>
      <c r="O31" s="60">
        <v>1</v>
      </c>
    </row>
    <row r="32" spans="1:15" ht="12.75">
      <c r="A32" s="61">
        <v>26</v>
      </c>
      <c r="B32" s="60" t="s">
        <v>448</v>
      </c>
      <c r="C32" s="60" t="s">
        <v>449</v>
      </c>
      <c r="D32" s="60">
        <v>14</v>
      </c>
      <c r="E32" s="60">
        <v>14</v>
      </c>
      <c r="F32" s="60">
        <v>14</v>
      </c>
      <c r="G32" s="60">
        <v>2</v>
      </c>
      <c r="H32" s="60">
        <v>2</v>
      </c>
      <c r="I32" s="60">
        <v>2</v>
      </c>
      <c r="J32" s="60">
        <v>0.5</v>
      </c>
      <c r="K32" s="60">
        <v>0.5</v>
      </c>
      <c r="L32" s="60">
        <v>1</v>
      </c>
      <c r="M32" s="60">
        <v>0</v>
      </c>
      <c r="N32" s="60">
        <v>0</v>
      </c>
      <c r="O32" s="60">
        <v>0</v>
      </c>
    </row>
    <row r="33" spans="1:15" ht="12.75">
      <c r="A33" s="61">
        <v>27</v>
      </c>
      <c r="B33" s="60" t="s">
        <v>448</v>
      </c>
      <c r="C33" s="60" t="s">
        <v>450</v>
      </c>
      <c r="D33" s="60">
        <v>36.5</v>
      </c>
      <c r="E33" s="60">
        <v>38</v>
      </c>
      <c r="F33" s="60">
        <v>38</v>
      </c>
      <c r="G33" s="60">
        <v>4</v>
      </c>
      <c r="H33" s="60">
        <v>4</v>
      </c>
      <c r="I33" s="60">
        <v>4</v>
      </c>
      <c r="J33" s="60">
        <v>3</v>
      </c>
      <c r="K33" s="60">
        <v>3</v>
      </c>
      <c r="L33" s="60">
        <v>3</v>
      </c>
      <c r="M33" s="60">
        <v>0</v>
      </c>
      <c r="N33" s="60">
        <v>0</v>
      </c>
      <c r="O33" s="60">
        <v>0</v>
      </c>
    </row>
    <row r="34" spans="1:15" ht="12.75">
      <c r="A34" s="61">
        <v>28</v>
      </c>
      <c r="B34" s="60" t="s">
        <v>451</v>
      </c>
      <c r="C34" s="60" t="s">
        <v>452</v>
      </c>
      <c r="D34" s="60">
        <v>77</v>
      </c>
      <c r="E34" s="60">
        <v>70.75</v>
      </c>
      <c r="F34" s="60">
        <v>78</v>
      </c>
      <c r="G34" s="60">
        <v>9</v>
      </c>
      <c r="H34" s="60">
        <v>8.5</v>
      </c>
      <c r="I34" s="60">
        <v>9</v>
      </c>
      <c r="J34" s="60">
        <v>4.25</v>
      </c>
      <c r="K34" s="60">
        <v>3.75</v>
      </c>
      <c r="L34" s="60">
        <v>6</v>
      </c>
      <c r="M34" s="60">
        <v>0.5</v>
      </c>
      <c r="N34" s="60">
        <v>0.5</v>
      </c>
      <c r="O34" s="60">
        <v>1</v>
      </c>
    </row>
    <row r="35" spans="1:15" ht="12.75">
      <c r="A35" s="61">
        <v>29</v>
      </c>
      <c r="B35" s="60" t="s">
        <v>453</v>
      </c>
      <c r="C35" s="60" t="s">
        <v>454</v>
      </c>
      <c r="D35" s="60">
        <v>11</v>
      </c>
      <c r="E35" s="60">
        <v>11</v>
      </c>
      <c r="F35" s="60">
        <v>11</v>
      </c>
      <c r="G35" s="60">
        <v>1</v>
      </c>
      <c r="H35" s="60">
        <v>1</v>
      </c>
      <c r="I35" s="60">
        <v>1</v>
      </c>
      <c r="J35" s="60">
        <v>1</v>
      </c>
      <c r="K35" s="60">
        <v>1</v>
      </c>
      <c r="L35" s="60">
        <v>1</v>
      </c>
      <c r="M35" s="60">
        <v>1</v>
      </c>
      <c r="N35" s="60">
        <v>1</v>
      </c>
      <c r="O35" s="60">
        <v>1</v>
      </c>
    </row>
    <row r="36" spans="1:15" ht="12.75">
      <c r="A36" s="61">
        <v>30</v>
      </c>
      <c r="B36" s="60" t="s">
        <v>453</v>
      </c>
      <c r="C36" s="60" t="s">
        <v>455</v>
      </c>
      <c r="D36" s="60">
        <v>13.5</v>
      </c>
      <c r="E36" s="60">
        <v>13.5</v>
      </c>
      <c r="F36" s="60">
        <v>14</v>
      </c>
      <c r="G36" s="60">
        <v>1</v>
      </c>
      <c r="H36" s="60">
        <v>1</v>
      </c>
      <c r="I36" s="60">
        <v>1</v>
      </c>
      <c r="J36" s="60">
        <v>4</v>
      </c>
      <c r="K36" s="60">
        <v>4</v>
      </c>
      <c r="L36" s="60">
        <v>4</v>
      </c>
      <c r="M36" s="60">
        <v>0</v>
      </c>
      <c r="N36" s="60">
        <v>0</v>
      </c>
      <c r="O36" s="60">
        <v>0</v>
      </c>
    </row>
    <row r="37" spans="1:15" ht="12.75">
      <c r="A37" s="61">
        <v>31</v>
      </c>
      <c r="B37" s="60" t="s">
        <v>456</v>
      </c>
      <c r="C37" s="60" t="s">
        <v>457</v>
      </c>
      <c r="D37" s="60">
        <v>2.2</v>
      </c>
      <c r="E37" s="60">
        <v>2.2</v>
      </c>
      <c r="F37" s="60">
        <v>3</v>
      </c>
      <c r="G37" s="60">
        <v>1</v>
      </c>
      <c r="H37" s="60">
        <v>1</v>
      </c>
      <c r="I37" s="60">
        <v>1</v>
      </c>
      <c r="J37" s="60">
        <v>0.2</v>
      </c>
      <c r="K37" s="60">
        <v>0.2</v>
      </c>
      <c r="L37" s="60">
        <v>1</v>
      </c>
      <c r="M37" s="60">
        <v>0</v>
      </c>
      <c r="N37" s="60">
        <v>0</v>
      </c>
      <c r="O37" s="60">
        <v>0</v>
      </c>
    </row>
    <row r="38" spans="1:15" ht="12.75">
      <c r="A38" s="61">
        <v>32</v>
      </c>
      <c r="B38" s="60" t="s">
        <v>456</v>
      </c>
      <c r="C38" s="60" t="s">
        <v>458</v>
      </c>
      <c r="D38" s="60">
        <v>9.4</v>
      </c>
      <c r="E38" s="60">
        <v>9.4</v>
      </c>
      <c r="F38" s="60">
        <v>11</v>
      </c>
      <c r="G38" s="60">
        <v>2</v>
      </c>
      <c r="H38" s="60">
        <v>2</v>
      </c>
      <c r="I38" s="60">
        <v>2</v>
      </c>
      <c r="J38" s="60">
        <v>0.4</v>
      </c>
      <c r="K38" s="60">
        <v>0.4</v>
      </c>
      <c r="L38" s="60">
        <v>2</v>
      </c>
      <c r="M38" s="60">
        <v>0.2</v>
      </c>
      <c r="N38" s="60">
        <v>0.2</v>
      </c>
      <c r="O38" s="60">
        <v>1</v>
      </c>
    </row>
    <row r="39" spans="1:15" ht="12.75">
      <c r="A39" s="61">
        <v>33</v>
      </c>
      <c r="B39" s="60" t="s">
        <v>456</v>
      </c>
      <c r="C39" s="60" t="s">
        <v>459</v>
      </c>
      <c r="D39" s="60">
        <v>85.5</v>
      </c>
      <c r="E39" s="60">
        <v>445.5</v>
      </c>
      <c r="F39" s="60">
        <v>83</v>
      </c>
      <c r="G39" s="60">
        <v>5</v>
      </c>
      <c r="H39" s="60">
        <v>5</v>
      </c>
      <c r="I39" s="60">
        <v>5</v>
      </c>
      <c r="J39" s="60">
        <v>9.5</v>
      </c>
      <c r="K39" s="60">
        <v>9.5</v>
      </c>
      <c r="L39" s="60">
        <v>10</v>
      </c>
      <c r="M39" s="60">
        <v>1</v>
      </c>
      <c r="N39" s="60">
        <v>1</v>
      </c>
      <c r="O39" s="60">
        <v>1</v>
      </c>
    </row>
    <row r="40" spans="1:15" ht="12.75">
      <c r="A40" s="61">
        <v>34</v>
      </c>
      <c r="B40" s="60" t="s">
        <v>456</v>
      </c>
      <c r="C40" s="60" t="s">
        <v>460</v>
      </c>
      <c r="D40" s="60">
        <v>21</v>
      </c>
      <c r="E40" s="60">
        <v>21</v>
      </c>
      <c r="F40" s="60">
        <v>21</v>
      </c>
      <c r="G40" s="60">
        <v>2</v>
      </c>
      <c r="H40" s="60">
        <v>2</v>
      </c>
      <c r="I40" s="60">
        <v>2</v>
      </c>
      <c r="J40" s="60">
        <v>4</v>
      </c>
      <c r="K40" s="60">
        <v>4</v>
      </c>
      <c r="L40" s="60">
        <v>4</v>
      </c>
      <c r="M40" s="60">
        <v>1</v>
      </c>
      <c r="N40" s="60">
        <v>1</v>
      </c>
      <c r="O40" s="60">
        <v>1</v>
      </c>
    </row>
    <row r="41" spans="1:15" ht="12.75">
      <c r="A41" s="61">
        <v>35</v>
      </c>
      <c r="B41" s="60" t="s">
        <v>456</v>
      </c>
      <c r="C41" s="60" t="s">
        <v>461</v>
      </c>
      <c r="D41" s="60">
        <v>2.25</v>
      </c>
      <c r="E41" s="60">
        <v>2.25</v>
      </c>
      <c r="F41" s="60">
        <v>3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</row>
    <row r="42" spans="1:15" ht="12.75">
      <c r="A42" s="61">
        <v>36</v>
      </c>
      <c r="B42" s="60" t="s">
        <v>462</v>
      </c>
      <c r="C42" s="60" t="s">
        <v>463</v>
      </c>
      <c r="D42" s="60">
        <v>120</v>
      </c>
      <c r="E42" s="60">
        <v>119</v>
      </c>
      <c r="F42" s="60">
        <v>120</v>
      </c>
      <c r="G42" s="60">
        <v>6</v>
      </c>
      <c r="H42" s="60">
        <v>5</v>
      </c>
      <c r="I42" s="60">
        <v>5</v>
      </c>
      <c r="J42" s="60">
        <v>14</v>
      </c>
      <c r="K42" s="60">
        <v>14</v>
      </c>
      <c r="L42" s="60">
        <v>15</v>
      </c>
      <c r="M42" s="60">
        <v>1</v>
      </c>
      <c r="N42" s="60">
        <v>1</v>
      </c>
      <c r="O42" s="60">
        <v>2</v>
      </c>
    </row>
    <row r="43" spans="1:15" ht="12.75">
      <c r="A43" s="61">
        <v>37</v>
      </c>
      <c r="B43" s="60" t="s">
        <v>462</v>
      </c>
      <c r="C43" s="60" t="s">
        <v>464</v>
      </c>
      <c r="D43" s="60">
        <v>11</v>
      </c>
      <c r="E43" s="60">
        <v>10.5</v>
      </c>
      <c r="F43" s="60">
        <v>11</v>
      </c>
      <c r="G43" s="60">
        <v>1</v>
      </c>
      <c r="H43" s="60">
        <v>0.5</v>
      </c>
      <c r="I43" s="60">
        <v>1</v>
      </c>
      <c r="J43" s="60">
        <v>1</v>
      </c>
      <c r="K43" s="60">
        <v>1</v>
      </c>
      <c r="L43" s="60">
        <v>1</v>
      </c>
      <c r="M43" s="60">
        <v>0</v>
      </c>
      <c r="N43" s="60">
        <v>0</v>
      </c>
      <c r="O43" s="60">
        <v>0</v>
      </c>
    </row>
    <row r="44" spans="1:15" ht="12.75">
      <c r="A44" s="61">
        <v>38</v>
      </c>
      <c r="B44" s="60" t="s">
        <v>462</v>
      </c>
      <c r="C44" s="60" t="s">
        <v>465</v>
      </c>
      <c r="D44" s="60">
        <v>13.5</v>
      </c>
      <c r="E44" s="60">
        <v>0</v>
      </c>
      <c r="F44" s="60">
        <v>18</v>
      </c>
      <c r="G44" s="60">
        <v>2.25</v>
      </c>
      <c r="H44" s="60">
        <v>0</v>
      </c>
      <c r="I44" s="60">
        <v>5</v>
      </c>
      <c r="J44" s="60">
        <v>2</v>
      </c>
      <c r="K44" s="60">
        <v>0</v>
      </c>
      <c r="L44" s="60">
        <v>2</v>
      </c>
      <c r="M44" s="60">
        <v>0</v>
      </c>
      <c r="N44" s="60">
        <v>0</v>
      </c>
      <c r="O44" s="60">
        <v>0</v>
      </c>
    </row>
    <row r="45" spans="1:15" ht="12.75">
      <c r="A45" s="61">
        <v>39</v>
      </c>
      <c r="B45" s="60" t="s">
        <v>466</v>
      </c>
      <c r="C45" s="60" t="s">
        <v>467</v>
      </c>
      <c r="D45" s="60">
        <v>17.4</v>
      </c>
      <c r="E45" s="60">
        <v>17.4</v>
      </c>
      <c r="F45" s="60">
        <v>16</v>
      </c>
      <c r="G45" s="60">
        <v>2.4</v>
      </c>
      <c r="H45" s="60">
        <v>2.4</v>
      </c>
      <c r="I45" s="60">
        <v>3</v>
      </c>
      <c r="J45" s="60">
        <v>1</v>
      </c>
      <c r="K45" s="60">
        <v>1</v>
      </c>
      <c r="L45" s="60">
        <v>1</v>
      </c>
      <c r="M45" s="60">
        <v>1</v>
      </c>
      <c r="N45" s="60">
        <v>1</v>
      </c>
      <c r="O45" s="60">
        <v>1</v>
      </c>
    </row>
    <row r="46" spans="1:15" ht="12.75">
      <c r="A46" s="61">
        <v>40</v>
      </c>
      <c r="B46" s="60" t="s">
        <v>466</v>
      </c>
      <c r="C46" s="60" t="s">
        <v>468</v>
      </c>
      <c r="D46" s="60">
        <v>0</v>
      </c>
      <c r="E46" s="60">
        <v>22.5</v>
      </c>
      <c r="F46" s="60">
        <v>26</v>
      </c>
      <c r="G46" s="60">
        <v>0</v>
      </c>
      <c r="H46" s="60">
        <v>3</v>
      </c>
      <c r="I46" s="60">
        <v>3</v>
      </c>
      <c r="J46" s="60">
        <v>0</v>
      </c>
      <c r="K46" s="60">
        <v>6</v>
      </c>
      <c r="L46" s="60">
        <v>7</v>
      </c>
      <c r="M46" s="60">
        <v>0</v>
      </c>
      <c r="N46" s="60">
        <v>0</v>
      </c>
      <c r="O46" s="60">
        <v>0</v>
      </c>
    </row>
    <row r="47" spans="1:15" ht="12.75">
      <c r="A47" s="61">
        <v>41</v>
      </c>
      <c r="B47" s="60" t="s">
        <v>466</v>
      </c>
      <c r="C47" s="60" t="s">
        <v>469</v>
      </c>
      <c r="D47" s="60">
        <v>13.18</v>
      </c>
      <c r="E47" s="60">
        <v>0</v>
      </c>
      <c r="F47" s="60">
        <v>12</v>
      </c>
      <c r="G47" s="60">
        <v>1.67</v>
      </c>
      <c r="H47" s="60">
        <v>0</v>
      </c>
      <c r="I47" s="60">
        <v>0</v>
      </c>
      <c r="J47" s="60">
        <v>0.5</v>
      </c>
      <c r="K47" s="60">
        <v>0</v>
      </c>
      <c r="L47" s="60">
        <v>1</v>
      </c>
      <c r="M47" s="60">
        <v>0</v>
      </c>
      <c r="N47" s="60">
        <v>0</v>
      </c>
      <c r="O47" s="60">
        <v>0</v>
      </c>
    </row>
    <row r="48" spans="1:15" ht="12.75">
      <c r="A48" s="61">
        <v>42</v>
      </c>
      <c r="B48" s="60" t="s">
        <v>470</v>
      </c>
      <c r="C48" s="60" t="s">
        <v>471</v>
      </c>
      <c r="D48" s="60">
        <v>24.5</v>
      </c>
      <c r="E48" s="60">
        <v>23</v>
      </c>
      <c r="F48" s="60">
        <v>23</v>
      </c>
      <c r="G48" s="60">
        <v>3</v>
      </c>
      <c r="H48" s="60">
        <v>3</v>
      </c>
      <c r="I48" s="60">
        <v>3</v>
      </c>
      <c r="J48" s="60">
        <v>1.5</v>
      </c>
      <c r="K48" s="60">
        <v>2</v>
      </c>
      <c r="L48" s="60">
        <v>2</v>
      </c>
      <c r="M48" s="60">
        <v>0</v>
      </c>
      <c r="N48" s="60">
        <v>0</v>
      </c>
      <c r="O48" s="60">
        <v>0</v>
      </c>
    </row>
    <row r="49" spans="1:15" ht="12.75">
      <c r="A49" s="61">
        <v>43</v>
      </c>
      <c r="B49" s="60" t="s">
        <v>470</v>
      </c>
      <c r="C49" s="60" t="s">
        <v>472</v>
      </c>
      <c r="D49" s="60">
        <v>0</v>
      </c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</row>
    <row r="50" spans="1:15" ht="12.75">
      <c r="A50" s="61">
        <v>44</v>
      </c>
      <c r="B50" s="60" t="s">
        <v>470</v>
      </c>
      <c r="C50" s="60" t="s">
        <v>473</v>
      </c>
      <c r="D50" s="60">
        <v>24.5</v>
      </c>
      <c r="E50" s="60">
        <v>28</v>
      </c>
      <c r="F50" s="60">
        <v>28</v>
      </c>
      <c r="G50" s="60">
        <v>3</v>
      </c>
      <c r="H50" s="60">
        <v>3</v>
      </c>
      <c r="I50" s="60">
        <v>3</v>
      </c>
      <c r="J50" s="60">
        <v>2.25</v>
      </c>
      <c r="K50" s="60">
        <v>4</v>
      </c>
      <c r="L50" s="60">
        <v>4</v>
      </c>
      <c r="M50" s="60">
        <v>0.25</v>
      </c>
      <c r="N50" s="60">
        <v>1</v>
      </c>
      <c r="O50" s="60">
        <v>1</v>
      </c>
    </row>
    <row r="51" spans="1:15" ht="12.75">
      <c r="A51" s="61">
        <v>45</v>
      </c>
      <c r="B51" s="60" t="s">
        <v>474</v>
      </c>
      <c r="C51" s="60" t="s">
        <v>475</v>
      </c>
      <c r="D51" s="60">
        <v>5</v>
      </c>
      <c r="E51" s="60">
        <v>5</v>
      </c>
      <c r="F51" s="60">
        <v>5</v>
      </c>
      <c r="G51" s="60">
        <v>0</v>
      </c>
      <c r="H51" s="60">
        <v>0</v>
      </c>
      <c r="I51" s="60">
        <v>0</v>
      </c>
      <c r="J51" s="60">
        <v>1</v>
      </c>
      <c r="K51" s="60">
        <v>1</v>
      </c>
      <c r="L51" s="60">
        <v>1</v>
      </c>
      <c r="M51" s="60">
        <v>0</v>
      </c>
      <c r="N51" s="60">
        <v>0</v>
      </c>
      <c r="O51" s="60">
        <v>0</v>
      </c>
    </row>
    <row r="52" spans="1:15" ht="12.75">
      <c r="A52" s="61">
        <v>46</v>
      </c>
      <c r="B52" s="60" t="s">
        <v>474</v>
      </c>
      <c r="C52" s="60" t="s">
        <v>476</v>
      </c>
      <c r="D52" s="60">
        <v>14</v>
      </c>
      <c r="E52" s="60">
        <v>14</v>
      </c>
      <c r="F52" s="60">
        <v>14</v>
      </c>
      <c r="G52" s="60">
        <v>2</v>
      </c>
      <c r="H52" s="60">
        <v>2</v>
      </c>
      <c r="I52" s="60">
        <v>2</v>
      </c>
      <c r="J52" s="60">
        <v>1</v>
      </c>
      <c r="K52" s="60">
        <v>1</v>
      </c>
      <c r="L52" s="60">
        <v>1</v>
      </c>
      <c r="M52" s="60">
        <v>0</v>
      </c>
      <c r="N52" s="60">
        <v>0</v>
      </c>
      <c r="O52" s="60">
        <v>0</v>
      </c>
    </row>
    <row r="53" spans="1:15" ht="12.75">
      <c r="A53" s="61">
        <v>47</v>
      </c>
      <c r="B53" s="60" t="s">
        <v>474</v>
      </c>
      <c r="C53" s="60" t="s">
        <v>477</v>
      </c>
      <c r="D53" s="60">
        <v>53</v>
      </c>
      <c r="E53" s="60">
        <v>51</v>
      </c>
      <c r="F53" s="60">
        <v>51</v>
      </c>
      <c r="G53" s="60">
        <v>4.5</v>
      </c>
      <c r="H53" s="60">
        <v>4</v>
      </c>
      <c r="I53" s="60">
        <v>4</v>
      </c>
      <c r="J53" s="60">
        <v>3</v>
      </c>
      <c r="K53" s="60">
        <v>3</v>
      </c>
      <c r="L53" s="60">
        <v>3</v>
      </c>
      <c r="M53" s="60">
        <v>0</v>
      </c>
      <c r="N53" s="60">
        <v>0</v>
      </c>
      <c r="O53" s="60">
        <v>0</v>
      </c>
    </row>
    <row r="54" spans="1:15" ht="12.75">
      <c r="A54" s="61">
        <v>48</v>
      </c>
      <c r="B54" s="60" t="s">
        <v>478</v>
      </c>
      <c r="C54" s="60" t="s">
        <v>479</v>
      </c>
      <c r="D54" s="60">
        <v>30.5</v>
      </c>
      <c r="E54" s="60">
        <v>30.5</v>
      </c>
      <c r="F54" s="60">
        <v>32</v>
      </c>
      <c r="G54" s="60">
        <v>4</v>
      </c>
      <c r="H54" s="60">
        <v>4</v>
      </c>
      <c r="I54" s="60">
        <v>4</v>
      </c>
      <c r="J54" s="60">
        <v>2.5</v>
      </c>
      <c r="K54" s="60">
        <v>2.5</v>
      </c>
      <c r="L54" s="60">
        <v>2</v>
      </c>
      <c r="M54" s="60">
        <v>0</v>
      </c>
      <c r="N54" s="60">
        <v>0</v>
      </c>
      <c r="O54" s="60">
        <v>0</v>
      </c>
    </row>
    <row r="55" spans="1:15" ht="12.75">
      <c r="A55" s="61">
        <v>49</v>
      </c>
      <c r="B55" s="60" t="s">
        <v>478</v>
      </c>
      <c r="C55" s="60" t="s">
        <v>480</v>
      </c>
      <c r="D55" s="60">
        <v>12.5</v>
      </c>
      <c r="E55" s="60">
        <v>12.5</v>
      </c>
      <c r="F55" s="60">
        <v>13</v>
      </c>
      <c r="G55" s="60">
        <v>1</v>
      </c>
      <c r="H55" s="60">
        <v>1</v>
      </c>
      <c r="I55" s="60">
        <v>1</v>
      </c>
      <c r="J55" s="60">
        <v>0.5</v>
      </c>
      <c r="K55" s="60">
        <v>0.5</v>
      </c>
      <c r="L55" s="60">
        <v>1</v>
      </c>
      <c r="M55" s="60">
        <v>0</v>
      </c>
      <c r="N55" s="60">
        <v>0</v>
      </c>
      <c r="O55" s="60">
        <v>0</v>
      </c>
    </row>
    <row r="56" spans="1:15" ht="12.75">
      <c r="A56" s="61">
        <v>50</v>
      </c>
      <c r="B56" s="60" t="s">
        <v>478</v>
      </c>
      <c r="C56" s="60" t="s">
        <v>481</v>
      </c>
      <c r="D56" s="60">
        <v>11</v>
      </c>
      <c r="E56" s="60">
        <v>8.5</v>
      </c>
      <c r="F56" s="60">
        <v>11</v>
      </c>
      <c r="G56" s="60">
        <v>1</v>
      </c>
      <c r="H56" s="60">
        <v>0</v>
      </c>
      <c r="I56" s="60">
        <v>1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</row>
    <row r="57" spans="1:15" ht="12.75">
      <c r="A57" s="61">
        <v>51</v>
      </c>
      <c r="B57" s="60" t="s">
        <v>478</v>
      </c>
      <c r="C57" s="60" t="s">
        <v>482</v>
      </c>
      <c r="D57" s="60">
        <v>13.5</v>
      </c>
      <c r="E57" s="60">
        <v>13</v>
      </c>
      <c r="F57" s="60">
        <v>14</v>
      </c>
      <c r="G57" s="60">
        <v>1</v>
      </c>
      <c r="H57" s="60">
        <v>1</v>
      </c>
      <c r="I57" s="60">
        <v>1</v>
      </c>
      <c r="J57" s="60">
        <v>1.5</v>
      </c>
      <c r="K57" s="60">
        <v>1.5</v>
      </c>
      <c r="L57" s="60">
        <v>2</v>
      </c>
      <c r="M57" s="60">
        <v>1</v>
      </c>
      <c r="N57" s="60">
        <v>1</v>
      </c>
      <c r="O57" s="60">
        <v>1</v>
      </c>
    </row>
    <row r="58" spans="1:15" ht="12.75">
      <c r="A58" s="61">
        <v>52</v>
      </c>
      <c r="B58" s="60" t="s">
        <v>478</v>
      </c>
      <c r="C58" s="60" t="s">
        <v>483</v>
      </c>
      <c r="D58" s="60">
        <v>12.85</v>
      </c>
      <c r="E58" s="60">
        <v>12.85</v>
      </c>
      <c r="F58" s="60">
        <v>18</v>
      </c>
      <c r="G58" s="60">
        <v>1.5</v>
      </c>
      <c r="H58" s="60">
        <v>1.5</v>
      </c>
      <c r="I58" s="60">
        <v>3</v>
      </c>
      <c r="J58" s="60">
        <v>0.25</v>
      </c>
      <c r="K58" s="60">
        <v>0.25</v>
      </c>
      <c r="L58" s="60">
        <v>1</v>
      </c>
      <c r="M58" s="60">
        <v>0.25</v>
      </c>
      <c r="N58" s="60">
        <v>0.25</v>
      </c>
      <c r="O58" s="60">
        <v>1</v>
      </c>
    </row>
    <row r="59" spans="1:15" ht="12.75">
      <c r="A59" s="61">
        <v>53</v>
      </c>
      <c r="B59" s="60" t="s">
        <v>478</v>
      </c>
      <c r="C59" s="60" t="s">
        <v>484</v>
      </c>
      <c r="D59" s="60">
        <v>18</v>
      </c>
      <c r="E59" s="60">
        <v>17</v>
      </c>
      <c r="F59" s="60">
        <v>15</v>
      </c>
      <c r="G59" s="60">
        <v>1</v>
      </c>
      <c r="H59" s="60">
        <v>1</v>
      </c>
      <c r="I59" s="60">
        <v>1</v>
      </c>
      <c r="J59" s="60">
        <v>1</v>
      </c>
      <c r="K59" s="60">
        <v>1</v>
      </c>
      <c r="L59" s="60">
        <v>1</v>
      </c>
      <c r="M59" s="60">
        <v>0</v>
      </c>
      <c r="N59" s="60">
        <v>0</v>
      </c>
      <c r="O59" s="60">
        <v>0</v>
      </c>
    </row>
    <row r="60" spans="1:15" ht="12.75">
      <c r="A60" s="61">
        <v>54</v>
      </c>
      <c r="B60" s="60" t="s">
        <v>478</v>
      </c>
      <c r="C60" s="60" t="s">
        <v>485</v>
      </c>
      <c r="D60" s="60">
        <v>10.25</v>
      </c>
      <c r="E60" s="60">
        <v>10.25</v>
      </c>
      <c r="F60" s="60">
        <v>13</v>
      </c>
      <c r="G60" s="60">
        <v>1.75</v>
      </c>
      <c r="H60" s="60">
        <v>1.75</v>
      </c>
      <c r="I60" s="60">
        <v>2</v>
      </c>
      <c r="J60" s="60">
        <v>0.5</v>
      </c>
      <c r="K60" s="60">
        <v>0.5</v>
      </c>
      <c r="L60" s="60">
        <v>1</v>
      </c>
      <c r="M60" s="60">
        <v>0</v>
      </c>
      <c r="N60" s="60">
        <v>0</v>
      </c>
      <c r="O60" s="60">
        <v>0</v>
      </c>
    </row>
    <row r="61" spans="1:15" ht="12.75">
      <c r="A61" s="61">
        <v>55</v>
      </c>
      <c r="B61" s="60" t="s">
        <v>486</v>
      </c>
      <c r="C61" s="60" t="s">
        <v>487</v>
      </c>
      <c r="D61" s="60">
        <v>25</v>
      </c>
      <c r="E61" s="60">
        <v>25</v>
      </c>
      <c r="F61" s="60">
        <v>27</v>
      </c>
      <c r="G61" s="60">
        <v>2.5</v>
      </c>
      <c r="H61" s="60">
        <v>2.5</v>
      </c>
      <c r="I61" s="60">
        <v>3</v>
      </c>
      <c r="J61" s="60">
        <v>1</v>
      </c>
      <c r="K61" s="60">
        <v>1</v>
      </c>
      <c r="L61" s="60">
        <v>2</v>
      </c>
      <c r="M61" s="60">
        <v>0</v>
      </c>
      <c r="N61" s="60">
        <v>0</v>
      </c>
      <c r="O61" s="60">
        <v>0</v>
      </c>
    </row>
    <row r="62" spans="1:15" ht="12.75">
      <c r="A62" s="61">
        <v>56</v>
      </c>
      <c r="B62" s="60" t="s">
        <v>488</v>
      </c>
      <c r="C62" s="60" t="s">
        <v>489</v>
      </c>
      <c r="D62" s="60">
        <v>13.88</v>
      </c>
      <c r="E62" s="60">
        <v>13.88</v>
      </c>
      <c r="F62" s="60">
        <v>14</v>
      </c>
      <c r="G62" s="60">
        <v>1</v>
      </c>
      <c r="H62" s="60">
        <v>1</v>
      </c>
      <c r="I62" s="60">
        <v>1</v>
      </c>
      <c r="J62" s="60">
        <v>1</v>
      </c>
      <c r="K62" s="60">
        <v>1</v>
      </c>
      <c r="L62" s="60">
        <v>1</v>
      </c>
      <c r="M62" s="60">
        <v>0</v>
      </c>
      <c r="N62" s="60">
        <v>0</v>
      </c>
      <c r="O62" s="60">
        <v>0</v>
      </c>
    </row>
    <row r="63" spans="1:15" ht="12.75">
      <c r="A63" s="61">
        <v>57</v>
      </c>
      <c r="B63" s="60" t="s">
        <v>488</v>
      </c>
      <c r="C63" s="60" t="s">
        <v>490</v>
      </c>
      <c r="D63" s="60">
        <v>13.7</v>
      </c>
      <c r="E63" s="60">
        <v>13.2</v>
      </c>
      <c r="F63" s="60">
        <v>13</v>
      </c>
      <c r="G63" s="60">
        <v>1</v>
      </c>
      <c r="H63" s="60">
        <v>1</v>
      </c>
      <c r="I63" s="60">
        <v>1</v>
      </c>
      <c r="J63" s="60">
        <v>1.2</v>
      </c>
      <c r="K63" s="60">
        <v>1.2</v>
      </c>
      <c r="L63" s="60">
        <v>3</v>
      </c>
      <c r="M63" s="60">
        <v>0.2</v>
      </c>
      <c r="N63" s="60">
        <v>0.2</v>
      </c>
      <c r="O63" s="60">
        <v>1</v>
      </c>
    </row>
    <row r="64" spans="1:15" ht="12.75">
      <c r="A64" s="61">
        <v>58</v>
      </c>
      <c r="B64" s="60" t="s">
        <v>488</v>
      </c>
      <c r="C64" s="60" t="s">
        <v>491</v>
      </c>
      <c r="D64" s="60">
        <v>8</v>
      </c>
      <c r="E64" s="60">
        <v>7.25</v>
      </c>
      <c r="F64" s="60">
        <v>8</v>
      </c>
      <c r="G64" s="60">
        <v>1</v>
      </c>
      <c r="H64" s="60">
        <v>1</v>
      </c>
      <c r="I64" s="60">
        <v>1</v>
      </c>
      <c r="J64" s="60">
        <v>1</v>
      </c>
      <c r="K64" s="60">
        <v>0.25</v>
      </c>
      <c r="L64" s="60">
        <v>1</v>
      </c>
      <c r="M64" s="60">
        <v>0</v>
      </c>
      <c r="N64" s="60">
        <v>0</v>
      </c>
      <c r="O64" s="60">
        <v>0</v>
      </c>
    </row>
    <row r="65" spans="1:15" ht="12.75">
      <c r="A65" s="61">
        <v>59</v>
      </c>
      <c r="B65" s="60" t="s">
        <v>488</v>
      </c>
      <c r="C65" s="60" t="s">
        <v>492</v>
      </c>
      <c r="D65" s="60">
        <v>15.25</v>
      </c>
      <c r="E65" s="60">
        <v>15.25</v>
      </c>
      <c r="F65" s="60">
        <v>17</v>
      </c>
      <c r="G65" s="60">
        <v>1.5</v>
      </c>
      <c r="H65" s="60">
        <v>1.5</v>
      </c>
      <c r="I65" s="60">
        <v>3</v>
      </c>
      <c r="J65" s="60">
        <v>1.5</v>
      </c>
      <c r="K65" s="60">
        <v>1.5</v>
      </c>
      <c r="L65" s="60">
        <v>1</v>
      </c>
      <c r="M65" s="60">
        <v>0</v>
      </c>
      <c r="N65" s="60">
        <v>0</v>
      </c>
      <c r="O65" s="60">
        <v>0</v>
      </c>
    </row>
    <row r="66" spans="1:15" ht="12.75">
      <c r="A66" s="61">
        <v>60</v>
      </c>
      <c r="B66" s="60" t="s">
        <v>488</v>
      </c>
      <c r="C66" s="60" t="s">
        <v>493</v>
      </c>
      <c r="D66" s="60">
        <v>16.5</v>
      </c>
      <c r="E66" s="60">
        <v>16</v>
      </c>
      <c r="F66" s="60">
        <v>16</v>
      </c>
      <c r="G66" s="60">
        <v>2.5</v>
      </c>
      <c r="H66" s="60">
        <v>2.5</v>
      </c>
      <c r="I66" s="60">
        <v>3</v>
      </c>
      <c r="J66" s="60">
        <v>1.5</v>
      </c>
      <c r="K66" s="60">
        <v>1</v>
      </c>
      <c r="L66" s="60">
        <v>1</v>
      </c>
      <c r="M66" s="60">
        <v>0</v>
      </c>
      <c r="N66" s="60">
        <v>0</v>
      </c>
      <c r="O66" s="60">
        <v>0</v>
      </c>
    </row>
    <row r="67" spans="1:15" ht="12.75">
      <c r="A67" s="61">
        <v>61</v>
      </c>
      <c r="B67" s="60" t="s">
        <v>488</v>
      </c>
      <c r="C67" s="60" t="s">
        <v>494</v>
      </c>
      <c r="D67" s="60">
        <v>6.4</v>
      </c>
      <c r="E67" s="60">
        <v>6.4</v>
      </c>
      <c r="F67" s="60">
        <v>8</v>
      </c>
      <c r="G67" s="60">
        <v>1.3</v>
      </c>
      <c r="H67" s="60">
        <v>1.3</v>
      </c>
      <c r="I67" s="60">
        <v>2</v>
      </c>
      <c r="J67" s="60">
        <v>0.6</v>
      </c>
      <c r="K67" s="60">
        <v>0.6</v>
      </c>
      <c r="L67" s="60">
        <v>1</v>
      </c>
      <c r="M67" s="60">
        <v>0</v>
      </c>
      <c r="N67" s="60">
        <v>0</v>
      </c>
      <c r="O67" s="60">
        <v>0</v>
      </c>
    </row>
    <row r="68" spans="1:15" ht="12.75">
      <c r="A68" s="61">
        <v>62</v>
      </c>
      <c r="B68" s="60" t="s">
        <v>488</v>
      </c>
      <c r="C68" s="60" t="s">
        <v>495</v>
      </c>
      <c r="D68" s="60">
        <v>31</v>
      </c>
      <c r="E68" s="60">
        <v>31</v>
      </c>
      <c r="F68" s="60">
        <v>31</v>
      </c>
      <c r="G68" s="60">
        <v>3</v>
      </c>
      <c r="H68" s="60">
        <v>3</v>
      </c>
      <c r="I68" s="60">
        <v>3</v>
      </c>
      <c r="J68" s="60">
        <v>3</v>
      </c>
      <c r="K68" s="60">
        <v>3</v>
      </c>
      <c r="L68" s="60">
        <v>3</v>
      </c>
      <c r="M68" s="60">
        <v>0</v>
      </c>
      <c r="N68" s="60">
        <v>0</v>
      </c>
      <c r="O68" s="60">
        <v>0</v>
      </c>
    </row>
    <row r="69" spans="1:15" ht="12.75">
      <c r="A69" s="61">
        <v>63</v>
      </c>
      <c r="B69" s="60" t="s">
        <v>488</v>
      </c>
      <c r="C69" s="60" t="s">
        <v>496</v>
      </c>
      <c r="D69" s="60">
        <v>22.25</v>
      </c>
      <c r="E69" s="60">
        <v>21.75</v>
      </c>
      <c r="F69" s="60">
        <v>23</v>
      </c>
      <c r="G69" s="60">
        <v>2.25</v>
      </c>
      <c r="H69" s="60">
        <v>2.25</v>
      </c>
      <c r="I69" s="60">
        <v>3</v>
      </c>
      <c r="J69" s="60">
        <v>1</v>
      </c>
      <c r="K69" s="60">
        <v>0.5</v>
      </c>
      <c r="L69" s="60">
        <v>1</v>
      </c>
      <c r="M69" s="60">
        <v>0</v>
      </c>
      <c r="N69" s="60">
        <v>0</v>
      </c>
      <c r="O69" s="60">
        <v>0</v>
      </c>
    </row>
    <row r="70" spans="1:15" ht="12.75">
      <c r="A70" s="61">
        <v>64</v>
      </c>
      <c r="B70" s="60" t="s">
        <v>488</v>
      </c>
      <c r="C70" s="60" t="s">
        <v>497</v>
      </c>
      <c r="D70" s="60">
        <v>14.5</v>
      </c>
      <c r="E70" s="60">
        <v>13.5</v>
      </c>
      <c r="F70" s="60">
        <v>15</v>
      </c>
      <c r="G70" s="60">
        <v>1</v>
      </c>
      <c r="H70" s="60">
        <v>1</v>
      </c>
      <c r="I70" s="60">
        <v>1</v>
      </c>
      <c r="J70" s="60">
        <v>1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</row>
    <row r="71" spans="1:15" ht="12.75">
      <c r="A71" s="61">
        <v>65</v>
      </c>
      <c r="B71" s="60" t="s">
        <v>498</v>
      </c>
      <c r="C71" s="60" t="s">
        <v>499</v>
      </c>
      <c r="D71" s="60">
        <v>48.25</v>
      </c>
      <c r="E71" s="60">
        <v>48.75</v>
      </c>
      <c r="F71" s="60">
        <v>46</v>
      </c>
      <c r="G71" s="60">
        <v>2</v>
      </c>
      <c r="H71" s="60">
        <v>2</v>
      </c>
      <c r="I71" s="60">
        <v>3</v>
      </c>
      <c r="J71" s="60">
        <v>4.5</v>
      </c>
      <c r="K71" s="60">
        <v>4.5</v>
      </c>
      <c r="L71" s="60">
        <v>7</v>
      </c>
      <c r="M71" s="60">
        <v>0.5</v>
      </c>
      <c r="N71" s="60">
        <v>0.5</v>
      </c>
      <c r="O71" s="60">
        <v>2</v>
      </c>
    </row>
    <row r="72" spans="1:15" ht="12.75">
      <c r="A72" s="61">
        <v>66</v>
      </c>
      <c r="B72" s="60" t="s">
        <v>500</v>
      </c>
      <c r="C72" s="60" t="s">
        <v>501</v>
      </c>
      <c r="D72" s="60">
        <v>33.75</v>
      </c>
      <c r="E72" s="60">
        <v>32.75</v>
      </c>
      <c r="F72" s="60">
        <v>30</v>
      </c>
      <c r="G72" s="60">
        <v>2</v>
      </c>
      <c r="H72" s="60">
        <v>2</v>
      </c>
      <c r="I72" s="60">
        <v>2</v>
      </c>
      <c r="J72" s="60">
        <v>5</v>
      </c>
      <c r="K72" s="60">
        <v>5</v>
      </c>
      <c r="L72" s="60">
        <v>4</v>
      </c>
      <c r="M72" s="60">
        <v>0</v>
      </c>
      <c r="N72" s="60">
        <v>0</v>
      </c>
      <c r="O72" s="60">
        <v>0</v>
      </c>
    </row>
    <row r="73" spans="1:15" ht="12.75">
      <c r="A73" s="61">
        <v>67</v>
      </c>
      <c r="B73" s="60" t="s">
        <v>500</v>
      </c>
      <c r="C73" s="60" t="s">
        <v>502</v>
      </c>
      <c r="D73" s="60">
        <v>16</v>
      </c>
      <c r="E73" s="60">
        <v>12.8</v>
      </c>
      <c r="F73" s="60">
        <v>16</v>
      </c>
      <c r="G73" s="60">
        <v>1</v>
      </c>
      <c r="H73" s="60">
        <v>1</v>
      </c>
      <c r="I73" s="60">
        <v>1</v>
      </c>
      <c r="J73" s="60">
        <v>2</v>
      </c>
      <c r="K73" s="60">
        <v>1.5</v>
      </c>
      <c r="L73" s="60">
        <v>2</v>
      </c>
      <c r="M73" s="60">
        <v>1</v>
      </c>
      <c r="N73" s="60">
        <v>1</v>
      </c>
      <c r="O73" s="60">
        <v>1</v>
      </c>
    </row>
    <row r="74" spans="1:15" ht="12.75">
      <c r="A74" s="61">
        <v>68</v>
      </c>
      <c r="B74" s="60" t="s">
        <v>500</v>
      </c>
      <c r="C74" s="60" t="s">
        <v>503</v>
      </c>
      <c r="D74" s="60">
        <v>17.75</v>
      </c>
      <c r="E74" s="60">
        <v>17.75</v>
      </c>
      <c r="F74" s="60">
        <v>20</v>
      </c>
      <c r="G74" s="60">
        <v>1.5</v>
      </c>
      <c r="H74" s="60">
        <v>1.5</v>
      </c>
      <c r="I74" s="60">
        <v>2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</row>
    <row r="75" spans="1:15" ht="12.75">
      <c r="A75" s="61">
        <v>69</v>
      </c>
      <c r="B75" s="60" t="s">
        <v>504</v>
      </c>
      <c r="C75" s="60" t="s">
        <v>505</v>
      </c>
      <c r="D75" s="60">
        <v>25.5</v>
      </c>
      <c r="E75" s="60">
        <v>25.5</v>
      </c>
      <c r="F75" s="60">
        <v>25</v>
      </c>
      <c r="G75" s="60">
        <v>2.5</v>
      </c>
      <c r="H75" s="60">
        <v>2.5</v>
      </c>
      <c r="I75" s="60">
        <v>3</v>
      </c>
      <c r="J75" s="60">
        <v>1</v>
      </c>
      <c r="K75" s="60">
        <v>1</v>
      </c>
      <c r="L75" s="60">
        <v>1</v>
      </c>
      <c r="M75" s="60">
        <v>0</v>
      </c>
      <c r="N75" s="60">
        <v>0</v>
      </c>
      <c r="O75" s="60">
        <v>0</v>
      </c>
    </row>
    <row r="76" spans="1:15" ht="25.5">
      <c r="A76" s="61">
        <v>70</v>
      </c>
      <c r="B76" s="60" t="s">
        <v>506</v>
      </c>
      <c r="C76" s="60" t="s">
        <v>507</v>
      </c>
      <c r="D76" s="60">
        <v>14</v>
      </c>
      <c r="E76" s="60">
        <v>14</v>
      </c>
      <c r="F76" s="60">
        <v>14</v>
      </c>
      <c r="G76" s="60">
        <v>3</v>
      </c>
      <c r="H76" s="60">
        <v>3</v>
      </c>
      <c r="I76" s="60">
        <v>3</v>
      </c>
      <c r="J76" s="60">
        <v>1</v>
      </c>
      <c r="K76" s="60">
        <v>1</v>
      </c>
      <c r="L76" s="60">
        <v>1</v>
      </c>
      <c r="M76" s="60">
        <v>0</v>
      </c>
      <c r="N76" s="60">
        <v>0</v>
      </c>
      <c r="O76" s="60">
        <v>0</v>
      </c>
    </row>
    <row r="77" spans="1:15" ht="12.75">
      <c r="A77" s="61">
        <v>71</v>
      </c>
      <c r="B77" s="60" t="s">
        <v>506</v>
      </c>
      <c r="C77" s="60" t="s">
        <v>508</v>
      </c>
      <c r="D77" s="60">
        <v>18</v>
      </c>
      <c r="E77" s="60">
        <v>18</v>
      </c>
      <c r="F77" s="60">
        <v>18</v>
      </c>
      <c r="G77" s="60">
        <v>2</v>
      </c>
      <c r="H77" s="60">
        <v>2</v>
      </c>
      <c r="I77" s="60">
        <v>2</v>
      </c>
      <c r="J77" s="60">
        <v>1</v>
      </c>
      <c r="K77" s="60">
        <v>1</v>
      </c>
      <c r="L77" s="60">
        <v>1</v>
      </c>
      <c r="M77" s="60">
        <v>0</v>
      </c>
      <c r="N77" s="60">
        <v>0</v>
      </c>
      <c r="O77" s="60">
        <v>0</v>
      </c>
    </row>
    <row r="78" spans="1:15" ht="12.75">
      <c r="A78" s="61">
        <v>72</v>
      </c>
      <c r="B78" s="60" t="s">
        <v>506</v>
      </c>
      <c r="C78" s="60" t="s">
        <v>509</v>
      </c>
      <c r="D78" s="60">
        <v>16</v>
      </c>
      <c r="E78" s="60">
        <v>16</v>
      </c>
      <c r="F78" s="60">
        <v>18</v>
      </c>
      <c r="G78" s="60">
        <v>1</v>
      </c>
      <c r="H78" s="60">
        <v>1</v>
      </c>
      <c r="I78" s="60">
        <v>1</v>
      </c>
      <c r="J78" s="60">
        <v>1</v>
      </c>
      <c r="K78" s="60">
        <v>1</v>
      </c>
      <c r="L78" s="60">
        <v>1</v>
      </c>
      <c r="M78" s="60">
        <v>0</v>
      </c>
      <c r="N78" s="60">
        <v>0</v>
      </c>
      <c r="O78" s="60">
        <v>0</v>
      </c>
    </row>
    <row r="79" spans="1:15" ht="12.75">
      <c r="A79" s="61">
        <v>73</v>
      </c>
      <c r="B79" s="60" t="s">
        <v>506</v>
      </c>
      <c r="C79" s="60" t="s">
        <v>510</v>
      </c>
      <c r="D79" s="60">
        <v>24</v>
      </c>
      <c r="E79" s="60">
        <v>24</v>
      </c>
      <c r="F79" s="60">
        <v>24</v>
      </c>
      <c r="G79" s="60">
        <v>3</v>
      </c>
      <c r="H79" s="60">
        <v>3</v>
      </c>
      <c r="I79" s="60">
        <v>3</v>
      </c>
      <c r="J79" s="60">
        <v>1</v>
      </c>
      <c r="K79" s="60">
        <v>1</v>
      </c>
      <c r="L79" s="60">
        <v>1</v>
      </c>
      <c r="M79" s="60">
        <v>0</v>
      </c>
      <c r="N79" s="60">
        <v>0</v>
      </c>
      <c r="O79" s="60">
        <v>0</v>
      </c>
    </row>
    <row r="80" spans="1:15" ht="12.75">
      <c r="A80" s="61">
        <v>74</v>
      </c>
      <c r="B80" s="60" t="s">
        <v>506</v>
      </c>
      <c r="C80" s="60" t="s">
        <v>511</v>
      </c>
      <c r="D80" s="60">
        <v>17.5</v>
      </c>
      <c r="E80" s="60">
        <v>14.5</v>
      </c>
      <c r="F80" s="60">
        <v>15</v>
      </c>
      <c r="G80" s="60">
        <v>3</v>
      </c>
      <c r="H80" s="60">
        <v>2</v>
      </c>
      <c r="I80" s="60">
        <v>2</v>
      </c>
      <c r="J80" s="60">
        <v>0.5</v>
      </c>
      <c r="K80" s="60">
        <v>0.5</v>
      </c>
      <c r="L80" s="60">
        <v>1</v>
      </c>
      <c r="M80" s="60">
        <v>0</v>
      </c>
      <c r="N80" s="60">
        <v>0</v>
      </c>
      <c r="O80" s="60">
        <v>0</v>
      </c>
    </row>
    <row r="81" spans="1:15" ht="12.75">
      <c r="A81" s="61">
        <v>75</v>
      </c>
      <c r="B81" s="60" t="s">
        <v>506</v>
      </c>
      <c r="C81" s="60" t="s">
        <v>512</v>
      </c>
      <c r="D81" s="60">
        <v>0</v>
      </c>
      <c r="E81" s="60">
        <v>0</v>
      </c>
      <c r="F81" s="60">
        <v>13</v>
      </c>
      <c r="G81" s="60">
        <v>0</v>
      </c>
      <c r="H81" s="60">
        <v>0</v>
      </c>
      <c r="I81" s="60">
        <v>2</v>
      </c>
      <c r="J81" s="60">
        <v>0</v>
      </c>
      <c r="K81" s="60">
        <v>0</v>
      </c>
      <c r="L81" s="60">
        <v>1</v>
      </c>
      <c r="M81" s="60">
        <v>0</v>
      </c>
      <c r="N81" s="60">
        <v>0</v>
      </c>
      <c r="O81" s="60">
        <v>0</v>
      </c>
    </row>
    <row r="82" spans="1:15" ht="12.75">
      <c r="A82" s="61">
        <v>76</v>
      </c>
      <c r="B82" s="60" t="s">
        <v>513</v>
      </c>
      <c r="C82" s="60" t="s">
        <v>514</v>
      </c>
      <c r="D82" s="60">
        <v>23</v>
      </c>
      <c r="E82" s="60">
        <v>23</v>
      </c>
      <c r="F82" s="60">
        <v>23</v>
      </c>
      <c r="G82" s="60">
        <v>0</v>
      </c>
      <c r="H82" s="60">
        <v>0</v>
      </c>
      <c r="I82" s="60">
        <v>0</v>
      </c>
      <c r="J82" s="60">
        <v>1</v>
      </c>
      <c r="K82" s="60">
        <v>1</v>
      </c>
      <c r="L82" s="60">
        <v>1</v>
      </c>
      <c r="M82" s="60">
        <v>0</v>
      </c>
      <c r="N82" s="60">
        <v>0</v>
      </c>
      <c r="O82" s="60">
        <v>0</v>
      </c>
    </row>
    <row r="83" spans="1:15" ht="12.75">
      <c r="A83" s="61">
        <v>77</v>
      </c>
      <c r="B83" s="60" t="s">
        <v>513</v>
      </c>
      <c r="C83" s="60" t="s">
        <v>515</v>
      </c>
      <c r="D83" s="60">
        <v>28.5</v>
      </c>
      <c r="E83" s="60">
        <v>24.5</v>
      </c>
      <c r="F83" s="60">
        <v>25</v>
      </c>
      <c r="G83" s="60">
        <v>4.5</v>
      </c>
      <c r="H83" s="60">
        <v>4.5</v>
      </c>
      <c r="I83" s="60">
        <v>4</v>
      </c>
      <c r="J83" s="60">
        <v>1.5</v>
      </c>
      <c r="K83" s="60">
        <v>1</v>
      </c>
      <c r="L83" s="60">
        <v>1</v>
      </c>
      <c r="M83" s="60">
        <v>0</v>
      </c>
      <c r="N83" s="60">
        <v>0</v>
      </c>
      <c r="O83" s="60">
        <v>0</v>
      </c>
    </row>
    <row r="84" spans="1:15" ht="12.75">
      <c r="A84" s="61">
        <v>78</v>
      </c>
      <c r="B84" s="60" t="s">
        <v>516</v>
      </c>
      <c r="C84" s="60" t="s">
        <v>517</v>
      </c>
      <c r="D84" s="60">
        <v>23</v>
      </c>
      <c r="E84" s="60">
        <v>23</v>
      </c>
      <c r="F84" s="60">
        <v>23</v>
      </c>
      <c r="G84" s="60">
        <v>3</v>
      </c>
      <c r="H84" s="60">
        <v>3</v>
      </c>
      <c r="I84" s="60">
        <v>3</v>
      </c>
      <c r="J84" s="60">
        <v>3.25</v>
      </c>
      <c r="K84" s="60">
        <v>3.25</v>
      </c>
      <c r="L84" s="60">
        <v>3</v>
      </c>
      <c r="M84" s="60">
        <v>1</v>
      </c>
      <c r="N84" s="60">
        <v>1</v>
      </c>
      <c r="O84" s="60">
        <v>1</v>
      </c>
    </row>
    <row r="85" spans="1:15" ht="12.75">
      <c r="A85" s="61">
        <v>79</v>
      </c>
      <c r="B85" s="60" t="s">
        <v>516</v>
      </c>
      <c r="C85" s="60" t="s">
        <v>518</v>
      </c>
      <c r="D85" s="60">
        <v>118.5</v>
      </c>
      <c r="E85" s="60">
        <v>113.5</v>
      </c>
      <c r="F85" s="60">
        <v>106</v>
      </c>
      <c r="G85" s="60">
        <v>7</v>
      </c>
      <c r="H85" s="60">
        <v>6</v>
      </c>
      <c r="I85" s="60">
        <v>5</v>
      </c>
      <c r="J85" s="60">
        <v>20.5</v>
      </c>
      <c r="K85" s="60">
        <v>20.5</v>
      </c>
      <c r="L85" s="60">
        <v>19</v>
      </c>
      <c r="M85" s="60">
        <v>2</v>
      </c>
      <c r="N85" s="60">
        <v>2</v>
      </c>
      <c r="O85" s="60">
        <v>0</v>
      </c>
    </row>
    <row r="86" spans="1:15" ht="12.75">
      <c r="A86" s="61">
        <v>80</v>
      </c>
      <c r="B86" s="60" t="s">
        <v>516</v>
      </c>
      <c r="C86" s="60" t="s">
        <v>519</v>
      </c>
      <c r="D86" s="60">
        <v>9</v>
      </c>
      <c r="E86" s="60">
        <v>9</v>
      </c>
      <c r="F86" s="60">
        <v>11</v>
      </c>
      <c r="G86" s="60">
        <v>0</v>
      </c>
      <c r="H86" s="60">
        <v>0</v>
      </c>
      <c r="I86" s="60">
        <v>0</v>
      </c>
      <c r="J86" s="60">
        <v>1</v>
      </c>
      <c r="K86" s="60">
        <v>1</v>
      </c>
      <c r="L86" s="60">
        <v>2</v>
      </c>
      <c r="M86" s="60">
        <v>0.5</v>
      </c>
      <c r="N86" s="60">
        <v>0.5</v>
      </c>
      <c r="O86" s="60">
        <v>1</v>
      </c>
    </row>
    <row r="87" spans="1:15" ht="12.75">
      <c r="A87" s="61">
        <v>81</v>
      </c>
      <c r="B87" s="60" t="s">
        <v>520</v>
      </c>
      <c r="C87" s="60" t="s">
        <v>521</v>
      </c>
      <c r="D87" s="60">
        <v>192.5</v>
      </c>
      <c r="E87" s="60">
        <v>183</v>
      </c>
      <c r="F87" s="60">
        <v>179</v>
      </c>
      <c r="G87" s="60">
        <v>8.5</v>
      </c>
      <c r="H87" s="60">
        <v>8</v>
      </c>
      <c r="I87" s="60">
        <v>8</v>
      </c>
      <c r="J87" s="60">
        <v>95</v>
      </c>
      <c r="K87" s="60">
        <v>91.5</v>
      </c>
      <c r="L87" s="60">
        <v>89</v>
      </c>
      <c r="M87" s="60">
        <v>4.5</v>
      </c>
      <c r="N87" s="60">
        <v>4.5</v>
      </c>
      <c r="O87" s="60">
        <v>5</v>
      </c>
    </row>
    <row r="88" spans="1:15" ht="12.75">
      <c r="A88" s="61">
        <v>82</v>
      </c>
      <c r="B88" s="60" t="s">
        <v>522</v>
      </c>
      <c r="C88" s="60" t="s">
        <v>523</v>
      </c>
      <c r="D88" s="60">
        <v>32.5</v>
      </c>
      <c r="E88" s="60">
        <v>31.5</v>
      </c>
      <c r="F88" s="60">
        <v>27</v>
      </c>
      <c r="G88" s="60">
        <v>3</v>
      </c>
      <c r="H88" s="60">
        <v>3</v>
      </c>
      <c r="I88" s="60">
        <v>3</v>
      </c>
      <c r="J88" s="60">
        <v>2.5</v>
      </c>
      <c r="K88" s="60">
        <v>2</v>
      </c>
      <c r="L88" s="60">
        <v>2</v>
      </c>
      <c r="M88" s="60">
        <v>0</v>
      </c>
      <c r="N88" s="60">
        <v>0</v>
      </c>
      <c r="O88" s="60">
        <v>0</v>
      </c>
    </row>
    <row r="89" spans="1:15" ht="12.75">
      <c r="A89" s="61">
        <v>83</v>
      </c>
      <c r="B89" s="60" t="s">
        <v>524</v>
      </c>
      <c r="C89" s="60" t="s">
        <v>525</v>
      </c>
      <c r="D89" s="60">
        <v>42</v>
      </c>
      <c r="E89" s="60">
        <v>40.5</v>
      </c>
      <c r="F89" s="60">
        <v>41</v>
      </c>
      <c r="G89" s="60">
        <v>4</v>
      </c>
      <c r="H89" s="60">
        <v>4</v>
      </c>
      <c r="I89" s="60">
        <v>4</v>
      </c>
      <c r="J89" s="60">
        <v>4</v>
      </c>
      <c r="K89" s="60">
        <v>3</v>
      </c>
      <c r="L89" s="60">
        <v>3</v>
      </c>
      <c r="M89" s="60">
        <v>1</v>
      </c>
      <c r="N89" s="60">
        <v>1</v>
      </c>
      <c r="O89" s="60">
        <v>1</v>
      </c>
    </row>
    <row r="90" spans="1:15" s="54" customFormat="1" ht="12.75">
      <c r="A90" s="51">
        <v>83</v>
      </c>
      <c r="B90" s="52"/>
      <c r="C90" s="52" t="s">
        <v>526</v>
      </c>
      <c r="D90" s="52">
        <f aca="true" t="shared" si="0" ref="D90:O90">SUM(D7:D89)</f>
        <v>2846.4600000000005</v>
      </c>
      <c r="E90" s="52">
        <f t="shared" si="0"/>
        <v>3141.7300000000005</v>
      </c>
      <c r="F90" s="52">
        <f t="shared" si="0"/>
        <v>2846</v>
      </c>
      <c r="G90" s="52">
        <f t="shared" si="0"/>
        <v>235.47</v>
      </c>
      <c r="H90" s="52">
        <f t="shared" si="0"/>
        <v>228.05</v>
      </c>
      <c r="I90" s="52">
        <f t="shared" si="0"/>
        <v>241</v>
      </c>
      <c r="J90" s="52">
        <f t="shared" si="0"/>
        <v>350.15</v>
      </c>
      <c r="K90" s="52">
        <f t="shared" si="0"/>
        <v>342.15</v>
      </c>
      <c r="L90" s="52">
        <f t="shared" si="0"/>
        <v>370</v>
      </c>
      <c r="M90" s="52">
        <f t="shared" si="0"/>
        <v>29.65</v>
      </c>
      <c r="N90" s="52">
        <f t="shared" si="0"/>
        <v>32.4</v>
      </c>
      <c r="O90" s="52">
        <f t="shared" si="0"/>
        <v>41</v>
      </c>
    </row>
    <row r="91" spans="1:15" ht="7.5" customHeight="1">
      <c r="A91" s="166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3"/>
    </row>
    <row r="92" spans="1:15" ht="12.75">
      <c r="A92" s="61">
        <v>1</v>
      </c>
      <c r="B92" s="60" t="s">
        <v>413</v>
      </c>
      <c r="C92" s="60" t="s">
        <v>527</v>
      </c>
      <c r="D92" s="60">
        <v>10</v>
      </c>
      <c r="E92" s="60">
        <v>10</v>
      </c>
      <c r="F92" s="60">
        <v>14</v>
      </c>
      <c r="G92" s="60">
        <v>0</v>
      </c>
      <c r="H92" s="60">
        <v>0</v>
      </c>
      <c r="I92" s="60">
        <v>0</v>
      </c>
      <c r="J92" s="60">
        <v>6.25</v>
      </c>
      <c r="K92" s="60">
        <v>6.25</v>
      </c>
      <c r="L92" s="60">
        <v>11</v>
      </c>
      <c r="M92" s="60">
        <v>0.25</v>
      </c>
      <c r="N92" s="60">
        <v>0.25</v>
      </c>
      <c r="O92" s="60">
        <v>1</v>
      </c>
    </row>
    <row r="93" spans="1:15" ht="12.75">
      <c r="A93" s="61">
        <v>2</v>
      </c>
      <c r="B93" s="60" t="s">
        <v>528</v>
      </c>
      <c r="C93" s="60" t="s">
        <v>529</v>
      </c>
      <c r="D93" s="60">
        <v>147.5</v>
      </c>
      <c r="E93" s="60">
        <v>147.5</v>
      </c>
      <c r="F93" s="60">
        <v>153</v>
      </c>
      <c r="G93" s="60">
        <v>8</v>
      </c>
      <c r="H93" s="60">
        <v>8</v>
      </c>
      <c r="I93" s="60">
        <v>9</v>
      </c>
      <c r="J93" s="60">
        <v>15.5</v>
      </c>
      <c r="K93" s="60">
        <v>15.5</v>
      </c>
      <c r="L93" s="60">
        <v>17</v>
      </c>
      <c r="M93" s="60">
        <v>1.5</v>
      </c>
      <c r="N93" s="60">
        <v>1.5</v>
      </c>
      <c r="O93" s="60">
        <v>2</v>
      </c>
    </row>
    <row r="94" spans="1:15" ht="12.75">
      <c r="A94" s="61">
        <v>3</v>
      </c>
      <c r="B94" s="60" t="s">
        <v>415</v>
      </c>
      <c r="C94" s="60" t="s">
        <v>530</v>
      </c>
      <c r="D94" s="60">
        <v>28</v>
      </c>
      <c r="E94" s="60">
        <v>25.45</v>
      </c>
      <c r="F94" s="60">
        <v>27</v>
      </c>
      <c r="G94" s="60">
        <v>0</v>
      </c>
      <c r="H94" s="60">
        <v>0</v>
      </c>
      <c r="I94" s="60">
        <v>0</v>
      </c>
      <c r="J94" s="60">
        <v>7</v>
      </c>
      <c r="K94" s="60">
        <v>5.1</v>
      </c>
      <c r="L94" s="60">
        <v>7</v>
      </c>
      <c r="M94" s="60">
        <v>2</v>
      </c>
      <c r="N94" s="60">
        <v>0.5</v>
      </c>
      <c r="O94" s="60">
        <v>2</v>
      </c>
    </row>
    <row r="95" spans="1:15" ht="12.75">
      <c r="A95" s="61">
        <v>4</v>
      </c>
      <c r="B95" s="60" t="s">
        <v>419</v>
      </c>
      <c r="C95" s="60" t="s">
        <v>531</v>
      </c>
      <c r="D95" s="60">
        <v>0</v>
      </c>
      <c r="E95" s="60">
        <v>6</v>
      </c>
      <c r="F95" s="60">
        <v>6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</row>
    <row r="96" spans="1:15" ht="12.75">
      <c r="A96" s="61">
        <v>5</v>
      </c>
      <c r="B96" s="60" t="s">
        <v>421</v>
      </c>
      <c r="C96" s="60" t="s">
        <v>532</v>
      </c>
      <c r="D96" s="60">
        <v>111</v>
      </c>
      <c r="E96" s="60">
        <v>111</v>
      </c>
      <c r="F96" s="60">
        <v>112</v>
      </c>
      <c r="G96" s="60">
        <v>4</v>
      </c>
      <c r="H96" s="60">
        <v>4</v>
      </c>
      <c r="I96" s="60">
        <v>4</v>
      </c>
      <c r="J96" s="60">
        <v>12</v>
      </c>
      <c r="K96" s="60">
        <v>12</v>
      </c>
      <c r="L96" s="60">
        <v>15</v>
      </c>
      <c r="M96" s="60">
        <v>2</v>
      </c>
      <c r="N96" s="60">
        <v>2</v>
      </c>
      <c r="O96" s="60">
        <v>3</v>
      </c>
    </row>
    <row r="97" spans="1:15" ht="12.75">
      <c r="A97" s="61">
        <v>6</v>
      </c>
      <c r="B97" s="60" t="s">
        <v>421</v>
      </c>
      <c r="C97" s="60" t="s">
        <v>533</v>
      </c>
      <c r="D97" s="60">
        <v>134.75</v>
      </c>
      <c r="E97" s="60">
        <v>13.75</v>
      </c>
      <c r="F97" s="60">
        <v>123</v>
      </c>
      <c r="G97" s="60">
        <v>7</v>
      </c>
      <c r="H97" s="60">
        <v>0</v>
      </c>
      <c r="I97" s="60">
        <v>7</v>
      </c>
      <c r="J97" s="60">
        <v>19</v>
      </c>
      <c r="K97" s="60">
        <v>2</v>
      </c>
      <c r="L97" s="60">
        <v>17</v>
      </c>
      <c r="M97" s="60">
        <v>1</v>
      </c>
      <c r="N97" s="60">
        <v>0</v>
      </c>
      <c r="O97" s="60">
        <v>1</v>
      </c>
    </row>
    <row r="98" spans="1:15" ht="12.75">
      <c r="A98" s="61">
        <v>7</v>
      </c>
      <c r="B98" s="60" t="s">
        <v>421</v>
      </c>
      <c r="C98" s="60" t="s">
        <v>534</v>
      </c>
      <c r="D98" s="60">
        <v>41.25</v>
      </c>
      <c r="E98" s="60">
        <v>39.5</v>
      </c>
      <c r="F98" s="60">
        <v>42</v>
      </c>
      <c r="G98" s="60">
        <v>3</v>
      </c>
      <c r="H98" s="60">
        <v>3</v>
      </c>
      <c r="I98" s="60">
        <v>3</v>
      </c>
      <c r="J98" s="60">
        <v>5.25</v>
      </c>
      <c r="K98" s="60">
        <v>4.5</v>
      </c>
      <c r="L98" s="60">
        <v>6</v>
      </c>
      <c r="M98" s="60">
        <v>0</v>
      </c>
      <c r="N98" s="60">
        <v>0</v>
      </c>
      <c r="O98" s="60">
        <v>0</v>
      </c>
    </row>
    <row r="99" spans="1:15" ht="12.75">
      <c r="A99" s="61">
        <v>8</v>
      </c>
      <c r="B99" s="60" t="s">
        <v>421</v>
      </c>
      <c r="C99" s="60" t="s">
        <v>535</v>
      </c>
      <c r="D99" s="60">
        <v>152</v>
      </c>
      <c r="E99" s="60">
        <v>135</v>
      </c>
      <c r="F99" s="60">
        <v>138</v>
      </c>
      <c r="G99" s="60">
        <v>6</v>
      </c>
      <c r="H99" s="60">
        <v>6</v>
      </c>
      <c r="I99" s="60">
        <v>6</v>
      </c>
      <c r="J99" s="60">
        <v>18</v>
      </c>
      <c r="K99" s="60">
        <v>18</v>
      </c>
      <c r="L99" s="60">
        <v>21</v>
      </c>
      <c r="M99" s="60">
        <v>3</v>
      </c>
      <c r="N99" s="60">
        <v>3</v>
      </c>
      <c r="O99" s="60">
        <v>3</v>
      </c>
    </row>
    <row r="100" spans="1:15" ht="12.75">
      <c r="A100" s="61">
        <v>9</v>
      </c>
      <c r="B100" s="60" t="s">
        <v>431</v>
      </c>
      <c r="C100" s="60" t="s">
        <v>536</v>
      </c>
      <c r="D100" s="60">
        <v>110</v>
      </c>
      <c r="E100" s="60">
        <v>107</v>
      </c>
      <c r="F100" s="60">
        <v>107</v>
      </c>
      <c r="G100" s="60">
        <v>6</v>
      </c>
      <c r="H100" s="60">
        <v>6</v>
      </c>
      <c r="I100" s="60">
        <v>6</v>
      </c>
      <c r="J100" s="60">
        <v>9</v>
      </c>
      <c r="K100" s="60">
        <v>9</v>
      </c>
      <c r="L100" s="60">
        <v>10</v>
      </c>
      <c r="M100" s="60">
        <v>1.5</v>
      </c>
      <c r="N100" s="60">
        <v>1.5</v>
      </c>
      <c r="O100" s="60">
        <v>3</v>
      </c>
    </row>
    <row r="101" spans="1:15" ht="12.75">
      <c r="A101" s="61">
        <v>10</v>
      </c>
      <c r="B101" s="60" t="s">
        <v>440</v>
      </c>
      <c r="C101" s="60" t="s">
        <v>537</v>
      </c>
      <c r="D101" s="60">
        <v>73.5</v>
      </c>
      <c r="E101" s="60">
        <v>73.5</v>
      </c>
      <c r="F101" s="60">
        <v>74</v>
      </c>
      <c r="G101" s="60">
        <v>7</v>
      </c>
      <c r="H101" s="60">
        <v>7</v>
      </c>
      <c r="I101" s="60">
        <v>7</v>
      </c>
      <c r="J101" s="60">
        <v>8</v>
      </c>
      <c r="K101" s="60">
        <v>8</v>
      </c>
      <c r="L101" s="60">
        <v>8</v>
      </c>
      <c r="M101" s="60">
        <v>1</v>
      </c>
      <c r="N101" s="60">
        <v>1</v>
      </c>
      <c r="O101" s="60">
        <v>1</v>
      </c>
    </row>
    <row r="102" spans="1:15" ht="12.75">
      <c r="A102" s="61">
        <v>11</v>
      </c>
      <c r="B102" s="60" t="s">
        <v>444</v>
      </c>
      <c r="C102" s="60" t="s">
        <v>538</v>
      </c>
      <c r="D102" s="60">
        <v>25</v>
      </c>
      <c r="E102" s="60">
        <v>25</v>
      </c>
      <c r="F102" s="60">
        <v>25</v>
      </c>
      <c r="G102" s="60">
        <v>3</v>
      </c>
      <c r="H102" s="60">
        <v>3</v>
      </c>
      <c r="I102" s="60">
        <v>3</v>
      </c>
      <c r="J102" s="60">
        <v>1.2</v>
      </c>
      <c r="K102" s="60">
        <v>1.2</v>
      </c>
      <c r="L102" s="60">
        <v>2</v>
      </c>
      <c r="M102" s="60">
        <v>0.2</v>
      </c>
      <c r="N102" s="60">
        <v>0.2</v>
      </c>
      <c r="O102" s="60">
        <v>1</v>
      </c>
    </row>
    <row r="103" spans="1:15" ht="12.75">
      <c r="A103" s="61">
        <v>12</v>
      </c>
      <c r="B103" s="60" t="s">
        <v>444</v>
      </c>
      <c r="C103" s="60" t="s">
        <v>539</v>
      </c>
      <c r="D103" s="60">
        <v>17</v>
      </c>
      <c r="E103" s="60">
        <v>17</v>
      </c>
      <c r="F103" s="60">
        <v>17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</row>
    <row r="104" spans="1:15" ht="12.75">
      <c r="A104" s="61">
        <v>13</v>
      </c>
      <c r="B104" s="60" t="s">
        <v>444</v>
      </c>
      <c r="C104" s="60" t="s">
        <v>540</v>
      </c>
      <c r="D104" s="60">
        <v>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</row>
    <row r="105" spans="1:15" ht="12.75">
      <c r="A105" s="61">
        <v>14</v>
      </c>
      <c r="B105" s="60" t="s">
        <v>448</v>
      </c>
      <c r="C105" s="60" t="s">
        <v>541</v>
      </c>
      <c r="D105" s="60">
        <v>95.5</v>
      </c>
      <c r="E105" s="60">
        <v>92.5</v>
      </c>
      <c r="F105" s="60">
        <v>93</v>
      </c>
      <c r="G105" s="60">
        <v>9.5</v>
      </c>
      <c r="H105" s="60">
        <v>9</v>
      </c>
      <c r="I105" s="60">
        <v>9</v>
      </c>
      <c r="J105" s="60">
        <v>7.5</v>
      </c>
      <c r="K105" s="60">
        <v>6.5</v>
      </c>
      <c r="L105" s="60">
        <v>7</v>
      </c>
      <c r="M105" s="60">
        <v>0.5</v>
      </c>
      <c r="N105" s="60">
        <v>0.5</v>
      </c>
      <c r="O105" s="60">
        <v>1</v>
      </c>
    </row>
    <row r="106" spans="1:15" ht="12.75">
      <c r="A106" s="61">
        <v>15</v>
      </c>
      <c r="B106" s="60" t="s">
        <v>448</v>
      </c>
      <c r="C106" s="60" t="s">
        <v>542</v>
      </c>
      <c r="D106" s="60">
        <v>31.5</v>
      </c>
      <c r="E106" s="60">
        <v>31</v>
      </c>
      <c r="F106" s="60">
        <v>33</v>
      </c>
      <c r="G106" s="60">
        <v>3.5</v>
      </c>
      <c r="H106" s="60">
        <v>3</v>
      </c>
      <c r="I106" s="60">
        <v>3</v>
      </c>
      <c r="J106" s="60">
        <v>3.25</v>
      </c>
      <c r="K106" s="60">
        <v>3.25</v>
      </c>
      <c r="L106" s="60">
        <v>4</v>
      </c>
      <c r="M106" s="60">
        <v>0.25</v>
      </c>
      <c r="N106" s="60">
        <v>0.25</v>
      </c>
      <c r="O106" s="60">
        <v>1</v>
      </c>
    </row>
    <row r="107" spans="1:15" ht="12.75">
      <c r="A107" s="61">
        <v>16</v>
      </c>
      <c r="B107" s="60" t="s">
        <v>448</v>
      </c>
      <c r="C107" s="60" t="s">
        <v>543</v>
      </c>
      <c r="D107" s="60">
        <v>37</v>
      </c>
      <c r="E107" s="60">
        <v>36.75</v>
      </c>
      <c r="F107" s="60">
        <v>38</v>
      </c>
      <c r="G107" s="60">
        <v>3.5</v>
      </c>
      <c r="H107" s="60">
        <v>3.5</v>
      </c>
      <c r="I107" s="60">
        <v>4</v>
      </c>
      <c r="J107" s="60">
        <v>3.25</v>
      </c>
      <c r="K107" s="60">
        <v>3</v>
      </c>
      <c r="L107" s="60">
        <v>5</v>
      </c>
      <c r="M107" s="60">
        <v>0.25</v>
      </c>
      <c r="N107" s="60">
        <v>0</v>
      </c>
      <c r="O107" s="60">
        <v>0</v>
      </c>
    </row>
    <row r="108" spans="1:15" ht="12.75">
      <c r="A108" s="61">
        <v>17</v>
      </c>
      <c r="B108" s="60" t="s">
        <v>448</v>
      </c>
      <c r="C108" s="60" t="s">
        <v>544</v>
      </c>
      <c r="D108" s="60">
        <v>30.05</v>
      </c>
      <c r="E108" s="60">
        <v>30.05</v>
      </c>
      <c r="F108" s="60">
        <v>32</v>
      </c>
      <c r="G108" s="60">
        <v>3</v>
      </c>
      <c r="H108" s="60">
        <v>3</v>
      </c>
      <c r="I108" s="60">
        <v>3</v>
      </c>
      <c r="J108" s="60">
        <v>2.02</v>
      </c>
      <c r="K108" s="60">
        <v>2.02</v>
      </c>
      <c r="L108" s="60">
        <v>3</v>
      </c>
      <c r="M108" s="60">
        <v>0</v>
      </c>
      <c r="N108" s="60">
        <v>0</v>
      </c>
      <c r="O108" s="60">
        <v>0</v>
      </c>
    </row>
    <row r="109" spans="1:15" ht="12.75">
      <c r="A109" s="61">
        <v>18</v>
      </c>
      <c r="B109" s="60" t="s">
        <v>451</v>
      </c>
      <c r="C109" s="60" t="s">
        <v>545</v>
      </c>
      <c r="D109" s="60">
        <v>60.25</v>
      </c>
      <c r="E109" s="60">
        <v>60.25</v>
      </c>
      <c r="F109" s="60">
        <v>63</v>
      </c>
      <c r="G109" s="60">
        <v>5</v>
      </c>
      <c r="H109" s="60">
        <v>5</v>
      </c>
      <c r="I109" s="60">
        <v>6</v>
      </c>
      <c r="J109" s="60">
        <v>4</v>
      </c>
      <c r="K109" s="60">
        <v>4</v>
      </c>
      <c r="L109" s="60">
        <v>5</v>
      </c>
      <c r="M109" s="60">
        <v>0.5</v>
      </c>
      <c r="N109" s="60">
        <v>0.5</v>
      </c>
      <c r="O109" s="60">
        <v>1</v>
      </c>
    </row>
    <row r="110" spans="1:15" ht="12.75">
      <c r="A110" s="61">
        <v>19</v>
      </c>
      <c r="B110" s="60" t="s">
        <v>453</v>
      </c>
      <c r="C110" s="60" t="s">
        <v>546</v>
      </c>
      <c r="D110" s="60">
        <v>153</v>
      </c>
      <c r="E110" s="60">
        <v>153</v>
      </c>
      <c r="F110" s="60">
        <v>154</v>
      </c>
      <c r="G110" s="60">
        <v>6</v>
      </c>
      <c r="H110" s="60">
        <v>6</v>
      </c>
      <c r="I110" s="60">
        <v>6</v>
      </c>
      <c r="J110" s="60">
        <v>11.75</v>
      </c>
      <c r="K110" s="60">
        <v>11.75</v>
      </c>
      <c r="L110" s="60">
        <v>13</v>
      </c>
      <c r="M110" s="60">
        <v>0.5</v>
      </c>
      <c r="N110" s="60">
        <v>0.5</v>
      </c>
      <c r="O110" s="60">
        <v>1</v>
      </c>
    </row>
    <row r="111" spans="1:15" ht="12.75">
      <c r="A111" s="61">
        <v>20</v>
      </c>
      <c r="B111" s="60" t="s">
        <v>456</v>
      </c>
      <c r="C111" s="60" t="s">
        <v>547</v>
      </c>
      <c r="D111" s="60">
        <v>81.2</v>
      </c>
      <c r="E111" s="60">
        <v>80.8</v>
      </c>
      <c r="F111" s="60">
        <v>105</v>
      </c>
      <c r="G111" s="60">
        <v>7</v>
      </c>
      <c r="H111" s="60">
        <v>7</v>
      </c>
      <c r="I111" s="60">
        <v>7</v>
      </c>
      <c r="J111" s="60">
        <v>13.4</v>
      </c>
      <c r="K111" s="60">
        <v>11.4</v>
      </c>
      <c r="L111" s="60">
        <v>12</v>
      </c>
      <c r="M111" s="60">
        <v>6.7</v>
      </c>
      <c r="N111" s="60">
        <v>5.7</v>
      </c>
      <c r="O111" s="60">
        <v>6</v>
      </c>
    </row>
    <row r="112" spans="1:15" ht="25.5">
      <c r="A112" s="61">
        <v>21</v>
      </c>
      <c r="B112" s="60" t="s">
        <v>466</v>
      </c>
      <c r="C112" s="60" t="s">
        <v>548</v>
      </c>
      <c r="D112" s="60">
        <v>3.16</v>
      </c>
      <c r="E112" s="60">
        <v>3.16</v>
      </c>
      <c r="F112" s="60">
        <v>6</v>
      </c>
      <c r="G112" s="60">
        <v>0.25</v>
      </c>
      <c r="H112" s="60">
        <v>0.25</v>
      </c>
      <c r="I112" s="60">
        <v>1</v>
      </c>
      <c r="J112" s="60">
        <v>0.1</v>
      </c>
      <c r="K112" s="60">
        <v>0.1</v>
      </c>
      <c r="L112" s="60">
        <v>1</v>
      </c>
      <c r="M112" s="60">
        <v>0</v>
      </c>
      <c r="N112" s="60">
        <v>0</v>
      </c>
      <c r="O112" s="60">
        <v>0</v>
      </c>
    </row>
    <row r="113" spans="1:15" ht="12.75">
      <c r="A113" s="61">
        <v>22</v>
      </c>
      <c r="B113" s="60" t="s">
        <v>466</v>
      </c>
      <c r="C113" s="60" t="s">
        <v>549</v>
      </c>
      <c r="D113" s="60">
        <v>95</v>
      </c>
      <c r="E113" s="60">
        <v>91.5</v>
      </c>
      <c r="F113" s="60">
        <v>94</v>
      </c>
      <c r="G113" s="60">
        <v>6</v>
      </c>
      <c r="H113" s="60">
        <v>6</v>
      </c>
      <c r="I113" s="60">
        <v>6</v>
      </c>
      <c r="J113" s="60">
        <v>8.5</v>
      </c>
      <c r="K113" s="60">
        <v>7</v>
      </c>
      <c r="L113" s="60">
        <v>8</v>
      </c>
      <c r="M113" s="60">
        <v>1</v>
      </c>
      <c r="N113" s="60">
        <v>1</v>
      </c>
      <c r="O113" s="60">
        <v>2</v>
      </c>
    </row>
    <row r="114" spans="1:15" ht="12.75">
      <c r="A114" s="61">
        <v>23</v>
      </c>
      <c r="B114" s="60" t="s">
        <v>470</v>
      </c>
      <c r="C114" s="60" t="s">
        <v>550</v>
      </c>
      <c r="D114" s="60">
        <v>16.5</v>
      </c>
      <c r="E114" s="60">
        <v>16.5</v>
      </c>
      <c r="F114" s="60">
        <v>17</v>
      </c>
      <c r="G114" s="60">
        <v>3</v>
      </c>
      <c r="H114" s="60">
        <v>3</v>
      </c>
      <c r="I114" s="60">
        <v>3</v>
      </c>
      <c r="J114" s="60">
        <v>1</v>
      </c>
      <c r="K114" s="60">
        <v>1</v>
      </c>
      <c r="L114" s="60">
        <v>1</v>
      </c>
      <c r="M114" s="60">
        <v>0</v>
      </c>
      <c r="N114" s="60">
        <v>0</v>
      </c>
      <c r="O114" s="60">
        <v>0</v>
      </c>
    </row>
    <row r="115" spans="1:15" ht="12.75">
      <c r="A115" s="61">
        <v>24</v>
      </c>
      <c r="B115" s="60" t="s">
        <v>474</v>
      </c>
      <c r="C115" s="60" t="s">
        <v>551</v>
      </c>
      <c r="D115" s="60">
        <v>54.5</v>
      </c>
      <c r="E115" s="60">
        <v>53</v>
      </c>
      <c r="F115" s="60">
        <v>56</v>
      </c>
      <c r="G115" s="60">
        <v>5</v>
      </c>
      <c r="H115" s="60">
        <v>5</v>
      </c>
      <c r="I115" s="60">
        <v>5</v>
      </c>
      <c r="J115" s="60">
        <v>3.5</v>
      </c>
      <c r="K115" s="60">
        <v>3.5</v>
      </c>
      <c r="L115" s="60">
        <v>4</v>
      </c>
      <c r="M115" s="60">
        <v>0.5</v>
      </c>
      <c r="N115" s="60">
        <v>0.5</v>
      </c>
      <c r="O115" s="60">
        <v>1</v>
      </c>
    </row>
    <row r="116" spans="1:15" ht="12.75">
      <c r="A116" s="61">
        <v>25</v>
      </c>
      <c r="B116" s="60" t="s">
        <v>474</v>
      </c>
      <c r="C116" s="60" t="s">
        <v>552</v>
      </c>
      <c r="D116" s="60">
        <v>156</v>
      </c>
      <c r="E116" s="60">
        <v>138</v>
      </c>
      <c r="F116" s="60">
        <v>138</v>
      </c>
      <c r="G116" s="60">
        <v>9</v>
      </c>
      <c r="H116" s="60">
        <v>9</v>
      </c>
      <c r="I116" s="60">
        <v>9</v>
      </c>
      <c r="J116" s="60">
        <v>20</v>
      </c>
      <c r="K116" s="60">
        <v>17</v>
      </c>
      <c r="L116" s="60">
        <v>17</v>
      </c>
      <c r="M116" s="60">
        <v>1</v>
      </c>
      <c r="N116" s="60">
        <v>1</v>
      </c>
      <c r="O116" s="60">
        <v>1</v>
      </c>
    </row>
    <row r="117" spans="1:15" ht="12.75">
      <c r="A117" s="61">
        <v>26</v>
      </c>
      <c r="B117" s="60" t="s">
        <v>486</v>
      </c>
      <c r="C117" s="60" t="s">
        <v>553</v>
      </c>
      <c r="D117" s="60">
        <v>56</v>
      </c>
      <c r="E117" s="60">
        <v>56</v>
      </c>
      <c r="F117" s="60">
        <v>55</v>
      </c>
      <c r="G117" s="60">
        <v>6.5</v>
      </c>
      <c r="H117" s="60">
        <v>6.5</v>
      </c>
      <c r="I117" s="60">
        <v>6</v>
      </c>
      <c r="J117" s="60">
        <v>3.5</v>
      </c>
      <c r="K117" s="60">
        <v>3.5</v>
      </c>
      <c r="L117" s="60">
        <v>4</v>
      </c>
      <c r="M117" s="60">
        <v>0.5</v>
      </c>
      <c r="N117" s="60">
        <v>0.5</v>
      </c>
      <c r="O117" s="60">
        <v>1</v>
      </c>
    </row>
    <row r="118" spans="1:15" ht="12.75">
      <c r="A118" s="61">
        <v>27</v>
      </c>
      <c r="B118" s="60" t="s">
        <v>488</v>
      </c>
      <c r="C118" s="60" t="s">
        <v>554</v>
      </c>
      <c r="D118" s="60">
        <v>52.75</v>
      </c>
      <c r="E118" s="60">
        <v>43.25</v>
      </c>
      <c r="F118" s="60">
        <v>47</v>
      </c>
      <c r="G118" s="60">
        <v>5.25</v>
      </c>
      <c r="H118" s="60">
        <v>5.25</v>
      </c>
      <c r="I118" s="60">
        <v>6</v>
      </c>
      <c r="J118" s="60">
        <v>3.5</v>
      </c>
      <c r="K118" s="60">
        <v>3.5</v>
      </c>
      <c r="L118" s="60">
        <v>4</v>
      </c>
      <c r="M118" s="60">
        <v>0</v>
      </c>
      <c r="N118" s="60">
        <v>0</v>
      </c>
      <c r="O118" s="60">
        <v>0</v>
      </c>
    </row>
    <row r="119" spans="1:15" ht="12.75">
      <c r="A119" s="61">
        <v>28</v>
      </c>
      <c r="B119" s="60" t="s">
        <v>498</v>
      </c>
      <c r="C119" s="60" t="s">
        <v>555</v>
      </c>
      <c r="D119" s="60">
        <v>60.5</v>
      </c>
      <c r="E119" s="60">
        <v>60.5</v>
      </c>
      <c r="F119" s="60">
        <v>64</v>
      </c>
      <c r="G119" s="60">
        <v>6</v>
      </c>
      <c r="H119" s="60">
        <v>6</v>
      </c>
      <c r="I119" s="60">
        <v>6</v>
      </c>
      <c r="J119" s="60">
        <v>8</v>
      </c>
      <c r="K119" s="60">
        <v>8</v>
      </c>
      <c r="L119" s="60">
        <v>9</v>
      </c>
      <c r="M119" s="60">
        <v>1</v>
      </c>
      <c r="N119" s="60">
        <v>1</v>
      </c>
      <c r="O119" s="60">
        <v>2</v>
      </c>
    </row>
    <row r="120" spans="1:15" ht="12.75">
      <c r="A120" s="61">
        <v>29</v>
      </c>
      <c r="B120" s="60" t="s">
        <v>506</v>
      </c>
      <c r="C120" s="60" t="s">
        <v>556</v>
      </c>
      <c r="D120" s="60">
        <v>206</v>
      </c>
      <c r="E120" s="60">
        <v>206</v>
      </c>
      <c r="F120" s="60">
        <v>213</v>
      </c>
      <c r="G120" s="60">
        <v>7</v>
      </c>
      <c r="H120" s="60">
        <v>7</v>
      </c>
      <c r="I120" s="60">
        <v>7</v>
      </c>
      <c r="J120" s="60">
        <v>17</v>
      </c>
      <c r="K120" s="60">
        <v>17</v>
      </c>
      <c r="L120" s="60">
        <v>17</v>
      </c>
      <c r="M120" s="60">
        <v>1</v>
      </c>
      <c r="N120" s="60">
        <v>1</v>
      </c>
      <c r="O120" s="60">
        <v>1</v>
      </c>
    </row>
    <row r="121" spans="1:15" ht="12.75">
      <c r="A121" s="61">
        <v>30</v>
      </c>
      <c r="B121" s="60" t="s">
        <v>506</v>
      </c>
      <c r="C121" s="60" t="s">
        <v>557</v>
      </c>
      <c r="D121" s="60">
        <v>110.5</v>
      </c>
      <c r="E121" s="60">
        <v>108</v>
      </c>
      <c r="F121" s="60">
        <v>115</v>
      </c>
      <c r="G121" s="60">
        <v>7</v>
      </c>
      <c r="H121" s="60">
        <v>7</v>
      </c>
      <c r="I121" s="60">
        <v>7</v>
      </c>
      <c r="J121" s="60">
        <v>13</v>
      </c>
      <c r="K121" s="60">
        <v>11.5</v>
      </c>
      <c r="L121" s="60">
        <v>12</v>
      </c>
      <c r="M121" s="60">
        <v>1.5</v>
      </c>
      <c r="N121" s="60">
        <v>1.5</v>
      </c>
      <c r="O121" s="60">
        <v>2</v>
      </c>
    </row>
    <row r="122" spans="1:15" ht="12.75">
      <c r="A122" s="61">
        <v>31</v>
      </c>
      <c r="B122" s="60" t="s">
        <v>506</v>
      </c>
      <c r="C122" s="60" t="s">
        <v>558</v>
      </c>
      <c r="D122" s="60">
        <v>160.5</v>
      </c>
      <c r="E122" s="60">
        <v>153</v>
      </c>
      <c r="F122" s="60">
        <v>149</v>
      </c>
      <c r="G122" s="60">
        <v>9.5</v>
      </c>
      <c r="H122" s="60">
        <v>9.5</v>
      </c>
      <c r="I122" s="60">
        <v>8</v>
      </c>
      <c r="J122" s="60">
        <v>15</v>
      </c>
      <c r="K122" s="60">
        <v>14</v>
      </c>
      <c r="L122" s="60">
        <v>14</v>
      </c>
      <c r="M122" s="60">
        <v>2</v>
      </c>
      <c r="N122" s="60">
        <v>2</v>
      </c>
      <c r="O122" s="60">
        <v>3</v>
      </c>
    </row>
    <row r="123" spans="1:15" ht="12.75">
      <c r="A123" s="61">
        <v>32</v>
      </c>
      <c r="B123" s="60" t="s">
        <v>516</v>
      </c>
      <c r="C123" s="60" t="s">
        <v>559</v>
      </c>
      <c r="D123" s="60">
        <v>0</v>
      </c>
      <c r="E123" s="60">
        <v>0</v>
      </c>
      <c r="F123" s="60">
        <v>10</v>
      </c>
      <c r="G123" s="60">
        <v>0</v>
      </c>
      <c r="H123" s="60">
        <v>0</v>
      </c>
      <c r="I123" s="60">
        <v>2</v>
      </c>
      <c r="J123" s="60">
        <v>0</v>
      </c>
      <c r="K123" s="60">
        <v>0</v>
      </c>
      <c r="L123" s="60">
        <v>2</v>
      </c>
      <c r="M123" s="60">
        <v>0</v>
      </c>
      <c r="N123" s="60">
        <v>0</v>
      </c>
      <c r="O123" s="60">
        <v>1</v>
      </c>
    </row>
    <row r="124" spans="1:15" ht="12.75">
      <c r="A124" s="61">
        <v>33</v>
      </c>
      <c r="B124" s="60" t="s">
        <v>516</v>
      </c>
      <c r="C124" s="60" t="s">
        <v>560</v>
      </c>
      <c r="D124" s="60">
        <v>64.65</v>
      </c>
      <c r="E124" s="60">
        <v>64.65</v>
      </c>
      <c r="F124" s="60">
        <v>58</v>
      </c>
      <c r="G124" s="60">
        <v>5</v>
      </c>
      <c r="H124" s="60">
        <v>5</v>
      </c>
      <c r="I124" s="60">
        <v>5</v>
      </c>
      <c r="J124" s="60">
        <v>5.9</v>
      </c>
      <c r="K124" s="60">
        <v>5.9</v>
      </c>
      <c r="L124" s="60">
        <v>6</v>
      </c>
      <c r="M124" s="60">
        <v>0.5</v>
      </c>
      <c r="N124" s="60">
        <v>0.5</v>
      </c>
      <c r="O124" s="60">
        <v>1</v>
      </c>
    </row>
    <row r="125" spans="1:15" ht="12.75">
      <c r="A125" s="61">
        <v>34</v>
      </c>
      <c r="B125" s="60" t="s">
        <v>516</v>
      </c>
      <c r="C125" s="60" t="s">
        <v>561</v>
      </c>
      <c r="D125" s="60">
        <v>128.5</v>
      </c>
      <c r="E125" s="60">
        <v>128.5</v>
      </c>
      <c r="F125" s="60">
        <v>130</v>
      </c>
      <c r="G125" s="60">
        <v>5</v>
      </c>
      <c r="H125" s="60">
        <v>5</v>
      </c>
      <c r="I125" s="60">
        <v>5</v>
      </c>
      <c r="J125" s="60">
        <v>9.5</v>
      </c>
      <c r="K125" s="60">
        <v>9.5</v>
      </c>
      <c r="L125" s="60">
        <v>11</v>
      </c>
      <c r="M125" s="60">
        <v>0.5</v>
      </c>
      <c r="N125" s="60">
        <v>0.5</v>
      </c>
      <c r="O125" s="60">
        <v>1</v>
      </c>
    </row>
    <row r="126" spans="1:15" ht="12.75">
      <c r="A126" s="61">
        <v>35</v>
      </c>
      <c r="B126" s="60" t="s">
        <v>520</v>
      </c>
      <c r="C126" s="60" t="s">
        <v>562</v>
      </c>
      <c r="D126" s="60">
        <v>88</v>
      </c>
      <c r="E126" s="60">
        <v>87</v>
      </c>
      <c r="F126" s="60">
        <v>90</v>
      </c>
      <c r="G126" s="60">
        <v>6</v>
      </c>
      <c r="H126" s="60">
        <v>6</v>
      </c>
      <c r="I126" s="60">
        <v>6</v>
      </c>
      <c r="J126" s="60">
        <v>7</v>
      </c>
      <c r="K126" s="60">
        <v>7</v>
      </c>
      <c r="L126" s="60">
        <v>8</v>
      </c>
      <c r="M126" s="60">
        <v>1</v>
      </c>
      <c r="N126" s="60">
        <v>1</v>
      </c>
      <c r="O126" s="60">
        <v>2</v>
      </c>
    </row>
    <row r="127" spans="1:15" ht="12.75">
      <c r="A127" s="61">
        <v>36</v>
      </c>
      <c r="B127" s="60" t="s">
        <v>522</v>
      </c>
      <c r="C127" s="60" t="s">
        <v>563</v>
      </c>
      <c r="D127" s="60">
        <v>56.75</v>
      </c>
      <c r="E127" s="60">
        <v>56.75</v>
      </c>
      <c r="F127" s="60">
        <v>60</v>
      </c>
      <c r="G127" s="60">
        <v>5.5</v>
      </c>
      <c r="H127" s="60">
        <v>5.5</v>
      </c>
      <c r="I127" s="60">
        <v>6</v>
      </c>
      <c r="J127" s="60">
        <v>5.25</v>
      </c>
      <c r="K127" s="60">
        <v>5.25</v>
      </c>
      <c r="L127" s="60">
        <v>7</v>
      </c>
      <c r="M127" s="60">
        <v>0.25</v>
      </c>
      <c r="N127" s="60">
        <v>0.25</v>
      </c>
      <c r="O127" s="60">
        <v>1</v>
      </c>
    </row>
    <row r="128" spans="1:15" ht="12.75">
      <c r="A128" s="61">
        <v>37</v>
      </c>
      <c r="B128" s="60" t="s">
        <v>524</v>
      </c>
      <c r="C128" s="60" t="s">
        <v>564</v>
      </c>
      <c r="D128" s="60">
        <v>145.5</v>
      </c>
      <c r="E128" s="60">
        <v>142.5</v>
      </c>
      <c r="F128" s="60">
        <v>151</v>
      </c>
      <c r="G128" s="60">
        <v>7</v>
      </c>
      <c r="H128" s="60">
        <v>7</v>
      </c>
      <c r="I128" s="60">
        <v>7</v>
      </c>
      <c r="J128" s="60">
        <v>13.5</v>
      </c>
      <c r="K128" s="60">
        <v>12.5</v>
      </c>
      <c r="L128" s="60">
        <v>4</v>
      </c>
      <c r="M128" s="60">
        <v>1</v>
      </c>
      <c r="N128" s="60">
        <v>1</v>
      </c>
      <c r="O128" s="60">
        <v>1</v>
      </c>
    </row>
    <row r="129" spans="1:15" ht="12.75">
      <c r="A129" s="61">
        <v>38</v>
      </c>
      <c r="B129" s="60" t="s">
        <v>524</v>
      </c>
      <c r="C129" s="60" t="s">
        <v>565</v>
      </c>
      <c r="D129" s="60">
        <v>25</v>
      </c>
      <c r="E129" s="60">
        <v>24</v>
      </c>
      <c r="F129" s="60">
        <v>25</v>
      </c>
      <c r="G129" s="60">
        <v>4</v>
      </c>
      <c r="H129" s="60">
        <v>3.5</v>
      </c>
      <c r="I129" s="60">
        <v>4</v>
      </c>
      <c r="J129" s="60">
        <v>3</v>
      </c>
      <c r="K129" s="60">
        <v>2.5</v>
      </c>
      <c r="L129" s="60">
        <v>3</v>
      </c>
      <c r="M129" s="60">
        <v>1</v>
      </c>
      <c r="N129" s="60">
        <v>1</v>
      </c>
      <c r="O129" s="60">
        <v>1</v>
      </c>
    </row>
    <row r="130" spans="1:15" ht="12.75">
      <c r="A130" s="61">
        <v>39</v>
      </c>
      <c r="B130" s="60" t="s">
        <v>566</v>
      </c>
      <c r="C130" s="60" t="s">
        <v>567</v>
      </c>
      <c r="D130" s="60">
        <v>55.5</v>
      </c>
      <c r="E130" s="60">
        <v>20</v>
      </c>
      <c r="F130" s="60">
        <v>49</v>
      </c>
      <c r="G130" s="60">
        <v>4</v>
      </c>
      <c r="H130" s="60">
        <v>3</v>
      </c>
      <c r="I130" s="60">
        <v>3</v>
      </c>
      <c r="J130" s="60">
        <v>4</v>
      </c>
      <c r="K130" s="60">
        <v>4</v>
      </c>
      <c r="L130" s="60">
        <v>4</v>
      </c>
      <c r="M130" s="60">
        <v>0.5</v>
      </c>
      <c r="N130" s="60">
        <v>0.5</v>
      </c>
      <c r="O130" s="60">
        <v>1</v>
      </c>
    </row>
    <row r="131" spans="1:15" s="54" customFormat="1" ht="25.5">
      <c r="A131" s="51">
        <v>39</v>
      </c>
      <c r="B131" s="52"/>
      <c r="C131" s="52" t="s">
        <v>568</v>
      </c>
      <c r="D131" s="52">
        <f aca="true" t="shared" si="1" ref="D131:O131">SUM(D92:D130)</f>
        <v>2873.81</v>
      </c>
      <c r="E131" s="52">
        <f t="shared" si="1"/>
        <v>2647.36</v>
      </c>
      <c r="F131" s="52">
        <f t="shared" si="1"/>
        <v>2883</v>
      </c>
      <c r="G131" s="52">
        <f t="shared" si="1"/>
        <v>182.5</v>
      </c>
      <c r="H131" s="52">
        <f t="shared" si="1"/>
        <v>173</v>
      </c>
      <c r="I131" s="52">
        <f t="shared" si="1"/>
        <v>185</v>
      </c>
      <c r="J131" s="52">
        <f t="shared" si="1"/>
        <v>287.62</v>
      </c>
      <c r="K131" s="52">
        <f t="shared" si="1"/>
        <v>256.22</v>
      </c>
      <c r="L131" s="52">
        <f t="shared" si="1"/>
        <v>299</v>
      </c>
      <c r="M131" s="52">
        <f t="shared" si="1"/>
        <v>34.4</v>
      </c>
      <c r="N131" s="52">
        <f t="shared" si="1"/>
        <v>30.65</v>
      </c>
      <c r="O131" s="52">
        <f t="shared" si="1"/>
        <v>49</v>
      </c>
    </row>
    <row r="132" spans="1:15" ht="7.5" customHeight="1">
      <c r="A132" s="166"/>
      <c r="B132" s="138"/>
      <c r="C132" s="138"/>
      <c r="D132" s="138"/>
      <c r="E132" s="138"/>
      <c r="F132" s="138"/>
      <c r="G132" s="138"/>
      <c r="H132" s="138"/>
      <c r="I132" s="138"/>
      <c r="J132" s="138"/>
      <c r="K132" s="138"/>
      <c r="L132" s="138"/>
      <c r="M132" s="138"/>
      <c r="N132" s="138"/>
      <c r="O132" s="133"/>
    </row>
    <row r="133" spans="1:15" s="54" customFormat="1" ht="12.75">
      <c r="A133" s="51">
        <f>(A90+A131)</f>
        <v>122</v>
      </c>
      <c r="B133" s="52"/>
      <c r="C133" s="52" t="s">
        <v>569</v>
      </c>
      <c r="D133" s="52">
        <f aca="true" t="shared" si="2" ref="D133:O133">(D90+D131)</f>
        <v>5720.27</v>
      </c>
      <c r="E133" s="52">
        <f t="shared" si="2"/>
        <v>5789.09</v>
      </c>
      <c r="F133" s="52">
        <f t="shared" si="2"/>
        <v>5729</v>
      </c>
      <c r="G133" s="52">
        <f t="shared" si="2"/>
        <v>417.97</v>
      </c>
      <c r="H133" s="52">
        <f t="shared" si="2"/>
        <v>401.05</v>
      </c>
      <c r="I133" s="52">
        <f t="shared" si="2"/>
        <v>426</v>
      </c>
      <c r="J133" s="52">
        <f t="shared" si="2"/>
        <v>637.77</v>
      </c>
      <c r="K133" s="52">
        <f t="shared" si="2"/>
        <v>598.37</v>
      </c>
      <c r="L133" s="52">
        <f t="shared" si="2"/>
        <v>669</v>
      </c>
      <c r="M133" s="52">
        <f t="shared" si="2"/>
        <v>64.05</v>
      </c>
      <c r="N133" s="52">
        <f t="shared" si="2"/>
        <v>63.05</v>
      </c>
      <c r="O133" s="52">
        <f t="shared" si="2"/>
        <v>90</v>
      </c>
    </row>
  </sheetData>
  <sheetProtection password="CE88" sheet="1" objects="1" scenarios="1"/>
  <mergeCells count="11">
    <mergeCell ref="M3:O3"/>
    <mergeCell ref="M4:O4"/>
    <mergeCell ref="C1:C5"/>
    <mergeCell ref="A91:O91"/>
    <mergeCell ref="A132:O132"/>
    <mergeCell ref="A1:A5"/>
    <mergeCell ref="B1:B5"/>
    <mergeCell ref="D2:F4"/>
    <mergeCell ref="G2:O2"/>
    <mergeCell ref="J3:L4"/>
    <mergeCell ref="G3:I4"/>
  </mergeCells>
  <printOptions horizontalCentered="1"/>
  <pageMargins left="0.35433070866141736" right="0.15748031496062992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10. Institūcijas darbinieku skaits un apstiprinātās amata vienības &amp;"Arial,Regular"&amp;11(saskaņā ar profesiju klasifikatoru)</oddHeader>
    <oddFooter>&amp;L
&amp;8SPP Statistiskās informācijas un analīzes daļa&amp;R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L55"/>
  <sheetViews>
    <sheetView workbookViewId="0" topLeftCell="A1">
      <selection activeCell="D40" sqref="D40"/>
    </sheetView>
  </sheetViews>
  <sheetFormatPr defaultColWidth="9.140625" defaultRowHeight="12.75"/>
  <cols>
    <col min="1" max="1" width="8.140625" style="0" customWidth="1"/>
    <col min="2" max="2" width="4.140625" style="281" customWidth="1"/>
    <col min="3" max="3" width="1.7109375" style="282" customWidth="1"/>
    <col min="4" max="4" width="6.140625" style="0" customWidth="1"/>
    <col min="5" max="5" width="11.57421875" style="0" customWidth="1"/>
    <col min="10" max="10" width="28.57421875" style="0" customWidth="1"/>
    <col min="11" max="11" width="3.7109375" style="285" customWidth="1"/>
  </cols>
  <sheetData>
    <row r="2" spans="1:12" ht="15.75">
      <c r="A2" s="252"/>
      <c r="B2" s="264" t="s">
        <v>583</v>
      </c>
      <c r="C2" s="265"/>
      <c r="D2" s="256"/>
      <c r="E2" s="256"/>
      <c r="F2" s="266"/>
      <c r="G2" s="266"/>
      <c r="H2" s="266"/>
      <c r="I2" s="256"/>
      <c r="J2" s="256"/>
      <c r="K2" s="265"/>
      <c r="L2" s="252"/>
    </row>
    <row r="3" spans="1:12" ht="9" customHeight="1">
      <c r="A3" s="252"/>
      <c r="B3" s="267"/>
      <c r="C3" s="265"/>
      <c r="D3" s="256"/>
      <c r="E3" s="256"/>
      <c r="F3" s="256"/>
      <c r="G3" s="256"/>
      <c r="H3" s="256"/>
      <c r="I3" s="256"/>
      <c r="J3" s="256"/>
      <c r="K3" s="268" t="s">
        <v>584</v>
      </c>
      <c r="L3" s="256"/>
    </row>
    <row r="4" spans="1:12" ht="12.75">
      <c r="A4" s="252"/>
      <c r="B4" s="267">
        <v>1</v>
      </c>
      <c r="C4" s="265"/>
      <c r="D4" s="269" t="s">
        <v>618</v>
      </c>
      <c r="E4" s="270"/>
      <c r="F4" s="270"/>
      <c r="G4" s="270"/>
      <c r="H4" s="270"/>
      <c r="I4" s="270"/>
      <c r="J4" s="270"/>
      <c r="K4" s="265"/>
      <c r="L4" s="256"/>
    </row>
    <row r="5" spans="1:12" ht="12.75">
      <c r="A5" s="252"/>
      <c r="B5" s="271" t="s">
        <v>585</v>
      </c>
      <c r="C5" s="265"/>
      <c r="D5" s="272" t="s">
        <v>586</v>
      </c>
      <c r="E5" s="273"/>
      <c r="F5" s="273"/>
      <c r="G5" s="273"/>
      <c r="H5" s="273"/>
      <c r="I5" s="273"/>
      <c r="J5" s="273"/>
      <c r="K5" s="265">
        <v>3</v>
      </c>
      <c r="L5" s="256"/>
    </row>
    <row r="6" spans="1:12" ht="12.75">
      <c r="A6" s="252"/>
      <c r="B6" s="271" t="s">
        <v>587</v>
      </c>
      <c r="C6" s="265"/>
      <c r="D6" s="273" t="s">
        <v>588</v>
      </c>
      <c r="E6" s="273"/>
      <c r="F6" s="273"/>
      <c r="G6" s="273"/>
      <c r="H6" s="273"/>
      <c r="I6" s="273"/>
      <c r="J6" s="273"/>
      <c r="K6" s="265">
        <v>7</v>
      </c>
      <c r="L6" s="256"/>
    </row>
    <row r="7" spans="1:12" ht="4.5" customHeight="1">
      <c r="A7" s="252"/>
      <c r="B7" s="271"/>
      <c r="C7" s="265"/>
      <c r="D7" s="256"/>
      <c r="E7" s="256"/>
      <c r="F7" s="256"/>
      <c r="G7" s="256"/>
      <c r="H7" s="256"/>
      <c r="I7" s="256"/>
      <c r="J7" s="256"/>
      <c r="K7" s="265"/>
      <c r="L7" s="256"/>
    </row>
    <row r="8" spans="1:12" ht="12.75">
      <c r="A8" s="252"/>
      <c r="B8" s="267">
        <v>2</v>
      </c>
      <c r="C8" s="274"/>
      <c r="D8" s="269" t="s">
        <v>589</v>
      </c>
      <c r="E8" s="269"/>
      <c r="F8" s="269"/>
      <c r="G8" s="269"/>
      <c r="H8" s="269"/>
      <c r="I8" s="269"/>
      <c r="J8" s="270"/>
      <c r="K8" s="265">
        <v>12</v>
      </c>
      <c r="L8" s="256"/>
    </row>
    <row r="9" spans="1:12" ht="5.25" customHeight="1">
      <c r="A9" s="252"/>
      <c r="B9" s="271"/>
      <c r="C9" s="265"/>
      <c r="D9" s="256"/>
      <c r="E9" s="256"/>
      <c r="F9" s="256"/>
      <c r="G9" s="256"/>
      <c r="H9" s="256"/>
      <c r="I9" s="256"/>
      <c r="J9" s="256"/>
      <c r="K9" s="265"/>
      <c r="L9" s="256"/>
    </row>
    <row r="10" spans="1:12" ht="12.75">
      <c r="A10" s="252"/>
      <c r="B10" s="267">
        <v>3</v>
      </c>
      <c r="C10" s="274"/>
      <c r="D10" s="269" t="s">
        <v>619</v>
      </c>
      <c r="E10" s="269"/>
      <c r="F10" s="269"/>
      <c r="G10" s="269"/>
      <c r="H10" s="269"/>
      <c r="I10" s="269"/>
      <c r="J10" s="269"/>
      <c r="K10" s="265"/>
      <c r="L10" s="256"/>
    </row>
    <row r="11" spans="1:12" ht="12.75">
      <c r="A11" s="252"/>
      <c r="B11" s="271" t="s">
        <v>590</v>
      </c>
      <c r="C11" s="265"/>
      <c r="D11" s="273" t="s">
        <v>591</v>
      </c>
      <c r="E11" s="273"/>
      <c r="F11" s="273"/>
      <c r="G11" s="273"/>
      <c r="H11" s="273"/>
      <c r="I11" s="273"/>
      <c r="J11" s="273"/>
      <c r="K11" s="265">
        <v>16</v>
      </c>
      <c r="L11" s="256"/>
    </row>
    <row r="12" spans="1:12" ht="12.75">
      <c r="A12" s="252"/>
      <c r="B12" s="271" t="s">
        <v>592</v>
      </c>
      <c r="C12" s="265"/>
      <c r="D12" s="273" t="s">
        <v>593</v>
      </c>
      <c r="E12" s="273"/>
      <c r="F12" s="273"/>
      <c r="G12" s="273"/>
      <c r="H12" s="273"/>
      <c r="I12" s="273"/>
      <c r="J12" s="273"/>
      <c r="K12" s="265">
        <v>41</v>
      </c>
      <c r="L12" s="256"/>
    </row>
    <row r="13" spans="1:12" ht="12.75">
      <c r="A13" s="252"/>
      <c r="B13" s="271" t="s">
        <v>594</v>
      </c>
      <c r="C13" s="265"/>
      <c r="D13" s="273" t="s">
        <v>595</v>
      </c>
      <c r="E13" s="273"/>
      <c r="F13" s="273"/>
      <c r="G13" s="273"/>
      <c r="H13" s="273"/>
      <c r="I13" s="273"/>
      <c r="J13" s="273"/>
      <c r="K13" s="265">
        <v>46</v>
      </c>
      <c r="L13" s="256"/>
    </row>
    <row r="14" spans="1:12" ht="12.75">
      <c r="A14" s="252"/>
      <c r="B14" s="271" t="s">
        <v>596</v>
      </c>
      <c r="C14" s="265"/>
      <c r="D14" s="273" t="s">
        <v>597</v>
      </c>
      <c r="E14" s="273"/>
      <c r="F14" s="273"/>
      <c r="G14" s="273"/>
      <c r="H14" s="273"/>
      <c r="I14" s="273"/>
      <c r="J14" s="273"/>
      <c r="K14" s="265">
        <v>50</v>
      </c>
      <c r="L14" s="256"/>
    </row>
    <row r="15" spans="1:12" ht="6" customHeight="1">
      <c r="A15" s="252"/>
      <c r="B15" s="271"/>
      <c r="C15" s="265"/>
      <c r="D15" s="275"/>
      <c r="E15" s="256"/>
      <c r="F15" s="256"/>
      <c r="G15" s="256"/>
      <c r="H15" s="256"/>
      <c r="I15" s="256"/>
      <c r="J15" s="256"/>
      <c r="K15" s="265"/>
      <c r="L15" s="256"/>
    </row>
    <row r="16" spans="1:12" ht="12.75">
      <c r="A16" s="252"/>
      <c r="B16" s="267">
        <v>4</v>
      </c>
      <c r="C16" s="274"/>
      <c r="D16" s="269" t="s">
        <v>620</v>
      </c>
      <c r="E16" s="269"/>
      <c r="F16" s="269"/>
      <c r="G16" s="269"/>
      <c r="H16" s="269"/>
      <c r="I16" s="269"/>
      <c r="J16" s="270"/>
      <c r="K16" s="265">
        <v>54</v>
      </c>
      <c r="L16" s="256"/>
    </row>
    <row r="17" spans="1:12" ht="5.25" customHeight="1">
      <c r="A17" s="252"/>
      <c r="B17" s="267"/>
      <c r="C17" s="274"/>
      <c r="D17" s="275"/>
      <c r="E17" s="275"/>
      <c r="F17" s="275"/>
      <c r="G17" s="275"/>
      <c r="H17" s="275"/>
      <c r="I17" s="275"/>
      <c r="J17" s="256"/>
      <c r="K17" s="265"/>
      <c r="L17" s="256"/>
    </row>
    <row r="18" spans="1:12" ht="12.75">
      <c r="A18" s="252"/>
      <c r="B18" s="267">
        <v>5</v>
      </c>
      <c r="C18" s="274"/>
      <c r="D18" s="269" t="s">
        <v>598</v>
      </c>
      <c r="E18" s="269"/>
      <c r="F18" s="269"/>
      <c r="G18" s="269"/>
      <c r="H18" s="269"/>
      <c r="I18" s="269"/>
      <c r="J18" s="270"/>
      <c r="K18" s="265">
        <v>58</v>
      </c>
      <c r="L18" s="256"/>
    </row>
    <row r="19" spans="1:12" ht="12.75">
      <c r="A19" s="252"/>
      <c r="B19" s="271" t="s">
        <v>599</v>
      </c>
      <c r="C19" s="265"/>
      <c r="D19" s="273" t="s">
        <v>621</v>
      </c>
      <c r="E19" s="273"/>
      <c r="F19" s="273"/>
      <c r="G19" s="273"/>
      <c r="H19" s="273"/>
      <c r="I19" s="273"/>
      <c r="J19" s="273"/>
      <c r="K19" s="265">
        <v>62</v>
      </c>
      <c r="L19" s="256"/>
    </row>
    <row r="20" spans="1:12" ht="12.75">
      <c r="A20" s="252"/>
      <c r="B20" s="271">
        <v>5.2</v>
      </c>
      <c r="C20" s="265"/>
      <c r="D20" s="273" t="s">
        <v>622</v>
      </c>
      <c r="E20" s="273"/>
      <c r="F20" s="273"/>
      <c r="G20" s="273"/>
      <c r="H20" s="273"/>
      <c r="I20" s="273"/>
      <c r="J20" s="273"/>
      <c r="K20" s="265">
        <v>66</v>
      </c>
      <c r="L20" s="256"/>
    </row>
    <row r="21" spans="1:12" ht="4.5" customHeight="1">
      <c r="A21" s="252"/>
      <c r="B21" s="271"/>
      <c r="C21" s="265"/>
      <c r="D21" s="256"/>
      <c r="E21" s="256"/>
      <c r="F21" s="256"/>
      <c r="G21" s="256"/>
      <c r="H21" s="256"/>
      <c r="I21" s="256"/>
      <c r="J21" s="256"/>
      <c r="K21" s="265"/>
      <c r="L21" s="256"/>
    </row>
    <row r="22" spans="1:12" ht="12.75">
      <c r="A22" s="252"/>
      <c r="B22" s="267">
        <v>6</v>
      </c>
      <c r="C22" s="274"/>
      <c r="D22" s="269" t="s">
        <v>623</v>
      </c>
      <c r="E22" s="269"/>
      <c r="F22" s="269"/>
      <c r="G22" s="269"/>
      <c r="H22" s="269"/>
      <c r="I22" s="269"/>
      <c r="J22" s="269"/>
      <c r="K22" s="265"/>
      <c r="L22" s="256"/>
    </row>
    <row r="23" spans="1:12" ht="12.75">
      <c r="A23" s="252"/>
      <c r="B23" s="271" t="s">
        <v>600</v>
      </c>
      <c r="C23" s="265"/>
      <c r="D23" s="273" t="s">
        <v>601</v>
      </c>
      <c r="E23" s="273"/>
      <c r="F23" s="273"/>
      <c r="G23" s="273"/>
      <c r="H23" s="273"/>
      <c r="I23" s="273"/>
      <c r="J23" s="273"/>
      <c r="K23" s="265">
        <v>71</v>
      </c>
      <c r="L23" s="256"/>
    </row>
    <row r="24" spans="1:12" ht="12.75">
      <c r="A24" s="252"/>
      <c r="B24" s="271" t="s">
        <v>602</v>
      </c>
      <c r="C24" s="265"/>
      <c r="D24" s="273" t="s">
        <v>603</v>
      </c>
      <c r="E24" s="273"/>
      <c r="F24" s="273"/>
      <c r="G24" s="273"/>
      <c r="H24" s="273"/>
      <c r="I24" s="273"/>
      <c r="J24" s="273"/>
      <c r="K24" s="265">
        <v>75</v>
      </c>
      <c r="L24" s="256"/>
    </row>
    <row r="25" spans="1:12" ht="5.25" customHeight="1">
      <c r="A25" s="252"/>
      <c r="B25" s="271"/>
      <c r="C25" s="265"/>
      <c r="D25" s="256"/>
      <c r="E25" s="256"/>
      <c r="F25" s="256"/>
      <c r="G25" s="256"/>
      <c r="H25" s="256"/>
      <c r="I25" s="256"/>
      <c r="J25" s="256"/>
      <c r="K25" s="265"/>
      <c r="L25" s="256"/>
    </row>
    <row r="26" spans="1:12" ht="12.75">
      <c r="A26" s="252"/>
      <c r="B26" s="267">
        <v>7</v>
      </c>
      <c r="C26" s="274"/>
      <c r="D26" s="269" t="s">
        <v>604</v>
      </c>
      <c r="E26" s="269"/>
      <c r="F26" s="270"/>
      <c r="G26" s="270"/>
      <c r="H26" s="270"/>
      <c r="I26" s="270"/>
      <c r="J26" s="270"/>
      <c r="K26" s="265"/>
      <c r="L26" s="256"/>
    </row>
    <row r="27" spans="1:12" ht="12.75">
      <c r="A27" s="252"/>
      <c r="B27" s="271" t="s">
        <v>605</v>
      </c>
      <c r="C27" s="265"/>
      <c r="D27" s="273" t="s">
        <v>624</v>
      </c>
      <c r="E27" s="273"/>
      <c r="F27" s="273"/>
      <c r="G27" s="273"/>
      <c r="H27" s="273"/>
      <c r="I27" s="273"/>
      <c r="J27" s="273"/>
      <c r="K27" s="265">
        <v>79</v>
      </c>
      <c r="L27" s="256"/>
    </row>
    <row r="28" spans="1:12" ht="12.75">
      <c r="A28" s="252"/>
      <c r="B28" s="271">
        <v>7.2</v>
      </c>
      <c r="C28" s="265"/>
      <c r="D28" s="273" t="s">
        <v>606</v>
      </c>
      <c r="E28" s="273"/>
      <c r="F28" s="273"/>
      <c r="G28" s="273"/>
      <c r="H28" s="273"/>
      <c r="I28" s="273"/>
      <c r="J28" s="273"/>
      <c r="K28" s="265">
        <v>84</v>
      </c>
      <c r="L28" s="256"/>
    </row>
    <row r="29" spans="1:12" ht="12.75">
      <c r="A29" s="252"/>
      <c r="B29" s="271">
        <v>7.3</v>
      </c>
      <c r="C29" s="265"/>
      <c r="D29" s="273" t="s">
        <v>607</v>
      </c>
      <c r="E29" s="273"/>
      <c r="F29" s="273"/>
      <c r="G29" s="273"/>
      <c r="H29" s="273"/>
      <c r="I29" s="273"/>
      <c r="J29" s="273"/>
      <c r="K29" s="265">
        <v>88</v>
      </c>
      <c r="L29" s="256"/>
    </row>
    <row r="30" spans="1:12" ht="4.5" customHeight="1">
      <c r="A30" s="252"/>
      <c r="B30" s="267"/>
      <c r="C30" s="274"/>
      <c r="D30" s="275"/>
      <c r="E30" s="275"/>
      <c r="F30" s="275"/>
      <c r="G30" s="275"/>
      <c r="H30" s="275"/>
      <c r="I30" s="275"/>
      <c r="J30" s="275"/>
      <c r="K30" s="265"/>
      <c r="L30" s="256"/>
    </row>
    <row r="31" spans="1:12" ht="12.75">
      <c r="A31" s="252"/>
      <c r="B31" s="267">
        <v>8</v>
      </c>
      <c r="C31" s="274"/>
      <c r="D31" s="269" t="s">
        <v>625</v>
      </c>
      <c r="E31" s="269"/>
      <c r="F31" s="269"/>
      <c r="G31" s="269"/>
      <c r="H31" s="269"/>
      <c r="I31" s="269"/>
      <c r="J31" s="269"/>
      <c r="K31" s="265"/>
      <c r="L31" s="256"/>
    </row>
    <row r="32" spans="1:12" ht="12.75">
      <c r="A32" s="252"/>
      <c r="B32" s="271" t="s">
        <v>608</v>
      </c>
      <c r="C32" s="274"/>
      <c r="D32" s="273" t="s">
        <v>609</v>
      </c>
      <c r="E32" s="276"/>
      <c r="F32" s="276"/>
      <c r="G32" s="276"/>
      <c r="H32" s="276"/>
      <c r="I32" s="276"/>
      <c r="J32" s="276"/>
      <c r="K32" s="265">
        <v>93</v>
      </c>
      <c r="L32" s="256"/>
    </row>
    <row r="33" spans="1:12" ht="12.75">
      <c r="A33" s="252"/>
      <c r="B33" s="271" t="s">
        <v>610</v>
      </c>
      <c r="C33" s="265"/>
      <c r="D33" s="273" t="s">
        <v>611</v>
      </c>
      <c r="E33" s="273"/>
      <c r="F33" s="273"/>
      <c r="G33" s="273"/>
      <c r="H33" s="273"/>
      <c r="I33" s="273"/>
      <c r="J33" s="273"/>
      <c r="K33" s="265">
        <v>106</v>
      </c>
      <c r="L33" s="256"/>
    </row>
    <row r="34" spans="1:12" ht="12.75">
      <c r="A34" s="252"/>
      <c r="B34" s="271">
        <v>8.3</v>
      </c>
      <c r="C34" s="265"/>
      <c r="D34" s="273" t="s">
        <v>612</v>
      </c>
      <c r="E34" s="273"/>
      <c r="F34" s="273"/>
      <c r="G34" s="273"/>
      <c r="H34" s="273"/>
      <c r="I34" s="273"/>
      <c r="J34" s="273"/>
      <c r="K34" s="265">
        <v>121</v>
      </c>
      <c r="L34" s="256"/>
    </row>
    <row r="35" spans="1:12" ht="14.25" customHeight="1">
      <c r="A35" s="252"/>
      <c r="B35" s="271"/>
      <c r="C35" s="265"/>
      <c r="D35" s="277" t="s">
        <v>626</v>
      </c>
      <c r="E35" s="277"/>
      <c r="F35" s="277"/>
      <c r="G35" s="277"/>
      <c r="H35" s="277"/>
      <c r="I35" s="277"/>
      <c r="J35" s="277"/>
      <c r="K35" s="265"/>
      <c r="L35" s="256"/>
    </row>
    <row r="36" spans="1:12" ht="5.25" customHeight="1">
      <c r="A36" s="252"/>
      <c r="B36" s="271"/>
      <c r="C36" s="265"/>
      <c r="D36" s="256"/>
      <c r="E36" s="256"/>
      <c r="F36" s="256"/>
      <c r="G36" s="256"/>
      <c r="H36" s="256"/>
      <c r="I36" s="256"/>
      <c r="J36" s="256"/>
      <c r="K36" s="265"/>
      <c r="L36" s="256"/>
    </row>
    <row r="37" spans="1:12" ht="14.25" customHeight="1">
      <c r="A37" s="252"/>
      <c r="B37" s="267">
        <v>9</v>
      </c>
      <c r="C37" s="265"/>
      <c r="D37" s="269" t="s">
        <v>613</v>
      </c>
      <c r="E37" s="270"/>
      <c r="F37" s="270"/>
      <c r="G37" s="270"/>
      <c r="H37" s="270"/>
      <c r="I37" s="270"/>
      <c r="J37" s="270"/>
      <c r="K37" s="265">
        <v>131</v>
      </c>
      <c r="L37" s="256"/>
    </row>
    <row r="38" spans="1:12" ht="12.75">
      <c r="A38" s="252"/>
      <c r="B38" s="278">
        <v>10</v>
      </c>
      <c r="C38" s="279"/>
      <c r="D38" s="280" t="s">
        <v>614</v>
      </c>
      <c r="E38" s="280"/>
      <c r="F38" s="280"/>
      <c r="G38" s="273"/>
      <c r="H38" s="273"/>
      <c r="I38" s="273"/>
      <c r="J38" s="273"/>
      <c r="K38" s="265">
        <v>135</v>
      </c>
      <c r="L38" s="256"/>
    </row>
    <row r="39" spans="1:12" ht="12.75">
      <c r="A39" s="252"/>
      <c r="B39" s="267">
        <v>11</v>
      </c>
      <c r="C39" s="274"/>
      <c r="D39" s="269" t="s">
        <v>615</v>
      </c>
      <c r="E39" s="269"/>
      <c r="F39" s="269"/>
      <c r="G39" s="269"/>
      <c r="H39" s="269"/>
      <c r="I39" s="269"/>
      <c r="J39" s="270"/>
      <c r="K39" s="265">
        <v>139</v>
      </c>
      <c r="L39" s="256"/>
    </row>
    <row r="40" spans="1:12" ht="12.75">
      <c r="A40" s="252"/>
      <c r="B40" s="267">
        <v>12</v>
      </c>
      <c r="C40" s="274"/>
      <c r="D40" s="276" t="s">
        <v>616</v>
      </c>
      <c r="E40" s="276"/>
      <c r="F40" s="276"/>
      <c r="G40" s="276"/>
      <c r="H40" s="276"/>
      <c r="I40" s="276"/>
      <c r="J40" s="273"/>
      <c r="K40" s="265">
        <v>143</v>
      </c>
      <c r="L40" s="256"/>
    </row>
    <row r="41" spans="1:12" ht="12.75">
      <c r="A41" s="252"/>
      <c r="B41" s="271"/>
      <c r="C41" s="265"/>
      <c r="D41" s="256"/>
      <c r="E41" s="256"/>
      <c r="F41" s="256"/>
      <c r="G41" s="256"/>
      <c r="H41" s="256"/>
      <c r="I41" s="256"/>
      <c r="J41" s="256"/>
      <c r="K41" s="265"/>
      <c r="L41" s="252"/>
    </row>
    <row r="42" spans="4:11" ht="15">
      <c r="D42" s="283"/>
      <c r="E42" s="283"/>
      <c r="F42" s="283"/>
      <c r="G42" s="283"/>
      <c r="H42" s="283"/>
      <c r="I42" s="283"/>
      <c r="J42" s="283"/>
      <c r="K42" s="284"/>
    </row>
    <row r="43" spans="4:11" ht="15">
      <c r="D43" s="283"/>
      <c r="E43" s="283"/>
      <c r="F43" s="283"/>
      <c r="G43" s="283"/>
      <c r="H43" s="283"/>
      <c r="I43" s="283"/>
      <c r="J43" s="283"/>
      <c r="K43" s="284"/>
    </row>
    <row r="44" spans="4:11" ht="15">
      <c r="D44" s="283"/>
      <c r="E44" s="283"/>
      <c r="F44" s="283"/>
      <c r="G44" s="283"/>
      <c r="H44" s="283"/>
      <c r="I44" s="283"/>
      <c r="J44" s="283"/>
      <c r="K44" s="284"/>
    </row>
    <row r="45" spans="4:11" ht="15">
      <c r="D45" s="283"/>
      <c r="E45" s="283"/>
      <c r="F45" s="283"/>
      <c r="G45" s="283"/>
      <c r="H45" s="283"/>
      <c r="I45" s="283"/>
      <c r="J45" s="283"/>
      <c r="K45" s="284"/>
    </row>
    <row r="46" spans="4:11" ht="15">
      <c r="D46" s="283"/>
      <c r="E46" s="283"/>
      <c r="F46" s="283"/>
      <c r="G46" s="283"/>
      <c r="H46" s="283"/>
      <c r="I46" s="283"/>
      <c r="J46" s="283"/>
      <c r="K46" s="284"/>
    </row>
    <row r="47" spans="4:11" ht="15">
      <c r="D47" s="283"/>
      <c r="E47" s="283"/>
      <c r="F47" s="283"/>
      <c r="G47" s="283"/>
      <c r="H47" s="283"/>
      <c r="I47" s="283"/>
      <c r="J47" s="283"/>
      <c r="K47" s="284"/>
    </row>
    <row r="48" spans="4:11" ht="15">
      <c r="D48" s="283"/>
      <c r="E48" s="283"/>
      <c r="F48" s="283"/>
      <c r="G48" s="283"/>
      <c r="H48" s="283"/>
      <c r="I48" s="283"/>
      <c r="J48" s="283"/>
      <c r="K48" s="284"/>
    </row>
    <row r="49" spans="4:11" ht="15">
      <c r="D49" s="283"/>
      <c r="E49" s="283"/>
      <c r="F49" s="283"/>
      <c r="G49" s="283"/>
      <c r="H49" s="283"/>
      <c r="I49" s="283"/>
      <c r="J49" s="283"/>
      <c r="K49" s="284"/>
    </row>
    <row r="50" spans="4:10" ht="15">
      <c r="D50" s="283"/>
      <c r="E50" s="283"/>
      <c r="F50" s="283"/>
      <c r="G50" s="283"/>
      <c r="H50" s="283"/>
      <c r="I50" s="283"/>
      <c r="J50" s="283"/>
    </row>
    <row r="51" spans="4:10" ht="15">
      <c r="D51" s="283"/>
      <c r="E51" s="283"/>
      <c r="F51" s="283"/>
      <c r="G51" s="283"/>
      <c r="H51" s="283"/>
      <c r="I51" s="283"/>
      <c r="J51" s="283"/>
    </row>
    <row r="52" spans="5:10" ht="15">
      <c r="E52" s="283"/>
      <c r="F52" s="283"/>
      <c r="G52" s="283"/>
      <c r="H52" s="283"/>
      <c r="I52" s="283"/>
      <c r="J52" s="283"/>
    </row>
    <row r="53" spans="5:10" ht="15">
      <c r="E53" s="283"/>
      <c r="F53" s="283"/>
      <c r="G53" s="283"/>
      <c r="H53" s="283"/>
      <c r="I53" s="283"/>
      <c r="J53" s="283"/>
    </row>
    <row r="54" spans="5:10" ht="15">
      <c r="E54" s="283"/>
      <c r="F54" s="283"/>
      <c r="G54" s="283"/>
      <c r="H54" s="283"/>
      <c r="I54" s="283"/>
      <c r="J54" s="283"/>
    </row>
    <row r="55" spans="5:10" ht="15">
      <c r="E55" s="283"/>
      <c r="F55" s="283"/>
      <c r="G55" s="283"/>
      <c r="H55" s="283"/>
      <c r="I55" s="283"/>
      <c r="J55" s="283"/>
    </row>
  </sheetData>
  <sheetProtection password="CE88" sheet="1" objects="1" scenarios="1"/>
  <mergeCells count="1">
    <mergeCell ref="F2:H2"/>
  </mergeCells>
  <printOptions/>
  <pageMargins left="0.7480314960629921" right="0.7480314960629921" top="0.984251968503937" bottom="0.3937007874015748" header="0.5118110236220472" footer="0.31496062992125984"/>
  <pageSetup horizontalDpi="600" verticalDpi="600" orientation="landscape" paperSize="9" r:id="rId1"/>
  <headerFooter alignWithMargins="0">
    <oddFooter>&amp;L
&amp;8SPP Statistiskās informācijas un analīzes daļa
&amp;R
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/>
  <dimension ref="A1:U131"/>
  <sheetViews>
    <sheetView showGridLines="0" workbookViewId="0" topLeftCell="A1">
      <selection activeCell="N3" sqref="N3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15" width="7.140625" style="0" customWidth="1"/>
    <col min="16" max="21" width="6.8515625" style="0" customWidth="1"/>
  </cols>
  <sheetData>
    <row r="1" spans="1:21" s="15" customFormat="1" ht="24" customHeight="1">
      <c r="A1" s="214" t="s">
        <v>0</v>
      </c>
      <c r="B1" s="232" t="s">
        <v>1</v>
      </c>
      <c r="C1" s="232" t="s">
        <v>2</v>
      </c>
      <c r="D1" s="18" t="s">
        <v>131</v>
      </c>
      <c r="E1" s="18" t="s">
        <v>131</v>
      </c>
      <c r="F1" s="18" t="s">
        <v>131</v>
      </c>
      <c r="G1" s="18" t="s">
        <v>130</v>
      </c>
      <c r="H1" s="18" t="s">
        <v>130</v>
      </c>
      <c r="I1" s="18" t="s">
        <v>130</v>
      </c>
      <c r="J1" s="18" t="s">
        <v>129</v>
      </c>
      <c r="K1" s="18" t="s">
        <v>129</v>
      </c>
      <c r="L1" s="18" t="s">
        <v>129</v>
      </c>
      <c r="M1" s="18" t="s">
        <v>128</v>
      </c>
      <c r="N1" s="18" t="s">
        <v>128</v>
      </c>
      <c r="O1" s="18" t="s">
        <v>128</v>
      </c>
      <c r="P1" s="18" t="s">
        <v>127</v>
      </c>
      <c r="Q1" s="18" t="s">
        <v>127</v>
      </c>
      <c r="R1" s="18" t="s">
        <v>127</v>
      </c>
      <c r="S1" s="18" t="s">
        <v>126</v>
      </c>
      <c r="T1" s="18" t="s">
        <v>126</v>
      </c>
      <c r="U1" s="18" t="s">
        <v>126</v>
      </c>
    </row>
    <row r="2" spans="1:21" s="15" customFormat="1" ht="34.5" customHeight="1">
      <c r="A2" s="235"/>
      <c r="B2" s="233"/>
      <c r="C2" s="233"/>
      <c r="D2" s="229" t="s">
        <v>125</v>
      </c>
      <c r="E2" s="230"/>
      <c r="F2" s="231"/>
      <c r="G2" s="229" t="s">
        <v>124</v>
      </c>
      <c r="H2" s="230"/>
      <c r="I2" s="231"/>
      <c r="J2" s="229" t="s">
        <v>123</v>
      </c>
      <c r="K2" s="230"/>
      <c r="L2" s="231"/>
      <c r="M2" s="237" t="s">
        <v>122</v>
      </c>
      <c r="N2" s="238"/>
      <c r="O2" s="231"/>
      <c r="P2" s="239" t="s">
        <v>121</v>
      </c>
      <c r="Q2" s="238"/>
      <c r="R2" s="231"/>
      <c r="S2" s="229" t="s">
        <v>120</v>
      </c>
      <c r="T2" s="230"/>
      <c r="U2" s="231"/>
    </row>
    <row r="3" spans="1:21" s="15" customFormat="1" ht="48" customHeight="1">
      <c r="A3" s="236"/>
      <c r="B3" s="234"/>
      <c r="C3" s="234"/>
      <c r="D3" s="29" t="s">
        <v>109</v>
      </c>
      <c r="E3" s="29" t="s">
        <v>409</v>
      </c>
      <c r="F3" s="4" t="s">
        <v>410</v>
      </c>
      <c r="G3" s="29" t="s">
        <v>109</v>
      </c>
      <c r="H3" s="29" t="s">
        <v>409</v>
      </c>
      <c r="I3" s="4" t="s">
        <v>410</v>
      </c>
      <c r="J3" s="29" t="s">
        <v>109</v>
      </c>
      <c r="K3" s="29" t="s">
        <v>409</v>
      </c>
      <c r="L3" s="4" t="s">
        <v>410</v>
      </c>
      <c r="M3" s="29" t="s">
        <v>109</v>
      </c>
      <c r="N3" s="29" t="s">
        <v>409</v>
      </c>
      <c r="O3" s="4" t="s">
        <v>410</v>
      </c>
      <c r="P3" s="29" t="s">
        <v>109</v>
      </c>
      <c r="Q3" s="29" t="s">
        <v>409</v>
      </c>
      <c r="R3" s="4" t="s">
        <v>410</v>
      </c>
      <c r="S3" s="29" t="s">
        <v>109</v>
      </c>
      <c r="T3" s="29" t="s">
        <v>409</v>
      </c>
      <c r="U3" s="4" t="s">
        <v>410</v>
      </c>
    </row>
    <row r="4" spans="1:21" s="26" customFormat="1" ht="11.25" customHeight="1" thickBot="1">
      <c r="A4" s="28" t="s">
        <v>20</v>
      </c>
      <c r="B4" s="27" t="s">
        <v>21</v>
      </c>
      <c r="C4" s="27" t="s">
        <v>22</v>
      </c>
      <c r="D4" s="17">
        <v>13</v>
      </c>
      <c r="E4" s="17">
        <v>14</v>
      </c>
      <c r="F4" s="17">
        <v>15</v>
      </c>
      <c r="G4" s="17">
        <v>16</v>
      </c>
      <c r="H4" s="17">
        <v>17</v>
      </c>
      <c r="I4" s="17">
        <v>18</v>
      </c>
      <c r="J4" s="17">
        <v>19</v>
      </c>
      <c r="K4" s="17">
        <v>20</v>
      </c>
      <c r="L4" s="17">
        <v>21</v>
      </c>
      <c r="M4" s="17">
        <v>22</v>
      </c>
      <c r="N4" s="17">
        <v>23</v>
      </c>
      <c r="O4" s="17">
        <v>24</v>
      </c>
      <c r="P4" s="17">
        <v>25</v>
      </c>
      <c r="Q4" s="17">
        <v>26</v>
      </c>
      <c r="R4" s="17">
        <v>27</v>
      </c>
      <c r="S4" s="17">
        <v>28</v>
      </c>
      <c r="T4" s="17">
        <v>29</v>
      </c>
      <c r="U4" s="17">
        <v>30</v>
      </c>
    </row>
    <row r="5" spans="1:21" ht="12.75">
      <c r="A5" s="55">
        <v>1</v>
      </c>
      <c r="B5" s="56" t="s">
        <v>413</v>
      </c>
      <c r="C5" s="56" t="s">
        <v>414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56">
        <v>0</v>
      </c>
      <c r="P5" s="56">
        <v>6.5</v>
      </c>
      <c r="Q5" s="56">
        <v>6.5</v>
      </c>
      <c r="R5" s="56">
        <v>7</v>
      </c>
      <c r="S5" s="56">
        <v>0.75</v>
      </c>
      <c r="T5" s="56">
        <v>0.75</v>
      </c>
      <c r="U5" s="56">
        <v>1</v>
      </c>
    </row>
    <row r="6" spans="1:21" ht="12.75">
      <c r="A6" s="57">
        <v>2</v>
      </c>
      <c r="B6" s="58" t="s">
        <v>415</v>
      </c>
      <c r="C6" s="58" t="s">
        <v>416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1</v>
      </c>
      <c r="Q6" s="58">
        <v>1</v>
      </c>
      <c r="R6" s="58">
        <v>1</v>
      </c>
      <c r="S6" s="58">
        <v>1</v>
      </c>
      <c r="T6" s="58">
        <v>1</v>
      </c>
      <c r="U6" s="58">
        <v>0</v>
      </c>
    </row>
    <row r="7" spans="1:21" ht="12.75">
      <c r="A7" s="57">
        <v>3</v>
      </c>
      <c r="B7" s="58" t="s">
        <v>415</v>
      </c>
      <c r="C7" s="58" t="s">
        <v>417</v>
      </c>
      <c r="D7" s="58">
        <v>0</v>
      </c>
      <c r="E7" s="58">
        <v>0</v>
      </c>
      <c r="F7" s="58">
        <v>0</v>
      </c>
      <c r="G7" s="58">
        <v>1</v>
      </c>
      <c r="H7" s="58">
        <v>0.5</v>
      </c>
      <c r="I7" s="58">
        <v>1</v>
      </c>
      <c r="J7" s="58">
        <v>0.5</v>
      </c>
      <c r="K7" s="58">
        <v>0.5</v>
      </c>
      <c r="L7" s="58">
        <v>1</v>
      </c>
      <c r="M7" s="58">
        <v>1</v>
      </c>
      <c r="N7" s="58">
        <v>1</v>
      </c>
      <c r="O7" s="58">
        <v>1</v>
      </c>
      <c r="P7" s="58">
        <v>4.5</v>
      </c>
      <c r="Q7" s="58">
        <v>4.5</v>
      </c>
      <c r="R7" s="58">
        <v>5</v>
      </c>
      <c r="S7" s="58">
        <v>0</v>
      </c>
      <c r="T7" s="58">
        <v>0</v>
      </c>
      <c r="U7" s="58">
        <v>0</v>
      </c>
    </row>
    <row r="8" spans="1:21" ht="12.75">
      <c r="A8" s="57">
        <v>4</v>
      </c>
      <c r="B8" s="58" t="s">
        <v>415</v>
      </c>
      <c r="C8" s="58" t="s">
        <v>418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5.5</v>
      </c>
      <c r="Q8" s="58">
        <v>5.5</v>
      </c>
      <c r="R8" s="58">
        <v>7</v>
      </c>
      <c r="S8" s="58">
        <v>0</v>
      </c>
      <c r="T8" s="58">
        <v>0</v>
      </c>
      <c r="U8" s="58">
        <v>0</v>
      </c>
    </row>
    <row r="9" spans="1:21" ht="12.75">
      <c r="A9" s="57">
        <v>5</v>
      </c>
      <c r="B9" s="58" t="s">
        <v>419</v>
      </c>
      <c r="C9" s="58" t="s">
        <v>420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6</v>
      </c>
      <c r="Q9" s="58">
        <v>6</v>
      </c>
      <c r="R9" s="58">
        <v>6</v>
      </c>
      <c r="S9" s="58">
        <v>0</v>
      </c>
      <c r="T9" s="58">
        <v>0</v>
      </c>
      <c r="U9" s="58">
        <v>0</v>
      </c>
    </row>
    <row r="10" spans="1:21" ht="12.75">
      <c r="A10" s="57">
        <v>6</v>
      </c>
      <c r="B10" s="58" t="s">
        <v>421</v>
      </c>
      <c r="C10" s="58" t="s">
        <v>422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1.5</v>
      </c>
      <c r="Q10" s="58">
        <v>1.5</v>
      </c>
      <c r="R10" s="58">
        <v>2</v>
      </c>
      <c r="S10" s="58">
        <v>0</v>
      </c>
      <c r="T10" s="58">
        <v>0</v>
      </c>
      <c r="U10" s="58">
        <v>0</v>
      </c>
    </row>
    <row r="11" spans="1:21" ht="12.75">
      <c r="A11" s="57">
        <v>7</v>
      </c>
      <c r="B11" s="58" t="s">
        <v>421</v>
      </c>
      <c r="C11" s="58" t="s">
        <v>423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1</v>
      </c>
      <c r="Q11" s="58">
        <v>1</v>
      </c>
      <c r="R11" s="58">
        <v>1</v>
      </c>
      <c r="S11" s="58">
        <v>1</v>
      </c>
      <c r="T11" s="58">
        <v>1</v>
      </c>
      <c r="U11" s="58">
        <v>1</v>
      </c>
    </row>
    <row r="12" spans="1:21" ht="12.75">
      <c r="A12" s="57">
        <v>8</v>
      </c>
      <c r="B12" s="58" t="s">
        <v>421</v>
      </c>
      <c r="C12" s="58" t="s">
        <v>424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0.5</v>
      </c>
      <c r="N12" s="58">
        <v>0.5</v>
      </c>
      <c r="O12" s="58">
        <v>1</v>
      </c>
      <c r="P12" s="58">
        <v>9</v>
      </c>
      <c r="Q12" s="58">
        <v>9</v>
      </c>
      <c r="R12" s="58">
        <v>10</v>
      </c>
      <c r="S12" s="58">
        <v>0.5</v>
      </c>
      <c r="T12" s="58">
        <v>0.5</v>
      </c>
      <c r="U12" s="58">
        <v>1</v>
      </c>
    </row>
    <row r="13" spans="1:21" ht="12.75">
      <c r="A13" s="57">
        <v>9</v>
      </c>
      <c r="B13" s="58" t="s">
        <v>421</v>
      </c>
      <c r="C13" s="58" t="s">
        <v>425</v>
      </c>
      <c r="D13" s="58">
        <v>0</v>
      </c>
      <c r="E13" s="58">
        <v>0</v>
      </c>
      <c r="F13" s="58">
        <v>0</v>
      </c>
      <c r="G13" s="58">
        <v>0.5</v>
      </c>
      <c r="H13" s="58">
        <v>0.5</v>
      </c>
      <c r="I13" s="58">
        <v>1</v>
      </c>
      <c r="J13" s="58">
        <v>0.5</v>
      </c>
      <c r="K13" s="58">
        <v>0.5</v>
      </c>
      <c r="L13" s="58">
        <v>1</v>
      </c>
      <c r="M13" s="58">
        <v>0</v>
      </c>
      <c r="N13" s="58">
        <v>0</v>
      </c>
      <c r="O13" s="58">
        <v>0</v>
      </c>
      <c r="P13" s="58">
        <v>8.25</v>
      </c>
      <c r="Q13" s="58">
        <v>8.25</v>
      </c>
      <c r="R13" s="58">
        <v>8</v>
      </c>
      <c r="S13" s="58">
        <v>2</v>
      </c>
      <c r="T13" s="58">
        <v>2</v>
      </c>
      <c r="U13" s="58">
        <v>2</v>
      </c>
    </row>
    <row r="14" spans="1:21" ht="12.75">
      <c r="A14" s="57">
        <v>10</v>
      </c>
      <c r="B14" s="58" t="s">
        <v>421</v>
      </c>
      <c r="C14" s="58" t="s">
        <v>426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4</v>
      </c>
      <c r="Q14" s="58">
        <v>4</v>
      </c>
      <c r="R14" s="58">
        <v>4</v>
      </c>
      <c r="S14" s="58">
        <v>0.5</v>
      </c>
      <c r="T14" s="58">
        <v>0.5</v>
      </c>
      <c r="U14" s="58">
        <v>0</v>
      </c>
    </row>
    <row r="15" spans="1:21" ht="12.75">
      <c r="A15" s="57">
        <v>11</v>
      </c>
      <c r="B15" s="58" t="s">
        <v>421</v>
      </c>
      <c r="C15" s="58" t="s">
        <v>427</v>
      </c>
      <c r="D15" s="58">
        <v>0</v>
      </c>
      <c r="E15" s="58">
        <v>0</v>
      </c>
      <c r="F15" s="58">
        <v>0</v>
      </c>
      <c r="G15" s="58">
        <v>1</v>
      </c>
      <c r="H15" s="58">
        <v>1</v>
      </c>
      <c r="I15" s="58">
        <v>1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22</v>
      </c>
      <c r="Q15" s="58">
        <v>18</v>
      </c>
      <c r="R15" s="58">
        <v>18</v>
      </c>
      <c r="S15" s="58">
        <v>3.5</v>
      </c>
      <c r="T15" s="58">
        <v>2</v>
      </c>
      <c r="U15" s="58">
        <v>2</v>
      </c>
    </row>
    <row r="16" spans="1:21" ht="12.75">
      <c r="A16" s="57">
        <v>12</v>
      </c>
      <c r="B16" s="58" t="s">
        <v>421</v>
      </c>
      <c r="C16" s="58" t="s">
        <v>428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1</v>
      </c>
      <c r="Q16" s="58">
        <v>0.5</v>
      </c>
      <c r="R16" s="58">
        <v>1</v>
      </c>
      <c r="S16" s="58">
        <v>0</v>
      </c>
      <c r="T16" s="58">
        <v>0</v>
      </c>
      <c r="U16" s="58">
        <v>0</v>
      </c>
    </row>
    <row r="17" spans="1:21" ht="12.75">
      <c r="A17" s="57">
        <v>13</v>
      </c>
      <c r="B17" s="58" t="s">
        <v>429</v>
      </c>
      <c r="C17" s="58" t="s">
        <v>430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5.5</v>
      </c>
      <c r="Q17" s="58">
        <v>5.5</v>
      </c>
      <c r="R17" s="58">
        <v>6</v>
      </c>
      <c r="S17" s="58">
        <v>0</v>
      </c>
      <c r="T17" s="58">
        <v>0</v>
      </c>
      <c r="U17" s="58">
        <v>0</v>
      </c>
    </row>
    <row r="18" spans="1:21" ht="12.75">
      <c r="A18" s="57">
        <v>14</v>
      </c>
      <c r="B18" s="58" t="s">
        <v>431</v>
      </c>
      <c r="C18" s="58" t="s">
        <v>432</v>
      </c>
      <c r="D18" s="58">
        <v>1</v>
      </c>
      <c r="E18" s="58">
        <v>1</v>
      </c>
      <c r="F18" s="58">
        <v>1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3</v>
      </c>
      <c r="Q18" s="58">
        <v>3</v>
      </c>
      <c r="R18" s="58">
        <v>3</v>
      </c>
      <c r="S18" s="58">
        <v>0</v>
      </c>
      <c r="T18" s="58">
        <v>0</v>
      </c>
      <c r="U18" s="58">
        <v>0</v>
      </c>
    </row>
    <row r="19" spans="1:21" ht="12.75">
      <c r="A19" s="57">
        <v>15</v>
      </c>
      <c r="B19" s="58" t="s">
        <v>431</v>
      </c>
      <c r="C19" s="58" t="s">
        <v>433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2</v>
      </c>
      <c r="Q19" s="58">
        <v>2</v>
      </c>
      <c r="R19" s="58">
        <v>3</v>
      </c>
      <c r="S19" s="58">
        <v>0</v>
      </c>
      <c r="T19" s="58">
        <v>0</v>
      </c>
      <c r="U19" s="58">
        <v>0</v>
      </c>
    </row>
    <row r="20" spans="1:21" ht="12.75">
      <c r="A20" s="57">
        <v>16</v>
      </c>
      <c r="B20" s="58" t="s">
        <v>431</v>
      </c>
      <c r="C20" s="58" t="s">
        <v>434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</row>
    <row r="21" spans="1:21" ht="12.75">
      <c r="A21" s="57">
        <v>17</v>
      </c>
      <c r="B21" s="58" t="s">
        <v>435</v>
      </c>
      <c r="C21" s="58" t="s">
        <v>436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1.5</v>
      </c>
      <c r="Q21" s="58">
        <v>1.5</v>
      </c>
      <c r="R21" s="58">
        <v>2</v>
      </c>
      <c r="S21" s="58">
        <v>0</v>
      </c>
      <c r="T21" s="58">
        <v>0</v>
      </c>
      <c r="U21" s="58">
        <v>0</v>
      </c>
    </row>
    <row r="22" spans="1:21" ht="12.75">
      <c r="A22" s="57">
        <v>18</v>
      </c>
      <c r="B22" s="58" t="s">
        <v>435</v>
      </c>
      <c r="C22" s="58" t="s">
        <v>437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2</v>
      </c>
      <c r="Q22" s="58">
        <v>2</v>
      </c>
      <c r="R22" s="58">
        <v>2</v>
      </c>
      <c r="S22" s="58">
        <v>0</v>
      </c>
      <c r="T22" s="58">
        <v>0</v>
      </c>
      <c r="U22" s="58">
        <v>0</v>
      </c>
    </row>
    <row r="23" spans="1:21" ht="12.75">
      <c r="A23" s="57">
        <v>19</v>
      </c>
      <c r="B23" s="58" t="s">
        <v>438</v>
      </c>
      <c r="C23" s="58" t="s">
        <v>439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8.5</v>
      </c>
      <c r="Q23" s="58">
        <v>8.5</v>
      </c>
      <c r="R23" s="58">
        <v>8</v>
      </c>
      <c r="S23" s="58">
        <v>0</v>
      </c>
      <c r="T23" s="58">
        <v>0</v>
      </c>
      <c r="U23" s="58">
        <v>0</v>
      </c>
    </row>
    <row r="24" spans="1:21" ht="12.75">
      <c r="A24" s="57">
        <v>20</v>
      </c>
      <c r="B24" s="58" t="s">
        <v>440</v>
      </c>
      <c r="C24" s="58" t="s">
        <v>441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</v>
      </c>
      <c r="Q24" s="58">
        <v>1</v>
      </c>
      <c r="R24" s="58">
        <v>1</v>
      </c>
      <c r="S24" s="58">
        <v>1</v>
      </c>
      <c r="T24" s="58">
        <v>1</v>
      </c>
      <c r="U24" s="58">
        <v>1</v>
      </c>
    </row>
    <row r="25" spans="1:21" ht="12.75">
      <c r="A25" s="57">
        <v>21</v>
      </c>
      <c r="B25" s="58" t="s">
        <v>440</v>
      </c>
      <c r="C25" s="58" t="s">
        <v>442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</row>
    <row r="26" spans="1:21" ht="12.75">
      <c r="A26" s="57">
        <v>22</v>
      </c>
      <c r="B26" s="58" t="s">
        <v>440</v>
      </c>
      <c r="C26" s="58" t="s">
        <v>443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1</v>
      </c>
      <c r="Q26" s="58">
        <v>1</v>
      </c>
      <c r="R26" s="58">
        <v>1</v>
      </c>
      <c r="S26" s="58">
        <v>0</v>
      </c>
      <c r="T26" s="58">
        <v>0</v>
      </c>
      <c r="U26" s="58">
        <v>0</v>
      </c>
    </row>
    <row r="27" spans="1:21" ht="12.75">
      <c r="A27" s="57">
        <v>23</v>
      </c>
      <c r="B27" s="58" t="s">
        <v>444</v>
      </c>
      <c r="C27" s="58" t="s">
        <v>445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2</v>
      </c>
      <c r="Q27" s="58">
        <v>2</v>
      </c>
      <c r="R27" s="58">
        <v>2</v>
      </c>
      <c r="S27" s="58">
        <v>0</v>
      </c>
      <c r="T27" s="58">
        <v>0</v>
      </c>
      <c r="U27" s="58">
        <v>0</v>
      </c>
    </row>
    <row r="28" spans="1:21" ht="12.75">
      <c r="A28" s="57">
        <v>24</v>
      </c>
      <c r="B28" s="58" t="s">
        <v>444</v>
      </c>
      <c r="C28" s="58" t="s">
        <v>446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5.5</v>
      </c>
      <c r="Q28" s="58">
        <v>5.5</v>
      </c>
      <c r="R28" s="58">
        <v>5</v>
      </c>
      <c r="S28" s="58">
        <v>0</v>
      </c>
      <c r="T28" s="58">
        <v>0</v>
      </c>
      <c r="U28" s="58">
        <v>0</v>
      </c>
    </row>
    <row r="29" spans="1:21" ht="12.75">
      <c r="A29" s="57">
        <v>25</v>
      </c>
      <c r="B29" s="58" t="s">
        <v>444</v>
      </c>
      <c r="C29" s="58" t="s">
        <v>447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1</v>
      </c>
      <c r="Q29" s="58">
        <v>1</v>
      </c>
      <c r="R29" s="58">
        <v>1</v>
      </c>
      <c r="S29" s="58">
        <v>0</v>
      </c>
      <c r="T29" s="58">
        <v>0</v>
      </c>
      <c r="U29" s="58">
        <v>0</v>
      </c>
    </row>
    <row r="30" spans="1:21" ht="12.75">
      <c r="A30" s="57">
        <v>26</v>
      </c>
      <c r="B30" s="58" t="s">
        <v>448</v>
      </c>
      <c r="C30" s="58" t="s">
        <v>449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0.5</v>
      </c>
      <c r="Q30" s="58">
        <v>0.5</v>
      </c>
      <c r="R30" s="58">
        <v>1</v>
      </c>
      <c r="S30" s="58">
        <v>0</v>
      </c>
      <c r="T30" s="58">
        <v>0</v>
      </c>
      <c r="U30" s="58">
        <v>0</v>
      </c>
    </row>
    <row r="31" spans="1:21" ht="12.75">
      <c r="A31" s="57">
        <v>27</v>
      </c>
      <c r="B31" s="58" t="s">
        <v>448</v>
      </c>
      <c r="C31" s="58" t="s">
        <v>450</v>
      </c>
      <c r="D31" s="58">
        <v>1</v>
      </c>
      <c r="E31" s="58">
        <v>1</v>
      </c>
      <c r="F31" s="58">
        <v>1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2</v>
      </c>
      <c r="Q31" s="58">
        <v>2</v>
      </c>
      <c r="R31" s="58">
        <v>2</v>
      </c>
      <c r="S31" s="58">
        <v>0</v>
      </c>
      <c r="T31" s="58">
        <v>0</v>
      </c>
      <c r="U31" s="58">
        <v>0</v>
      </c>
    </row>
    <row r="32" spans="1:21" ht="12.75">
      <c r="A32" s="57">
        <v>28</v>
      </c>
      <c r="B32" s="58" t="s">
        <v>451</v>
      </c>
      <c r="C32" s="58" t="s">
        <v>452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3.25</v>
      </c>
      <c r="Q32" s="58">
        <v>2.75</v>
      </c>
      <c r="R32" s="58">
        <v>4</v>
      </c>
      <c r="S32" s="58">
        <v>0.5</v>
      </c>
      <c r="T32" s="58">
        <v>0.5</v>
      </c>
      <c r="U32" s="58">
        <v>1</v>
      </c>
    </row>
    <row r="33" spans="1:21" ht="12.75">
      <c r="A33" s="57">
        <v>29</v>
      </c>
      <c r="B33" s="58" t="s">
        <v>453</v>
      </c>
      <c r="C33" s="58" t="s">
        <v>454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</row>
    <row r="34" spans="1:21" ht="12.75">
      <c r="A34" s="57">
        <v>30</v>
      </c>
      <c r="B34" s="58" t="s">
        <v>453</v>
      </c>
      <c r="C34" s="58" t="s">
        <v>455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4</v>
      </c>
      <c r="Q34" s="58">
        <v>4</v>
      </c>
      <c r="R34" s="58">
        <v>4</v>
      </c>
      <c r="S34" s="58">
        <v>0</v>
      </c>
      <c r="T34" s="58">
        <v>0</v>
      </c>
      <c r="U34" s="58">
        <v>0</v>
      </c>
    </row>
    <row r="35" spans="1:21" ht="12.75">
      <c r="A35" s="57">
        <v>31</v>
      </c>
      <c r="B35" s="58" t="s">
        <v>456</v>
      </c>
      <c r="C35" s="58" t="s">
        <v>457</v>
      </c>
      <c r="D35" s="58">
        <v>0.2</v>
      </c>
      <c r="E35" s="58">
        <v>0.2</v>
      </c>
      <c r="F35" s="58">
        <v>1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</row>
    <row r="36" spans="1:21" ht="12.75">
      <c r="A36" s="57">
        <v>32</v>
      </c>
      <c r="B36" s="58" t="s">
        <v>456</v>
      </c>
      <c r="C36" s="58" t="s">
        <v>458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0.2</v>
      </c>
      <c r="Q36" s="58">
        <v>0.2</v>
      </c>
      <c r="R36" s="58">
        <v>1</v>
      </c>
      <c r="S36" s="58">
        <v>0</v>
      </c>
      <c r="T36" s="58">
        <v>0</v>
      </c>
      <c r="U36" s="58">
        <v>0</v>
      </c>
    </row>
    <row r="37" spans="1:21" ht="12.75">
      <c r="A37" s="57">
        <v>33</v>
      </c>
      <c r="B37" s="58" t="s">
        <v>456</v>
      </c>
      <c r="C37" s="58" t="s">
        <v>459</v>
      </c>
      <c r="D37" s="58">
        <v>1</v>
      </c>
      <c r="E37" s="58">
        <v>1</v>
      </c>
      <c r="F37" s="58">
        <v>1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5</v>
      </c>
      <c r="Q37" s="58">
        <v>5</v>
      </c>
      <c r="R37" s="58">
        <v>5</v>
      </c>
      <c r="S37" s="58">
        <v>2.5</v>
      </c>
      <c r="T37" s="58">
        <v>2.5</v>
      </c>
      <c r="U37" s="58">
        <v>3</v>
      </c>
    </row>
    <row r="38" spans="1:21" ht="12.75">
      <c r="A38" s="57">
        <v>34</v>
      </c>
      <c r="B38" s="58" t="s">
        <v>456</v>
      </c>
      <c r="C38" s="58" t="s">
        <v>460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3</v>
      </c>
      <c r="Q38" s="58">
        <v>3</v>
      </c>
      <c r="R38" s="58">
        <v>3</v>
      </c>
      <c r="S38" s="58">
        <v>0</v>
      </c>
      <c r="T38" s="58">
        <v>0</v>
      </c>
      <c r="U38" s="58">
        <v>0</v>
      </c>
    </row>
    <row r="39" spans="1:21" ht="12.75">
      <c r="A39" s="57">
        <v>35</v>
      </c>
      <c r="B39" s="58" t="s">
        <v>456</v>
      </c>
      <c r="C39" s="58" t="s">
        <v>461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</row>
    <row r="40" spans="1:21" ht="12.75">
      <c r="A40" s="57">
        <v>36</v>
      </c>
      <c r="B40" s="58" t="s">
        <v>462</v>
      </c>
      <c r="C40" s="58" t="s">
        <v>463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11</v>
      </c>
      <c r="Q40" s="58">
        <v>11</v>
      </c>
      <c r="R40" s="58">
        <v>11</v>
      </c>
      <c r="S40" s="58">
        <v>2</v>
      </c>
      <c r="T40" s="58">
        <v>2</v>
      </c>
      <c r="U40" s="58">
        <v>2</v>
      </c>
    </row>
    <row r="41" spans="1:21" ht="12.75">
      <c r="A41" s="57">
        <v>37</v>
      </c>
      <c r="B41" s="58" t="s">
        <v>462</v>
      </c>
      <c r="C41" s="58" t="s">
        <v>464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1</v>
      </c>
      <c r="Q41" s="58">
        <v>1</v>
      </c>
      <c r="R41" s="58">
        <v>1</v>
      </c>
      <c r="S41" s="58">
        <v>0</v>
      </c>
      <c r="T41" s="58">
        <v>0</v>
      </c>
      <c r="U41" s="58">
        <v>0</v>
      </c>
    </row>
    <row r="42" spans="1:21" ht="12.75">
      <c r="A42" s="57">
        <v>38</v>
      </c>
      <c r="B42" s="58" t="s">
        <v>462</v>
      </c>
      <c r="C42" s="58" t="s">
        <v>465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2</v>
      </c>
      <c r="Q42" s="58">
        <v>0</v>
      </c>
      <c r="R42" s="58">
        <v>2</v>
      </c>
      <c r="S42" s="58">
        <v>0</v>
      </c>
      <c r="T42" s="58">
        <v>0</v>
      </c>
      <c r="U42" s="58">
        <v>0</v>
      </c>
    </row>
    <row r="43" spans="1:21" ht="12.75">
      <c r="A43" s="57">
        <v>39</v>
      </c>
      <c r="B43" s="58" t="s">
        <v>466</v>
      </c>
      <c r="C43" s="58" t="s">
        <v>467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8">
        <v>0</v>
      </c>
      <c r="T43" s="58">
        <v>0</v>
      </c>
      <c r="U43" s="58">
        <v>0</v>
      </c>
    </row>
    <row r="44" spans="1:21" ht="12.75">
      <c r="A44" s="57">
        <v>40</v>
      </c>
      <c r="B44" s="58" t="s">
        <v>466</v>
      </c>
      <c r="C44" s="58" t="s">
        <v>468</v>
      </c>
      <c r="D44" s="58">
        <v>0</v>
      </c>
      <c r="E44" s="58">
        <v>1</v>
      </c>
      <c r="F44" s="58">
        <v>1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5</v>
      </c>
      <c r="R44" s="58">
        <v>6</v>
      </c>
      <c r="S44" s="58">
        <v>0</v>
      </c>
      <c r="T44" s="58">
        <v>0</v>
      </c>
      <c r="U44" s="58">
        <v>0</v>
      </c>
    </row>
    <row r="45" spans="1:21" ht="12.75">
      <c r="A45" s="57">
        <v>41</v>
      </c>
      <c r="B45" s="58" t="s">
        <v>466</v>
      </c>
      <c r="C45" s="58" t="s">
        <v>469</v>
      </c>
      <c r="D45" s="58">
        <v>0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0.5</v>
      </c>
      <c r="Q45" s="58">
        <v>0</v>
      </c>
      <c r="R45" s="58">
        <v>1</v>
      </c>
      <c r="S45" s="58">
        <v>0</v>
      </c>
      <c r="T45" s="58">
        <v>0</v>
      </c>
      <c r="U45" s="58">
        <v>0</v>
      </c>
    </row>
    <row r="46" spans="1:21" ht="12.75">
      <c r="A46" s="57">
        <v>42</v>
      </c>
      <c r="B46" s="58" t="s">
        <v>470</v>
      </c>
      <c r="C46" s="58" t="s">
        <v>471</v>
      </c>
      <c r="D46" s="58">
        <v>0.75</v>
      </c>
      <c r="E46" s="58">
        <v>1</v>
      </c>
      <c r="F46" s="58">
        <v>1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0.75</v>
      </c>
      <c r="Q46" s="58">
        <v>1</v>
      </c>
      <c r="R46" s="58">
        <v>1</v>
      </c>
      <c r="S46" s="58">
        <v>0</v>
      </c>
      <c r="T46" s="58">
        <v>0</v>
      </c>
      <c r="U46" s="58">
        <v>0</v>
      </c>
    </row>
    <row r="47" spans="1:21" ht="12.75">
      <c r="A47" s="57">
        <v>43</v>
      </c>
      <c r="B47" s="58" t="s">
        <v>470</v>
      </c>
      <c r="C47" s="58" t="s">
        <v>472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</row>
    <row r="48" spans="1:21" ht="12.75">
      <c r="A48" s="57">
        <v>44</v>
      </c>
      <c r="B48" s="58" t="s">
        <v>470</v>
      </c>
      <c r="C48" s="58" t="s">
        <v>473</v>
      </c>
      <c r="D48" s="58">
        <v>1</v>
      </c>
      <c r="E48" s="58">
        <v>1</v>
      </c>
      <c r="F48" s="58">
        <v>1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1</v>
      </c>
      <c r="Q48" s="58">
        <v>2</v>
      </c>
      <c r="R48" s="58">
        <v>2</v>
      </c>
      <c r="S48" s="58">
        <v>0</v>
      </c>
      <c r="T48" s="58">
        <v>0</v>
      </c>
      <c r="U48" s="58">
        <v>0</v>
      </c>
    </row>
    <row r="49" spans="1:21" ht="12.75">
      <c r="A49" s="57">
        <v>45</v>
      </c>
      <c r="B49" s="58" t="s">
        <v>474</v>
      </c>
      <c r="C49" s="58" t="s">
        <v>475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1</v>
      </c>
      <c r="Q49" s="58">
        <v>1</v>
      </c>
      <c r="R49" s="58">
        <v>1</v>
      </c>
      <c r="S49" s="58">
        <v>0</v>
      </c>
      <c r="T49" s="58">
        <v>0</v>
      </c>
      <c r="U49" s="58">
        <v>0</v>
      </c>
    </row>
    <row r="50" spans="1:21" ht="12.75">
      <c r="A50" s="57">
        <v>46</v>
      </c>
      <c r="B50" s="58" t="s">
        <v>474</v>
      </c>
      <c r="C50" s="58" t="s">
        <v>476</v>
      </c>
      <c r="D50" s="58">
        <v>1</v>
      </c>
      <c r="E50" s="58">
        <v>1</v>
      </c>
      <c r="F50" s="58">
        <v>1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</row>
    <row r="51" spans="1:21" ht="12.75">
      <c r="A51" s="57">
        <v>47</v>
      </c>
      <c r="B51" s="58" t="s">
        <v>474</v>
      </c>
      <c r="C51" s="58" t="s">
        <v>477</v>
      </c>
      <c r="D51" s="58">
        <v>0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3</v>
      </c>
      <c r="Q51" s="58">
        <v>3</v>
      </c>
      <c r="R51" s="58">
        <v>3</v>
      </c>
      <c r="S51" s="58">
        <v>0</v>
      </c>
      <c r="T51" s="58">
        <v>0</v>
      </c>
      <c r="U51" s="58">
        <v>0</v>
      </c>
    </row>
    <row r="52" spans="1:21" ht="12.75">
      <c r="A52" s="57">
        <v>48</v>
      </c>
      <c r="B52" s="58" t="s">
        <v>478</v>
      </c>
      <c r="C52" s="58" t="s">
        <v>479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2</v>
      </c>
      <c r="Q52" s="58">
        <v>2</v>
      </c>
      <c r="R52" s="58">
        <v>2</v>
      </c>
      <c r="S52" s="58">
        <v>0.5</v>
      </c>
      <c r="T52" s="58">
        <v>0.5</v>
      </c>
      <c r="U52" s="58">
        <v>0</v>
      </c>
    </row>
    <row r="53" spans="1:21" ht="12.75">
      <c r="A53" s="57">
        <v>49</v>
      </c>
      <c r="B53" s="58" t="s">
        <v>478</v>
      </c>
      <c r="C53" s="58" t="s">
        <v>480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0.5</v>
      </c>
      <c r="Q53" s="58">
        <v>0.5</v>
      </c>
      <c r="R53" s="58">
        <v>1</v>
      </c>
      <c r="S53" s="58">
        <v>0</v>
      </c>
      <c r="T53" s="58">
        <v>0</v>
      </c>
      <c r="U53" s="58">
        <v>0</v>
      </c>
    </row>
    <row r="54" spans="1:21" ht="12.75">
      <c r="A54" s="57">
        <v>50</v>
      </c>
      <c r="B54" s="58" t="s">
        <v>478</v>
      </c>
      <c r="C54" s="58" t="s">
        <v>481</v>
      </c>
      <c r="D54" s="58">
        <v>0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</row>
    <row r="55" spans="1:21" ht="12.75">
      <c r="A55" s="57">
        <v>51</v>
      </c>
      <c r="B55" s="58" t="s">
        <v>478</v>
      </c>
      <c r="C55" s="58" t="s">
        <v>482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0.5</v>
      </c>
      <c r="Q55" s="58">
        <v>0.5</v>
      </c>
      <c r="R55" s="58">
        <v>1</v>
      </c>
      <c r="S55" s="58">
        <v>0</v>
      </c>
      <c r="T55" s="58">
        <v>0</v>
      </c>
      <c r="U55" s="58">
        <v>0</v>
      </c>
    </row>
    <row r="56" spans="1:21" ht="12.75">
      <c r="A56" s="57">
        <v>52</v>
      </c>
      <c r="B56" s="58" t="s">
        <v>478</v>
      </c>
      <c r="C56" s="58" t="s">
        <v>483</v>
      </c>
      <c r="D56" s="58">
        <v>0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</row>
    <row r="57" spans="1:21" ht="12.75">
      <c r="A57" s="57">
        <v>53</v>
      </c>
      <c r="B57" s="58" t="s">
        <v>478</v>
      </c>
      <c r="C57" s="58" t="s">
        <v>484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1</v>
      </c>
      <c r="Q57" s="58">
        <v>1</v>
      </c>
      <c r="R57" s="58">
        <v>1</v>
      </c>
      <c r="S57" s="58">
        <v>0</v>
      </c>
      <c r="T57" s="58">
        <v>0</v>
      </c>
      <c r="U57" s="58">
        <v>0</v>
      </c>
    </row>
    <row r="58" spans="1:21" ht="12.75">
      <c r="A58" s="57">
        <v>54</v>
      </c>
      <c r="B58" s="58" t="s">
        <v>478</v>
      </c>
      <c r="C58" s="58" t="s">
        <v>485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0.5</v>
      </c>
      <c r="Q58" s="58">
        <v>0.5</v>
      </c>
      <c r="R58" s="58">
        <v>1</v>
      </c>
      <c r="S58" s="58">
        <v>0</v>
      </c>
      <c r="T58" s="58">
        <v>0</v>
      </c>
      <c r="U58" s="58">
        <v>0</v>
      </c>
    </row>
    <row r="59" spans="1:21" ht="12.75">
      <c r="A59" s="57">
        <v>55</v>
      </c>
      <c r="B59" s="58" t="s">
        <v>486</v>
      </c>
      <c r="C59" s="58" t="s">
        <v>487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1</v>
      </c>
      <c r="Q59" s="58">
        <v>1</v>
      </c>
      <c r="R59" s="58">
        <v>2</v>
      </c>
      <c r="S59" s="58">
        <v>0</v>
      </c>
      <c r="T59" s="58">
        <v>0</v>
      </c>
      <c r="U59" s="58">
        <v>0</v>
      </c>
    </row>
    <row r="60" spans="1:21" ht="12.75">
      <c r="A60" s="57">
        <v>56</v>
      </c>
      <c r="B60" s="58" t="s">
        <v>488</v>
      </c>
      <c r="C60" s="58" t="s">
        <v>489</v>
      </c>
      <c r="D60" s="58">
        <v>1</v>
      </c>
      <c r="E60" s="58">
        <v>1</v>
      </c>
      <c r="F60" s="58">
        <v>1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</row>
    <row r="61" spans="1:21" ht="12.75">
      <c r="A61" s="57">
        <v>57</v>
      </c>
      <c r="B61" s="58" t="s">
        <v>488</v>
      </c>
      <c r="C61" s="58" t="s">
        <v>490</v>
      </c>
      <c r="D61" s="58">
        <v>0.75</v>
      </c>
      <c r="E61" s="58">
        <v>0.75</v>
      </c>
      <c r="F61" s="58">
        <v>1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0.25</v>
      </c>
      <c r="Q61" s="58">
        <v>0.25</v>
      </c>
      <c r="R61" s="58">
        <v>1</v>
      </c>
      <c r="S61" s="58">
        <v>0</v>
      </c>
      <c r="T61" s="58">
        <v>0</v>
      </c>
      <c r="U61" s="58">
        <v>0</v>
      </c>
    </row>
    <row r="62" spans="1:21" ht="12.75">
      <c r="A62" s="57">
        <v>58</v>
      </c>
      <c r="B62" s="58" t="s">
        <v>488</v>
      </c>
      <c r="C62" s="58" t="s">
        <v>491</v>
      </c>
      <c r="D62" s="58">
        <v>1</v>
      </c>
      <c r="E62" s="58">
        <v>0.25</v>
      </c>
      <c r="F62" s="58">
        <v>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</row>
    <row r="63" spans="1:21" ht="12.75">
      <c r="A63" s="57">
        <v>59</v>
      </c>
      <c r="B63" s="58" t="s">
        <v>488</v>
      </c>
      <c r="C63" s="58" t="s">
        <v>492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1.5</v>
      </c>
      <c r="Q63" s="58">
        <v>1.5</v>
      </c>
      <c r="R63" s="58">
        <v>1</v>
      </c>
      <c r="S63" s="58">
        <v>0</v>
      </c>
      <c r="T63" s="58">
        <v>0</v>
      </c>
      <c r="U63" s="58">
        <v>0</v>
      </c>
    </row>
    <row r="64" spans="1:21" ht="12.75">
      <c r="A64" s="57">
        <v>60</v>
      </c>
      <c r="B64" s="58" t="s">
        <v>488</v>
      </c>
      <c r="C64" s="58" t="s">
        <v>493</v>
      </c>
      <c r="D64" s="58">
        <v>1</v>
      </c>
      <c r="E64" s="58">
        <v>1</v>
      </c>
      <c r="F64" s="58">
        <v>1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0.5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</row>
    <row r="65" spans="1:21" ht="12.75">
      <c r="A65" s="57">
        <v>61</v>
      </c>
      <c r="B65" s="58" t="s">
        <v>488</v>
      </c>
      <c r="C65" s="58" t="s">
        <v>494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0.6</v>
      </c>
      <c r="Q65" s="58">
        <v>0.6</v>
      </c>
      <c r="R65" s="58">
        <v>1</v>
      </c>
      <c r="S65" s="58">
        <v>0</v>
      </c>
      <c r="T65" s="58">
        <v>0</v>
      </c>
      <c r="U65" s="58">
        <v>0</v>
      </c>
    </row>
    <row r="66" spans="1:21" ht="12.75">
      <c r="A66" s="57">
        <v>62</v>
      </c>
      <c r="B66" s="58" t="s">
        <v>488</v>
      </c>
      <c r="C66" s="58" t="s">
        <v>495</v>
      </c>
      <c r="D66" s="58">
        <v>1</v>
      </c>
      <c r="E66" s="58">
        <v>1</v>
      </c>
      <c r="F66" s="58">
        <v>1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2</v>
      </c>
      <c r="Q66" s="58">
        <v>2</v>
      </c>
      <c r="R66" s="58">
        <v>2</v>
      </c>
      <c r="S66" s="58">
        <v>0</v>
      </c>
      <c r="T66" s="58">
        <v>0</v>
      </c>
      <c r="U66" s="58">
        <v>0</v>
      </c>
    </row>
    <row r="67" spans="1:21" ht="12.75">
      <c r="A67" s="57">
        <v>63</v>
      </c>
      <c r="B67" s="58" t="s">
        <v>488</v>
      </c>
      <c r="C67" s="58" t="s">
        <v>496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0.5</v>
      </c>
      <c r="Q67" s="58">
        <v>0.5</v>
      </c>
      <c r="R67" s="58">
        <v>1</v>
      </c>
      <c r="S67" s="58">
        <v>0.5</v>
      </c>
      <c r="T67" s="58">
        <v>0</v>
      </c>
      <c r="U67" s="58">
        <v>0</v>
      </c>
    </row>
    <row r="68" spans="1:21" ht="12.75">
      <c r="A68" s="57">
        <v>64</v>
      </c>
      <c r="B68" s="58" t="s">
        <v>488</v>
      </c>
      <c r="C68" s="58" t="s">
        <v>497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1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</row>
    <row r="69" spans="1:21" ht="12.75">
      <c r="A69" s="57">
        <v>65</v>
      </c>
      <c r="B69" s="58" t="s">
        <v>498</v>
      </c>
      <c r="C69" s="58" t="s">
        <v>499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0.5</v>
      </c>
      <c r="K69" s="58">
        <v>0.5</v>
      </c>
      <c r="L69" s="58">
        <v>1</v>
      </c>
      <c r="M69" s="58">
        <v>0</v>
      </c>
      <c r="N69" s="58">
        <v>0</v>
      </c>
      <c r="O69" s="58">
        <v>0</v>
      </c>
      <c r="P69" s="58">
        <v>2</v>
      </c>
      <c r="Q69" s="58">
        <v>2</v>
      </c>
      <c r="R69" s="58">
        <v>3</v>
      </c>
      <c r="S69" s="58">
        <v>1.5</v>
      </c>
      <c r="T69" s="58">
        <v>1.5</v>
      </c>
      <c r="U69" s="58">
        <v>1</v>
      </c>
    </row>
    <row r="70" spans="1:21" ht="12.75">
      <c r="A70" s="57">
        <v>66</v>
      </c>
      <c r="B70" s="58" t="s">
        <v>500</v>
      </c>
      <c r="C70" s="58" t="s">
        <v>501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5</v>
      </c>
      <c r="Q70" s="58">
        <v>5</v>
      </c>
      <c r="R70" s="58">
        <v>4</v>
      </c>
      <c r="S70" s="58">
        <v>0</v>
      </c>
      <c r="T70" s="58">
        <v>0</v>
      </c>
      <c r="U70" s="58">
        <v>0</v>
      </c>
    </row>
    <row r="71" spans="1:21" ht="12.75">
      <c r="A71" s="57">
        <v>67</v>
      </c>
      <c r="B71" s="58" t="s">
        <v>500</v>
      </c>
      <c r="C71" s="58" t="s">
        <v>502</v>
      </c>
      <c r="D71" s="58">
        <v>0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1</v>
      </c>
      <c r="Q71" s="58">
        <v>0.5</v>
      </c>
      <c r="R71" s="58">
        <v>1</v>
      </c>
      <c r="S71" s="58">
        <v>0</v>
      </c>
      <c r="T71" s="58">
        <v>0</v>
      </c>
      <c r="U71" s="58">
        <v>0</v>
      </c>
    </row>
    <row r="72" spans="1:21" ht="12.75">
      <c r="A72" s="57">
        <v>68</v>
      </c>
      <c r="B72" s="58" t="s">
        <v>500</v>
      </c>
      <c r="C72" s="58" t="s">
        <v>503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</row>
    <row r="73" spans="1:21" ht="12.75">
      <c r="A73" s="57">
        <v>69</v>
      </c>
      <c r="B73" s="58" t="s">
        <v>504</v>
      </c>
      <c r="C73" s="58" t="s">
        <v>505</v>
      </c>
      <c r="D73" s="58">
        <v>0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1</v>
      </c>
      <c r="Q73" s="58">
        <v>1</v>
      </c>
      <c r="R73" s="58">
        <v>1</v>
      </c>
      <c r="S73" s="58">
        <v>0</v>
      </c>
      <c r="T73" s="58">
        <v>0</v>
      </c>
      <c r="U73" s="58">
        <v>0</v>
      </c>
    </row>
    <row r="74" spans="1:21" ht="25.5">
      <c r="A74" s="57">
        <v>70</v>
      </c>
      <c r="B74" s="58" t="s">
        <v>506</v>
      </c>
      <c r="C74" s="58" t="s">
        <v>507</v>
      </c>
      <c r="D74" s="58">
        <v>1</v>
      </c>
      <c r="E74" s="58">
        <v>1</v>
      </c>
      <c r="F74" s="58">
        <v>1</v>
      </c>
      <c r="G74" s="58">
        <v>0</v>
      </c>
      <c r="H74" s="58">
        <v>0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</row>
    <row r="75" spans="1:21" ht="12.75">
      <c r="A75" s="57">
        <v>71</v>
      </c>
      <c r="B75" s="58" t="s">
        <v>506</v>
      </c>
      <c r="C75" s="58" t="s">
        <v>508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1</v>
      </c>
      <c r="Q75" s="58">
        <v>1</v>
      </c>
      <c r="R75" s="58">
        <v>1</v>
      </c>
      <c r="S75" s="58">
        <v>0</v>
      </c>
      <c r="T75" s="58">
        <v>0</v>
      </c>
      <c r="U75" s="58">
        <v>0</v>
      </c>
    </row>
    <row r="76" spans="1:21" ht="12.75">
      <c r="A76" s="57">
        <v>72</v>
      </c>
      <c r="B76" s="58" t="s">
        <v>506</v>
      </c>
      <c r="C76" s="58" t="s">
        <v>509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1</v>
      </c>
      <c r="Q76" s="58">
        <v>1</v>
      </c>
      <c r="R76" s="58">
        <v>1</v>
      </c>
      <c r="S76" s="58">
        <v>0</v>
      </c>
      <c r="T76" s="58">
        <v>0</v>
      </c>
      <c r="U76" s="58">
        <v>0</v>
      </c>
    </row>
    <row r="77" spans="1:21" ht="12.75">
      <c r="A77" s="57">
        <v>73</v>
      </c>
      <c r="B77" s="58" t="s">
        <v>506</v>
      </c>
      <c r="C77" s="58" t="s">
        <v>510</v>
      </c>
      <c r="D77" s="58">
        <v>1</v>
      </c>
      <c r="E77" s="58">
        <v>1</v>
      </c>
      <c r="F77" s="58">
        <v>1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</row>
    <row r="78" spans="1:21" ht="12.75">
      <c r="A78" s="57">
        <v>74</v>
      </c>
      <c r="B78" s="58" t="s">
        <v>506</v>
      </c>
      <c r="C78" s="58" t="s">
        <v>511</v>
      </c>
      <c r="D78" s="58">
        <v>0.5</v>
      </c>
      <c r="E78" s="58">
        <v>0.5</v>
      </c>
      <c r="F78" s="58">
        <v>1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</row>
    <row r="79" spans="1:21" ht="12.75">
      <c r="A79" s="57">
        <v>75</v>
      </c>
      <c r="B79" s="58" t="s">
        <v>506</v>
      </c>
      <c r="C79" s="58" t="s">
        <v>512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0</v>
      </c>
      <c r="R79" s="58">
        <v>1</v>
      </c>
      <c r="S79" s="58">
        <v>0</v>
      </c>
      <c r="T79" s="58">
        <v>0</v>
      </c>
      <c r="U79" s="58">
        <v>0</v>
      </c>
    </row>
    <row r="80" spans="1:21" ht="12.75">
      <c r="A80" s="57">
        <v>76</v>
      </c>
      <c r="B80" s="58" t="s">
        <v>513</v>
      </c>
      <c r="C80" s="58" t="s">
        <v>514</v>
      </c>
      <c r="D80" s="58">
        <v>0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1</v>
      </c>
      <c r="Q80" s="58">
        <v>1</v>
      </c>
      <c r="R80" s="58">
        <v>1</v>
      </c>
      <c r="S80" s="58">
        <v>0</v>
      </c>
      <c r="T80" s="58">
        <v>0</v>
      </c>
      <c r="U80" s="58">
        <v>0</v>
      </c>
    </row>
    <row r="81" spans="1:21" ht="12.75">
      <c r="A81" s="57">
        <v>77</v>
      </c>
      <c r="B81" s="58" t="s">
        <v>513</v>
      </c>
      <c r="C81" s="58" t="s">
        <v>515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0.5</v>
      </c>
      <c r="Q81" s="58">
        <v>0</v>
      </c>
      <c r="R81" s="58">
        <v>0</v>
      </c>
      <c r="S81" s="58">
        <v>1</v>
      </c>
      <c r="T81" s="58">
        <v>1</v>
      </c>
      <c r="U81" s="58">
        <v>1</v>
      </c>
    </row>
    <row r="82" spans="1:21" ht="12.75">
      <c r="A82" s="57">
        <v>78</v>
      </c>
      <c r="B82" s="58" t="s">
        <v>516</v>
      </c>
      <c r="C82" s="58" t="s">
        <v>517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2.25</v>
      </c>
      <c r="Q82" s="58">
        <v>2.25</v>
      </c>
      <c r="R82" s="58">
        <v>2</v>
      </c>
      <c r="S82" s="58">
        <v>0</v>
      </c>
      <c r="T82" s="58">
        <v>0</v>
      </c>
      <c r="U82" s="58">
        <v>0</v>
      </c>
    </row>
    <row r="83" spans="1:21" ht="12.75">
      <c r="A83" s="57">
        <v>79</v>
      </c>
      <c r="B83" s="58" t="s">
        <v>516</v>
      </c>
      <c r="C83" s="58" t="s">
        <v>518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  <c r="I83" s="58">
        <v>0</v>
      </c>
      <c r="J83" s="58">
        <v>0.5</v>
      </c>
      <c r="K83" s="58">
        <v>0.5</v>
      </c>
      <c r="L83" s="58">
        <v>1</v>
      </c>
      <c r="M83" s="58">
        <v>0</v>
      </c>
      <c r="N83" s="58">
        <v>0</v>
      </c>
      <c r="O83" s="58">
        <v>0</v>
      </c>
      <c r="P83" s="58">
        <v>9</v>
      </c>
      <c r="Q83" s="58">
        <v>9</v>
      </c>
      <c r="R83" s="58">
        <v>9</v>
      </c>
      <c r="S83" s="58">
        <v>9</v>
      </c>
      <c r="T83" s="58">
        <v>9</v>
      </c>
      <c r="U83" s="58">
        <v>9</v>
      </c>
    </row>
    <row r="84" spans="1:21" ht="12.75">
      <c r="A84" s="57">
        <v>80</v>
      </c>
      <c r="B84" s="58" t="s">
        <v>516</v>
      </c>
      <c r="C84" s="58" t="s">
        <v>519</v>
      </c>
      <c r="D84" s="58">
        <v>0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0.5</v>
      </c>
      <c r="Q84" s="58">
        <v>0.5</v>
      </c>
      <c r="R84" s="58">
        <v>1</v>
      </c>
      <c r="S84" s="58">
        <v>0</v>
      </c>
      <c r="T84" s="58">
        <v>0</v>
      </c>
      <c r="U84" s="58">
        <v>0</v>
      </c>
    </row>
    <row r="85" spans="1:21" ht="12.75">
      <c r="A85" s="57">
        <v>81</v>
      </c>
      <c r="B85" s="58" t="s">
        <v>520</v>
      </c>
      <c r="C85" s="58" t="s">
        <v>521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14</v>
      </c>
      <c r="Q85" s="58">
        <v>14</v>
      </c>
      <c r="R85" s="58">
        <v>14</v>
      </c>
      <c r="S85" s="58">
        <v>76.5</v>
      </c>
      <c r="T85" s="58">
        <v>73</v>
      </c>
      <c r="U85" s="58">
        <v>70</v>
      </c>
    </row>
    <row r="86" spans="1:21" ht="12.75">
      <c r="A86" s="57">
        <v>82</v>
      </c>
      <c r="B86" s="58" t="s">
        <v>522</v>
      </c>
      <c r="C86" s="58" t="s">
        <v>523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  <c r="O86" s="58">
        <v>0</v>
      </c>
      <c r="P86" s="58">
        <v>2.5</v>
      </c>
      <c r="Q86" s="58">
        <v>2</v>
      </c>
      <c r="R86" s="58">
        <v>2</v>
      </c>
      <c r="S86" s="58">
        <v>0</v>
      </c>
      <c r="T86" s="58">
        <v>0</v>
      </c>
      <c r="U86" s="58">
        <v>0</v>
      </c>
    </row>
    <row r="87" spans="1:21" ht="12.75">
      <c r="A87" s="57">
        <v>83</v>
      </c>
      <c r="B87" s="58" t="s">
        <v>524</v>
      </c>
      <c r="C87" s="58" t="s">
        <v>525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3</v>
      </c>
      <c r="Q87" s="58">
        <v>2</v>
      </c>
      <c r="R87" s="58">
        <v>2</v>
      </c>
      <c r="S87" s="58">
        <v>0</v>
      </c>
      <c r="T87" s="58">
        <v>0</v>
      </c>
      <c r="U87" s="58">
        <v>0</v>
      </c>
    </row>
    <row r="88" spans="1:21" s="54" customFormat="1" ht="12.75">
      <c r="A88" s="51">
        <v>83</v>
      </c>
      <c r="B88" s="52"/>
      <c r="C88" s="52" t="s">
        <v>526</v>
      </c>
      <c r="D88" s="52">
        <f aca="true" t="shared" si="0" ref="D88:U88">SUM(D5:D87)</f>
        <v>13.2</v>
      </c>
      <c r="E88" s="52">
        <f t="shared" si="0"/>
        <v>13.7</v>
      </c>
      <c r="F88" s="52">
        <f t="shared" si="0"/>
        <v>16</v>
      </c>
      <c r="G88" s="52">
        <f t="shared" si="0"/>
        <v>2.5</v>
      </c>
      <c r="H88" s="52">
        <f t="shared" si="0"/>
        <v>2</v>
      </c>
      <c r="I88" s="52">
        <f t="shared" si="0"/>
        <v>3</v>
      </c>
      <c r="J88" s="52">
        <f t="shared" si="0"/>
        <v>2</v>
      </c>
      <c r="K88" s="52">
        <f t="shared" si="0"/>
        <v>2</v>
      </c>
      <c r="L88" s="52">
        <f t="shared" si="0"/>
        <v>4</v>
      </c>
      <c r="M88" s="52">
        <f t="shared" si="0"/>
        <v>1.5</v>
      </c>
      <c r="N88" s="52">
        <f t="shared" si="0"/>
        <v>1.5</v>
      </c>
      <c r="O88" s="52">
        <f t="shared" si="0"/>
        <v>2</v>
      </c>
      <c r="P88" s="52">
        <f t="shared" si="0"/>
        <v>197.04999999999998</v>
      </c>
      <c r="Q88" s="52">
        <f t="shared" si="0"/>
        <v>191.79999999999998</v>
      </c>
      <c r="R88" s="52">
        <f t="shared" si="0"/>
        <v>209</v>
      </c>
      <c r="S88" s="52">
        <f t="shared" si="0"/>
        <v>104.25</v>
      </c>
      <c r="T88" s="52">
        <f t="shared" si="0"/>
        <v>98.75</v>
      </c>
      <c r="U88" s="52">
        <f t="shared" si="0"/>
        <v>95</v>
      </c>
    </row>
    <row r="89" spans="1:21" ht="7.5" customHeight="1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8"/>
    </row>
    <row r="90" spans="1:21" ht="12.75">
      <c r="A90" s="57">
        <v>1</v>
      </c>
      <c r="B90" s="58" t="s">
        <v>413</v>
      </c>
      <c r="C90" s="58" t="s">
        <v>527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0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1.5</v>
      </c>
      <c r="Q90" s="58">
        <v>1.5</v>
      </c>
      <c r="R90" s="58">
        <v>5</v>
      </c>
      <c r="S90" s="58">
        <v>4.5</v>
      </c>
      <c r="T90" s="58">
        <v>4.5</v>
      </c>
      <c r="U90" s="58">
        <v>5</v>
      </c>
    </row>
    <row r="91" spans="1:21" ht="12.75">
      <c r="A91" s="57">
        <v>2</v>
      </c>
      <c r="B91" s="58" t="s">
        <v>528</v>
      </c>
      <c r="C91" s="58" t="s">
        <v>529</v>
      </c>
      <c r="D91" s="58">
        <v>1</v>
      </c>
      <c r="E91" s="58">
        <v>1</v>
      </c>
      <c r="F91" s="58">
        <v>1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10</v>
      </c>
      <c r="Q91" s="58">
        <v>10</v>
      </c>
      <c r="R91" s="58">
        <v>10</v>
      </c>
      <c r="S91" s="58">
        <v>3</v>
      </c>
      <c r="T91" s="58">
        <v>3</v>
      </c>
      <c r="U91" s="58">
        <v>4</v>
      </c>
    </row>
    <row r="92" spans="1:21" ht="12.75">
      <c r="A92" s="57">
        <v>3</v>
      </c>
      <c r="B92" s="58" t="s">
        <v>415</v>
      </c>
      <c r="C92" s="58" t="s">
        <v>530</v>
      </c>
      <c r="D92" s="58">
        <v>0</v>
      </c>
      <c r="E92" s="58">
        <v>0</v>
      </c>
      <c r="F92" s="58">
        <v>0</v>
      </c>
      <c r="G92" s="58">
        <v>1</v>
      </c>
      <c r="H92" s="58">
        <v>0.25</v>
      </c>
      <c r="I92" s="58">
        <v>1</v>
      </c>
      <c r="J92" s="58">
        <v>0</v>
      </c>
      <c r="K92" s="58">
        <v>0</v>
      </c>
      <c r="L92" s="58">
        <v>0</v>
      </c>
      <c r="M92" s="58">
        <v>0</v>
      </c>
      <c r="N92" s="58">
        <v>0</v>
      </c>
      <c r="O92" s="58">
        <v>0</v>
      </c>
      <c r="P92" s="58">
        <v>4</v>
      </c>
      <c r="Q92" s="58">
        <v>4.35</v>
      </c>
      <c r="R92" s="58">
        <v>4</v>
      </c>
      <c r="S92" s="58">
        <v>0</v>
      </c>
      <c r="T92" s="58">
        <v>0</v>
      </c>
      <c r="U92" s="58">
        <v>0</v>
      </c>
    </row>
    <row r="93" spans="1:21" ht="12.75">
      <c r="A93" s="57">
        <v>4</v>
      </c>
      <c r="B93" s="58" t="s">
        <v>419</v>
      </c>
      <c r="C93" s="58" t="s">
        <v>531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</row>
    <row r="94" spans="1:21" ht="12.75">
      <c r="A94" s="57">
        <v>5</v>
      </c>
      <c r="B94" s="58" t="s">
        <v>421</v>
      </c>
      <c r="C94" s="58" t="s">
        <v>532</v>
      </c>
      <c r="D94" s="58">
        <v>0</v>
      </c>
      <c r="E94" s="58">
        <v>0</v>
      </c>
      <c r="F94" s="58">
        <v>0</v>
      </c>
      <c r="G94" s="58">
        <v>0</v>
      </c>
      <c r="H94" s="58">
        <v>0</v>
      </c>
      <c r="I94" s="58">
        <v>0</v>
      </c>
      <c r="J94" s="58">
        <v>0</v>
      </c>
      <c r="K94" s="58">
        <v>0</v>
      </c>
      <c r="L94" s="58">
        <v>0</v>
      </c>
      <c r="M94" s="58">
        <v>0.5</v>
      </c>
      <c r="N94" s="58">
        <v>0.5</v>
      </c>
      <c r="O94" s="58">
        <v>1</v>
      </c>
      <c r="P94" s="58">
        <v>9</v>
      </c>
      <c r="Q94" s="58">
        <v>9</v>
      </c>
      <c r="R94" s="58">
        <v>10</v>
      </c>
      <c r="S94" s="58">
        <v>0.5</v>
      </c>
      <c r="T94" s="58">
        <v>0.5</v>
      </c>
      <c r="U94" s="58">
        <v>1</v>
      </c>
    </row>
    <row r="95" spans="1:21" ht="12.75">
      <c r="A95" s="57">
        <v>6</v>
      </c>
      <c r="B95" s="58" t="s">
        <v>421</v>
      </c>
      <c r="C95" s="58" t="s">
        <v>533</v>
      </c>
      <c r="D95" s="58">
        <v>0</v>
      </c>
      <c r="E95" s="58">
        <v>0</v>
      </c>
      <c r="F95" s="58">
        <v>0</v>
      </c>
      <c r="G95" s="58">
        <v>0</v>
      </c>
      <c r="H95" s="58">
        <v>0</v>
      </c>
      <c r="I95" s="58">
        <v>0</v>
      </c>
      <c r="J95" s="58">
        <v>1</v>
      </c>
      <c r="K95" s="58">
        <v>0</v>
      </c>
      <c r="L95" s="58">
        <v>1</v>
      </c>
      <c r="M95" s="58">
        <v>0</v>
      </c>
      <c r="N95" s="58">
        <v>0</v>
      </c>
      <c r="O95" s="58">
        <v>0</v>
      </c>
      <c r="P95" s="58">
        <v>9</v>
      </c>
      <c r="Q95" s="58">
        <v>2</v>
      </c>
      <c r="R95" s="58">
        <v>7</v>
      </c>
      <c r="S95" s="58">
        <v>8</v>
      </c>
      <c r="T95" s="58">
        <v>0</v>
      </c>
      <c r="U95" s="58">
        <v>8</v>
      </c>
    </row>
    <row r="96" spans="1:21" ht="12.75">
      <c r="A96" s="57">
        <v>7</v>
      </c>
      <c r="B96" s="58" t="s">
        <v>421</v>
      </c>
      <c r="C96" s="58" t="s">
        <v>534</v>
      </c>
      <c r="D96" s="58">
        <v>0</v>
      </c>
      <c r="E96" s="58">
        <v>0</v>
      </c>
      <c r="F96" s="58">
        <v>0</v>
      </c>
      <c r="G96" s="58">
        <v>0.75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  <c r="P96" s="58">
        <v>4.5</v>
      </c>
      <c r="Q96" s="58">
        <v>4.5</v>
      </c>
      <c r="R96" s="58">
        <v>6</v>
      </c>
      <c r="S96" s="58">
        <v>0</v>
      </c>
      <c r="T96" s="58">
        <v>0</v>
      </c>
      <c r="U96" s="58">
        <v>0</v>
      </c>
    </row>
    <row r="97" spans="1:21" ht="12.75">
      <c r="A97" s="57">
        <v>8</v>
      </c>
      <c r="B97" s="58" t="s">
        <v>421</v>
      </c>
      <c r="C97" s="58" t="s">
        <v>535</v>
      </c>
      <c r="D97" s="58">
        <v>0</v>
      </c>
      <c r="E97" s="58">
        <v>0</v>
      </c>
      <c r="F97" s="58">
        <v>0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58">
        <v>0</v>
      </c>
      <c r="P97" s="58">
        <v>13</v>
      </c>
      <c r="Q97" s="58">
        <v>13</v>
      </c>
      <c r="R97" s="58">
        <v>16</v>
      </c>
      <c r="S97" s="58">
        <v>2</v>
      </c>
      <c r="T97" s="58">
        <v>2</v>
      </c>
      <c r="U97" s="58">
        <v>2</v>
      </c>
    </row>
    <row r="98" spans="1:21" ht="12.75">
      <c r="A98" s="57">
        <v>9</v>
      </c>
      <c r="B98" s="58" t="s">
        <v>431</v>
      </c>
      <c r="C98" s="58" t="s">
        <v>536</v>
      </c>
      <c r="D98" s="58">
        <v>0</v>
      </c>
      <c r="E98" s="58">
        <v>0</v>
      </c>
      <c r="F98" s="58">
        <v>0</v>
      </c>
      <c r="G98" s="58">
        <v>1</v>
      </c>
      <c r="H98" s="58">
        <v>1</v>
      </c>
      <c r="I98" s="58">
        <v>1</v>
      </c>
      <c r="J98" s="58">
        <v>0</v>
      </c>
      <c r="K98" s="58">
        <v>0</v>
      </c>
      <c r="L98" s="58">
        <v>0</v>
      </c>
      <c r="M98" s="58">
        <v>1</v>
      </c>
      <c r="N98" s="58">
        <v>1</v>
      </c>
      <c r="O98" s="58">
        <v>1</v>
      </c>
      <c r="P98" s="58">
        <v>4.5</v>
      </c>
      <c r="Q98" s="58">
        <v>4.5</v>
      </c>
      <c r="R98" s="58">
        <v>4</v>
      </c>
      <c r="S98" s="58">
        <v>1</v>
      </c>
      <c r="T98" s="58">
        <v>1</v>
      </c>
      <c r="U98" s="58">
        <v>1</v>
      </c>
    </row>
    <row r="99" spans="1:21" ht="12.75">
      <c r="A99" s="57">
        <v>10</v>
      </c>
      <c r="B99" s="58" t="s">
        <v>440</v>
      </c>
      <c r="C99" s="58" t="s">
        <v>537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6</v>
      </c>
      <c r="Q99" s="58">
        <v>6</v>
      </c>
      <c r="R99" s="58">
        <v>6</v>
      </c>
      <c r="S99" s="58">
        <v>1</v>
      </c>
      <c r="T99" s="58">
        <v>1</v>
      </c>
      <c r="U99" s="58">
        <v>1</v>
      </c>
    </row>
    <row r="100" spans="1:21" ht="12.75">
      <c r="A100" s="57">
        <v>11</v>
      </c>
      <c r="B100" s="58" t="s">
        <v>444</v>
      </c>
      <c r="C100" s="58" t="s">
        <v>538</v>
      </c>
      <c r="D100" s="58">
        <v>0</v>
      </c>
      <c r="E100" s="58">
        <v>0</v>
      </c>
      <c r="F100" s="58">
        <v>0</v>
      </c>
      <c r="G100" s="58">
        <v>0</v>
      </c>
      <c r="H100" s="58">
        <v>0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1</v>
      </c>
      <c r="Q100" s="58">
        <v>1</v>
      </c>
      <c r="R100" s="58">
        <v>1</v>
      </c>
      <c r="S100" s="58">
        <v>0</v>
      </c>
      <c r="T100" s="58">
        <v>0</v>
      </c>
      <c r="U100" s="58">
        <v>0</v>
      </c>
    </row>
    <row r="101" spans="1:21" ht="12.75">
      <c r="A101" s="57">
        <v>12</v>
      </c>
      <c r="B101" s="58" t="s">
        <v>444</v>
      </c>
      <c r="C101" s="58" t="s">
        <v>539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</row>
    <row r="102" spans="1:21" ht="12.75">
      <c r="A102" s="57">
        <v>13</v>
      </c>
      <c r="B102" s="58" t="s">
        <v>444</v>
      </c>
      <c r="C102" s="58" t="s">
        <v>540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</row>
    <row r="103" spans="1:21" ht="12.75">
      <c r="A103" s="57">
        <v>14</v>
      </c>
      <c r="B103" s="58" t="s">
        <v>448</v>
      </c>
      <c r="C103" s="58" t="s">
        <v>541</v>
      </c>
      <c r="D103" s="58">
        <v>1</v>
      </c>
      <c r="E103" s="58">
        <v>1</v>
      </c>
      <c r="F103" s="58">
        <v>1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5</v>
      </c>
      <c r="Q103" s="58">
        <v>5</v>
      </c>
      <c r="R103" s="58">
        <v>5</v>
      </c>
      <c r="S103" s="58">
        <v>1</v>
      </c>
      <c r="T103" s="58">
        <v>0</v>
      </c>
      <c r="U103" s="58">
        <v>0</v>
      </c>
    </row>
    <row r="104" spans="1:21" ht="12.75">
      <c r="A104" s="57">
        <v>15</v>
      </c>
      <c r="B104" s="58" t="s">
        <v>448</v>
      </c>
      <c r="C104" s="58" t="s">
        <v>542</v>
      </c>
      <c r="D104" s="58">
        <v>0</v>
      </c>
      <c r="E104" s="58">
        <v>0</v>
      </c>
      <c r="F104" s="58">
        <v>0</v>
      </c>
      <c r="G104" s="58">
        <v>0</v>
      </c>
      <c r="H104" s="58">
        <v>0</v>
      </c>
      <c r="I104" s="58">
        <v>0</v>
      </c>
      <c r="J104" s="58">
        <v>0</v>
      </c>
      <c r="K104" s="58">
        <v>0</v>
      </c>
      <c r="L104" s="58">
        <v>0</v>
      </c>
      <c r="M104" s="58">
        <v>0</v>
      </c>
      <c r="N104" s="58">
        <v>0</v>
      </c>
      <c r="O104" s="58">
        <v>0</v>
      </c>
      <c r="P104" s="58">
        <v>3</v>
      </c>
      <c r="Q104" s="58">
        <v>3</v>
      </c>
      <c r="R104" s="58">
        <v>3</v>
      </c>
      <c r="S104" s="58">
        <v>0</v>
      </c>
      <c r="T104" s="58">
        <v>0</v>
      </c>
      <c r="U104" s="58">
        <v>0</v>
      </c>
    </row>
    <row r="105" spans="1:21" ht="12.75">
      <c r="A105" s="57">
        <v>16</v>
      </c>
      <c r="B105" s="58" t="s">
        <v>448</v>
      </c>
      <c r="C105" s="58" t="s">
        <v>543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2</v>
      </c>
      <c r="Q105" s="58">
        <v>2</v>
      </c>
      <c r="R105" s="58">
        <v>4</v>
      </c>
      <c r="S105" s="58">
        <v>1</v>
      </c>
      <c r="T105" s="58">
        <v>1</v>
      </c>
      <c r="U105" s="58">
        <v>1</v>
      </c>
    </row>
    <row r="106" spans="1:21" ht="12.75">
      <c r="A106" s="57">
        <v>17</v>
      </c>
      <c r="B106" s="58" t="s">
        <v>448</v>
      </c>
      <c r="C106" s="58" t="s">
        <v>544</v>
      </c>
      <c r="D106" s="58">
        <v>0</v>
      </c>
      <c r="E106" s="58">
        <v>0</v>
      </c>
      <c r="F106" s="58">
        <v>0</v>
      </c>
      <c r="G106" s="58">
        <v>0</v>
      </c>
      <c r="H106" s="58">
        <v>0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0</v>
      </c>
      <c r="P106" s="58">
        <v>2.02</v>
      </c>
      <c r="Q106" s="58">
        <v>2.02</v>
      </c>
      <c r="R106" s="58">
        <v>3</v>
      </c>
      <c r="S106" s="58">
        <v>0</v>
      </c>
      <c r="T106" s="58">
        <v>0</v>
      </c>
      <c r="U106" s="58">
        <v>0</v>
      </c>
    </row>
    <row r="107" spans="1:21" ht="12.75">
      <c r="A107" s="57">
        <v>18</v>
      </c>
      <c r="B107" s="58" t="s">
        <v>451</v>
      </c>
      <c r="C107" s="58" t="s">
        <v>545</v>
      </c>
      <c r="D107" s="58">
        <v>0</v>
      </c>
      <c r="E107" s="58">
        <v>0</v>
      </c>
      <c r="F107" s="58">
        <v>0</v>
      </c>
      <c r="G107" s="58">
        <v>0</v>
      </c>
      <c r="H107" s="58">
        <v>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3.5</v>
      </c>
      <c r="Q107" s="58">
        <v>3.5</v>
      </c>
      <c r="R107" s="58">
        <v>4</v>
      </c>
      <c r="S107" s="58">
        <v>0</v>
      </c>
      <c r="T107" s="58">
        <v>0</v>
      </c>
      <c r="U107" s="58">
        <v>0</v>
      </c>
    </row>
    <row r="108" spans="1:21" ht="12.75">
      <c r="A108" s="57">
        <v>19</v>
      </c>
      <c r="B108" s="58" t="s">
        <v>453</v>
      </c>
      <c r="C108" s="58" t="s">
        <v>546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10</v>
      </c>
      <c r="Q108" s="58">
        <v>10</v>
      </c>
      <c r="R108" s="58">
        <v>10</v>
      </c>
      <c r="S108" s="58">
        <v>1.25</v>
      </c>
      <c r="T108" s="58">
        <v>1.25</v>
      </c>
      <c r="U108" s="58">
        <v>2</v>
      </c>
    </row>
    <row r="109" spans="1:21" ht="12.75">
      <c r="A109" s="57">
        <v>20</v>
      </c>
      <c r="B109" s="58" t="s">
        <v>456</v>
      </c>
      <c r="C109" s="58" t="s">
        <v>547</v>
      </c>
      <c r="D109" s="58">
        <v>0.7</v>
      </c>
      <c r="E109" s="58">
        <v>0.7</v>
      </c>
      <c r="F109" s="58">
        <v>1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5</v>
      </c>
      <c r="Q109" s="58">
        <v>5</v>
      </c>
      <c r="R109" s="58">
        <v>5</v>
      </c>
      <c r="S109" s="58">
        <v>1</v>
      </c>
      <c r="T109" s="58">
        <v>0</v>
      </c>
      <c r="U109" s="58">
        <v>0</v>
      </c>
    </row>
    <row r="110" spans="1:21" ht="25.5">
      <c r="A110" s="57">
        <v>21</v>
      </c>
      <c r="B110" s="58" t="s">
        <v>466</v>
      </c>
      <c r="C110" s="58" t="s">
        <v>548</v>
      </c>
      <c r="D110" s="58">
        <v>0</v>
      </c>
      <c r="E110" s="58">
        <v>0</v>
      </c>
      <c r="F110" s="58">
        <v>0</v>
      </c>
      <c r="G110" s="58">
        <v>0</v>
      </c>
      <c r="H110" s="58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0</v>
      </c>
      <c r="P110" s="58">
        <v>0.1</v>
      </c>
      <c r="Q110" s="58">
        <v>0.1</v>
      </c>
      <c r="R110" s="58">
        <v>1</v>
      </c>
      <c r="S110" s="58">
        <v>0</v>
      </c>
      <c r="T110" s="58">
        <v>0</v>
      </c>
      <c r="U110" s="58">
        <v>0</v>
      </c>
    </row>
    <row r="111" spans="1:21" ht="12.75">
      <c r="A111" s="57">
        <v>22</v>
      </c>
      <c r="B111" s="58" t="s">
        <v>466</v>
      </c>
      <c r="C111" s="58" t="s">
        <v>549</v>
      </c>
      <c r="D111" s="58">
        <v>1</v>
      </c>
      <c r="E111" s="58">
        <v>0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6</v>
      </c>
      <c r="Q111" s="58">
        <v>6</v>
      </c>
      <c r="R111" s="58">
        <v>6</v>
      </c>
      <c r="S111" s="58">
        <v>0.5</v>
      </c>
      <c r="T111" s="58">
        <v>0</v>
      </c>
      <c r="U111" s="58">
        <v>0</v>
      </c>
    </row>
    <row r="112" spans="1:21" ht="12.75">
      <c r="A112" s="57">
        <v>23</v>
      </c>
      <c r="B112" s="58" t="s">
        <v>470</v>
      </c>
      <c r="C112" s="58" t="s">
        <v>550</v>
      </c>
      <c r="D112" s="58">
        <v>0</v>
      </c>
      <c r="E112" s="58">
        <v>0</v>
      </c>
      <c r="F112" s="58">
        <v>0</v>
      </c>
      <c r="G112" s="58">
        <v>0</v>
      </c>
      <c r="H112" s="58">
        <v>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1</v>
      </c>
      <c r="Q112" s="58">
        <v>1</v>
      </c>
      <c r="R112" s="58">
        <v>1</v>
      </c>
      <c r="S112" s="58">
        <v>0</v>
      </c>
      <c r="T112" s="58">
        <v>0</v>
      </c>
      <c r="U112" s="58">
        <v>0</v>
      </c>
    </row>
    <row r="113" spans="1:21" ht="12.75">
      <c r="A113" s="57">
        <v>24</v>
      </c>
      <c r="B113" s="58" t="s">
        <v>474</v>
      </c>
      <c r="C113" s="58" t="s">
        <v>551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3</v>
      </c>
      <c r="Q113" s="58">
        <v>3</v>
      </c>
      <c r="R113" s="58">
        <v>3</v>
      </c>
      <c r="S113" s="58">
        <v>0</v>
      </c>
      <c r="T113" s="58">
        <v>0</v>
      </c>
      <c r="U113" s="58">
        <v>0</v>
      </c>
    </row>
    <row r="114" spans="1:21" ht="12.75">
      <c r="A114" s="57">
        <v>25</v>
      </c>
      <c r="B114" s="58" t="s">
        <v>474</v>
      </c>
      <c r="C114" s="58" t="s">
        <v>552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  <c r="P114" s="58">
        <v>10</v>
      </c>
      <c r="Q114" s="58">
        <v>9</v>
      </c>
      <c r="R114" s="58">
        <v>9</v>
      </c>
      <c r="S114" s="58">
        <v>9</v>
      </c>
      <c r="T114" s="58">
        <v>7</v>
      </c>
      <c r="U114" s="58">
        <v>7</v>
      </c>
    </row>
    <row r="115" spans="1:21" ht="12.75">
      <c r="A115" s="57">
        <v>26</v>
      </c>
      <c r="B115" s="58" t="s">
        <v>486</v>
      </c>
      <c r="C115" s="58" t="s">
        <v>553</v>
      </c>
      <c r="D115" s="58">
        <v>0</v>
      </c>
      <c r="E115" s="58">
        <v>0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3</v>
      </c>
      <c r="Q115" s="58">
        <v>3</v>
      </c>
      <c r="R115" s="58">
        <v>3</v>
      </c>
      <c r="S115" s="58">
        <v>0</v>
      </c>
      <c r="T115" s="58">
        <v>0</v>
      </c>
      <c r="U115" s="58">
        <v>0</v>
      </c>
    </row>
    <row r="116" spans="1:21" ht="12.75">
      <c r="A116" s="57">
        <v>27</v>
      </c>
      <c r="B116" s="58" t="s">
        <v>488</v>
      </c>
      <c r="C116" s="58" t="s">
        <v>554</v>
      </c>
      <c r="D116" s="58">
        <v>0</v>
      </c>
      <c r="E116" s="58">
        <v>0</v>
      </c>
      <c r="F116" s="58">
        <v>0</v>
      </c>
      <c r="G116" s="58">
        <v>0.5</v>
      </c>
      <c r="H116" s="58">
        <v>0.5</v>
      </c>
      <c r="I116" s="58">
        <v>1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0</v>
      </c>
      <c r="P116" s="58">
        <v>3</v>
      </c>
      <c r="Q116" s="58">
        <v>3</v>
      </c>
      <c r="R116" s="58">
        <v>3</v>
      </c>
      <c r="S116" s="58">
        <v>0</v>
      </c>
      <c r="T116" s="58">
        <v>0</v>
      </c>
      <c r="U116" s="58">
        <v>0</v>
      </c>
    </row>
    <row r="117" spans="1:21" ht="12.75">
      <c r="A117" s="57">
        <v>28</v>
      </c>
      <c r="B117" s="58" t="s">
        <v>498</v>
      </c>
      <c r="C117" s="58" t="s">
        <v>555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5</v>
      </c>
      <c r="Q117" s="58">
        <v>5</v>
      </c>
      <c r="R117" s="58">
        <v>5</v>
      </c>
      <c r="S117" s="58">
        <v>2</v>
      </c>
      <c r="T117" s="58">
        <v>2</v>
      </c>
      <c r="U117" s="58">
        <v>2</v>
      </c>
    </row>
    <row r="118" spans="1:21" ht="12.75">
      <c r="A118" s="57">
        <v>29</v>
      </c>
      <c r="B118" s="58" t="s">
        <v>506</v>
      </c>
      <c r="C118" s="58" t="s">
        <v>556</v>
      </c>
      <c r="D118" s="58">
        <v>0</v>
      </c>
      <c r="E118" s="58">
        <v>0</v>
      </c>
      <c r="F118" s="58">
        <v>0</v>
      </c>
      <c r="G118" s="58">
        <v>1</v>
      </c>
      <c r="H118" s="58">
        <v>1</v>
      </c>
      <c r="I118" s="58">
        <v>1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9</v>
      </c>
      <c r="Q118" s="58">
        <v>9</v>
      </c>
      <c r="R118" s="58">
        <v>9</v>
      </c>
      <c r="S118" s="58">
        <v>6</v>
      </c>
      <c r="T118" s="58">
        <v>6</v>
      </c>
      <c r="U118" s="58">
        <v>6</v>
      </c>
    </row>
    <row r="119" spans="1:21" ht="12.75">
      <c r="A119" s="57">
        <v>30</v>
      </c>
      <c r="B119" s="58" t="s">
        <v>506</v>
      </c>
      <c r="C119" s="58" t="s">
        <v>557</v>
      </c>
      <c r="D119" s="58">
        <v>1</v>
      </c>
      <c r="E119" s="58">
        <v>1</v>
      </c>
      <c r="F119" s="58">
        <v>1</v>
      </c>
      <c r="G119" s="58">
        <v>1</v>
      </c>
      <c r="H119" s="58">
        <v>0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0</v>
      </c>
      <c r="P119" s="58">
        <v>8</v>
      </c>
      <c r="Q119" s="58">
        <v>8</v>
      </c>
      <c r="R119" s="58">
        <v>8</v>
      </c>
      <c r="S119" s="58">
        <v>1.5</v>
      </c>
      <c r="T119" s="58">
        <v>1</v>
      </c>
      <c r="U119" s="58">
        <v>1</v>
      </c>
    </row>
    <row r="120" spans="1:21" ht="12.75">
      <c r="A120" s="57">
        <v>31</v>
      </c>
      <c r="B120" s="58" t="s">
        <v>506</v>
      </c>
      <c r="C120" s="58" t="s">
        <v>558</v>
      </c>
      <c r="D120" s="58">
        <v>0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  <c r="P120" s="58">
        <v>13</v>
      </c>
      <c r="Q120" s="58">
        <v>12</v>
      </c>
      <c r="R120" s="58">
        <v>11</v>
      </c>
      <c r="S120" s="58">
        <v>0</v>
      </c>
      <c r="T120" s="58">
        <v>0</v>
      </c>
      <c r="U120" s="58">
        <v>0</v>
      </c>
    </row>
    <row r="121" spans="1:21" ht="12.75">
      <c r="A121" s="57">
        <v>32</v>
      </c>
      <c r="B121" s="58" t="s">
        <v>516</v>
      </c>
      <c r="C121" s="58" t="s">
        <v>559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0</v>
      </c>
      <c r="P121" s="58">
        <v>0</v>
      </c>
      <c r="Q121" s="58">
        <v>0</v>
      </c>
      <c r="R121" s="58">
        <v>1</v>
      </c>
      <c r="S121" s="58">
        <v>0</v>
      </c>
      <c r="T121" s="58">
        <v>0</v>
      </c>
      <c r="U121" s="58">
        <v>0</v>
      </c>
    </row>
    <row r="122" spans="1:21" ht="12.75">
      <c r="A122" s="57">
        <v>33</v>
      </c>
      <c r="B122" s="58" t="s">
        <v>516</v>
      </c>
      <c r="C122" s="58" t="s">
        <v>560</v>
      </c>
      <c r="D122" s="58">
        <v>0</v>
      </c>
      <c r="E122" s="58">
        <v>0</v>
      </c>
      <c r="F122" s="58">
        <v>0</v>
      </c>
      <c r="G122" s="58">
        <v>0</v>
      </c>
      <c r="H122" s="58">
        <v>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5</v>
      </c>
      <c r="Q122" s="58">
        <v>5</v>
      </c>
      <c r="R122" s="58">
        <v>5</v>
      </c>
      <c r="S122" s="58">
        <v>0.4</v>
      </c>
      <c r="T122" s="58">
        <v>0.4</v>
      </c>
      <c r="U122" s="58">
        <v>0</v>
      </c>
    </row>
    <row r="123" spans="1:21" ht="12.75">
      <c r="A123" s="57">
        <v>34</v>
      </c>
      <c r="B123" s="58" t="s">
        <v>516</v>
      </c>
      <c r="C123" s="58" t="s">
        <v>561</v>
      </c>
      <c r="D123" s="58">
        <v>0</v>
      </c>
      <c r="E123" s="58">
        <v>0</v>
      </c>
      <c r="F123" s="58">
        <v>0</v>
      </c>
      <c r="G123" s="58">
        <v>0.5</v>
      </c>
      <c r="H123" s="58">
        <v>0.5</v>
      </c>
      <c r="I123" s="58">
        <v>1</v>
      </c>
      <c r="J123" s="58">
        <v>0.5</v>
      </c>
      <c r="K123" s="58">
        <v>0.5</v>
      </c>
      <c r="L123" s="58">
        <v>1</v>
      </c>
      <c r="M123" s="58">
        <v>0</v>
      </c>
      <c r="N123" s="58">
        <v>0</v>
      </c>
      <c r="O123" s="58">
        <v>0</v>
      </c>
      <c r="P123" s="58">
        <v>6</v>
      </c>
      <c r="Q123" s="58">
        <v>6</v>
      </c>
      <c r="R123" s="58">
        <v>6</v>
      </c>
      <c r="S123" s="58">
        <v>2</v>
      </c>
      <c r="T123" s="58">
        <v>2</v>
      </c>
      <c r="U123" s="58">
        <v>2</v>
      </c>
    </row>
    <row r="124" spans="1:21" ht="12.75">
      <c r="A124" s="57">
        <v>35</v>
      </c>
      <c r="B124" s="58" t="s">
        <v>520</v>
      </c>
      <c r="C124" s="58" t="s">
        <v>562</v>
      </c>
      <c r="D124" s="58">
        <v>0</v>
      </c>
      <c r="E124" s="58">
        <v>0</v>
      </c>
      <c r="F124" s="58">
        <v>1</v>
      </c>
      <c r="G124" s="58">
        <v>0</v>
      </c>
      <c r="H124" s="58">
        <v>0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6</v>
      </c>
      <c r="Q124" s="58">
        <v>6</v>
      </c>
      <c r="R124" s="58">
        <v>5</v>
      </c>
      <c r="S124" s="58">
        <v>0</v>
      </c>
      <c r="T124" s="58">
        <v>0</v>
      </c>
      <c r="U124" s="58">
        <v>0</v>
      </c>
    </row>
    <row r="125" spans="1:21" ht="12.75">
      <c r="A125" s="57">
        <v>36</v>
      </c>
      <c r="B125" s="58" t="s">
        <v>522</v>
      </c>
      <c r="C125" s="58" t="s">
        <v>563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0</v>
      </c>
      <c r="M125" s="58">
        <v>0.5</v>
      </c>
      <c r="N125" s="58">
        <v>0.5</v>
      </c>
      <c r="O125" s="58">
        <v>1</v>
      </c>
      <c r="P125" s="58">
        <v>4.5</v>
      </c>
      <c r="Q125" s="58">
        <v>4.5</v>
      </c>
      <c r="R125" s="58">
        <v>5</v>
      </c>
      <c r="S125" s="58">
        <v>0</v>
      </c>
      <c r="T125" s="58">
        <v>0</v>
      </c>
      <c r="U125" s="58">
        <v>0</v>
      </c>
    </row>
    <row r="126" spans="1:21" ht="12.75">
      <c r="A126" s="57">
        <v>37</v>
      </c>
      <c r="B126" s="58" t="s">
        <v>524</v>
      </c>
      <c r="C126" s="58" t="s">
        <v>564</v>
      </c>
      <c r="D126" s="58">
        <v>1</v>
      </c>
      <c r="E126" s="58">
        <v>1</v>
      </c>
      <c r="F126" s="58">
        <v>1</v>
      </c>
      <c r="G126" s="58">
        <v>1</v>
      </c>
      <c r="H126" s="58">
        <v>1</v>
      </c>
      <c r="I126" s="58">
        <v>1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1</v>
      </c>
      <c r="Q126" s="58">
        <v>1</v>
      </c>
      <c r="R126" s="58">
        <v>1</v>
      </c>
      <c r="S126" s="58">
        <v>9.5</v>
      </c>
      <c r="T126" s="58">
        <v>8.5</v>
      </c>
      <c r="U126" s="58">
        <v>0</v>
      </c>
    </row>
    <row r="127" spans="1:21" ht="12.75">
      <c r="A127" s="57">
        <v>38</v>
      </c>
      <c r="B127" s="58" t="s">
        <v>524</v>
      </c>
      <c r="C127" s="58" t="s">
        <v>565</v>
      </c>
      <c r="D127" s="58">
        <v>0</v>
      </c>
      <c r="E127" s="58">
        <v>0</v>
      </c>
      <c r="F127" s="58">
        <v>0</v>
      </c>
      <c r="G127" s="58">
        <v>0</v>
      </c>
      <c r="H127" s="58">
        <v>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1</v>
      </c>
      <c r="Q127" s="58">
        <v>0.5</v>
      </c>
      <c r="R127" s="58">
        <v>1</v>
      </c>
      <c r="S127" s="58">
        <v>1</v>
      </c>
      <c r="T127" s="58">
        <v>1</v>
      </c>
      <c r="U127" s="58">
        <v>1</v>
      </c>
    </row>
    <row r="128" spans="1:21" ht="12.75">
      <c r="A128" s="57">
        <v>39</v>
      </c>
      <c r="B128" s="58" t="s">
        <v>566</v>
      </c>
      <c r="C128" s="58" t="s">
        <v>567</v>
      </c>
      <c r="D128" s="58">
        <v>0</v>
      </c>
      <c r="E128" s="58">
        <v>0</v>
      </c>
      <c r="F128" s="58">
        <v>0</v>
      </c>
      <c r="G128" s="58">
        <v>0</v>
      </c>
      <c r="H128" s="58">
        <v>0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3</v>
      </c>
      <c r="Q128" s="58">
        <v>3</v>
      </c>
      <c r="R128" s="58">
        <v>3</v>
      </c>
      <c r="S128" s="58">
        <v>0.5</v>
      </c>
      <c r="T128" s="58">
        <v>0.5</v>
      </c>
      <c r="U128" s="58">
        <v>0</v>
      </c>
    </row>
    <row r="129" spans="1:21" s="54" customFormat="1" ht="12.75">
      <c r="A129" s="51">
        <v>39</v>
      </c>
      <c r="B129" s="52"/>
      <c r="C129" s="52" t="s">
        <v>568</v>
      </c>
      <c r="D129" s="52">
        <f aca="true" t="shared" si="1" ref="D129:U129">SUM(D90:D128)</f>
        <v>5.7</v>
      </c>
      <c r="E129" s="52">
        <f t="shared" si="1"/>
        <v>4.7</v>
      </c>
      <c r="F129" s="52">
        <f t="shared" si="1"/>
        <v>6</v>
      </c>
      <c r="G129" s="52">
        <f t="shared" si="1"/>
        <v>6.75</v>
      </c>
      <c r="H129" s="52">
        <f t="shared" si="1"/>
        <v>4.25</v>
      </c>
      <c r="I129" s="52">
        <f t="shared" si="1"/>
        <v>6</v>
      </c>
      <c r="J129" s="52">
        <f t="shared" si="1"/>
        <v>1.5</v>
      </c>
      <c r="K129" s="52">
        <f t="shared" si="1"/>
        <v>0.5</v>
      </c>
      <c r="L129" s="52">
        <f t="shared" si="1"/>
        <v>2</v>
      </c>
      <c r="M129" s="52">
        <f t="shared" si="1"/>
        <v>2</v>
      </c>
      <c r="N129" s="52">
        <f t="shared" si="1"/>
        <v>2</v>
      </c>
      <c r="O129" s="52">
        <f t="shared" si="1"/>
        <v>3</v>
      </c>
      <c r="P129" s="52">
        <f t="shared" si="1"/>
        <v>180.62</v>
      </c>
      <c r="Q129" s="52">
        <f t="shared" si="1"/>
        <v>171.46999999999997</v>
      </c>
      <c r="R129" s="52">
        <f t="shared" si="1"/>
        <v>189</v>
      </c>
      <c r="S129" s="52">
        <f t="shared" si="1"/>
        <v>56.65</v>
      </c>
      <c r="T129" s="52">
        <f t="shared" si="1"/>
        <v>42.65</v>
      </c>
      <c r="U129" s="52">
        <f t="shared" si="1"/>
        <v>44</v>
      </c>
    </row>
    <row r="130" spans="1:21" ht="7.5" customHeight="1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8"/>
    </row>
    <row r="131" spans="1:21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U131">(D88+D129)</f>
        <v>18.9</v>
      </c>
      <c r="E131" s="52">
        <f t="shared" si="2"/>
        <v>18.4</v>
      </c>
      <c r="F131" s="52">
        <f t="shared" si="2"/>
        <v>22</v>
      </c>
      <c r="G131" s="52">
        <f t="shared" si="2"/>
        <v>9.25</v>
      </c>
      <c r="H131" s="52">
        <f t="shared" si="2"/>
        <v>6.25</v>
      </c>
      <c r="I131" s="52">
        <f t="shared" si="2"/>
        <v>9</v>
      </c>
      <c r="J131" s="52">
        <f t="shared" si="2"/>
        <v>3.5</v>
      </c>
      <c r="K131" s="52">
        <f t="shared" si="2"/>
        <v>2.5</v>
      </c>
      <c r="L131" s="52">
        <f t="shared" si="2"/>
        <v>6</v>
      </c>
      <c r="M131" s="52">
        <f t="shared" si="2"/>
        <v>3.5</v>
      </c>
      <c r="N131" s="52">
        <f t="shared" si="2"/>
        <v>3.5</v>
      </c>
      <c r="O131" s="52">
        <f t="shared" si="2"/>
        <v>5</v>
      </c>
      <c r="P131" s="52">
        <f t="shared" si="2"/>
        <v>377.66999999999996</v>
      </c>
      <c r="Q131" s="52">
        <f t="shared" si="2"/>
        <v>363.27</v>
      </c>
      <c r="R131" s="52">
        <f t="shared" si="2"/>
        <v>398</v>
      </c>
      <c r="S131" s="52">
        <f t="shared" si="2"/>
        <v>160.9</v>
      </c>
      <c r="T131" s="52">
        <f t="shared" si="2"/>
        <v>141.4</v>
      </c>
      <c r="U131" s="52">
        <f t="shared" si="2"/>
        <v>139</v>
      </c>
    </row>
  </sheetData>
  <sheetProtection password="CE88" sheet="1" objects="1" scenarios="1"/>
  <mergeCells count="11">
    <mergeCell ref="S2:U2"/>
    <mergeCell ref="D2:F2"/>
    <mergeCell ref="C1:C3"/>
    <mergeCell ref="A89:U89"/>
    <mergeCell ref="A130:U130"/>
    <mergeCell ref="A1:A3"/>
    <mergeCell ref="G2:I2"/>
    <mergeCell ref="J2:L2"/>
    <mergeCell ref="M2:O2"/>
    <mergeCell ref="B1:B3"/>
    <mergeCell ref="P2:R2"/>
  </mergeCells>
  <printOptions horizontalCentered="1"/>
  <pageMargins left="0.15748031496062992" right="0.15748031496062992" top="0.5905511811023623" bottom="0.5905511811023623" header="0.31496062992125984" footer="0.31496062992125984"/>
  <pageSetup horizontalDpi="300" verticalDpi="300" orientation="landscape" paperSize="9" scale="90" r:id="rId1"/>
  <headerFooter alignWithMargins="0">
    <oddHeader>&amp;C&amp;"Arial,Bold"&amp;12 10.1  Institūcijas darbinieku skaits un apstiprinātās amata vietas</oddHeader>
    <oddFooter>&amp;L
&amp;8SPP Statistiskās informacijas un analīzes daļa&amp;R
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/>
  <dimension ref="A1:AC131"/>
  <sheetViews>
    <sheetView showGridLines="0" workbookViewId="0" topLeftCell="A1">
      <selection activeCell="O8" sqref="O8"/>
    </sheetView>
  </sheetViews>
  <sheetFormatPr defaultColWidth="9.140625" defaultRowHeight="12.75"/>
  <cols>
    <col min="1" max="1" width="4.7109375" style="0" customWidth="1"/>
    <col min="2" max="2" width="16.7109375" style="0" customWidth="1"/>
    <col min="3" max="3" width="55.7109375" style="0" customWidth="1"/>
    <col min="4" max="18" width="7.57421875" style="0" customWidth="1"/>
  </cols>
  <sheetData>
    <row r="1" spans="1:18" s="3" customFormat="1" ht="15.75" customHeight="1">
      <c r="A1" s="144" t="s">
        <v>0</v>
      </c>
      <c r="B1" s="147" t="s">
        <v>1</v>
      </c>
      <c r="C1" s="147" t="s">
        <v>2</v>
      </c>
      <c r="D1" s="142" t="s">
        <v>119</v>
      </c>
      <c r="E1" s="142"/>
      <c r="F1" s="142"/>
      <c r="G1" s="142" t="s">
        <v>118</v>
      </c>
      <c r="H1" s="142"/>
      <c r="I1" s="142"/>
      <c r="J1" s="142" t="s">
        <v>117</v>
      </c>
      <c r="K1" s="142"/>
      <c r="L1" s="142"/>
      <c r="M1" s="142" t="s">
        <v>116</v>
      </c>
      <c r="N1" s="142"/>
      <c r="O1" s="142"/>
      <c r="P1" s="142" t="s">
        <v>115</v>
      </c>
      <c r="Q1" s="142"/>
      <c r="R1" s="142"/>
    </row>
    <row r="2" spans="1:18" s="3" customFormat="1" ht="25.5" customHeight="1">
      <c r="A2" s="163"/>
      <c r="B2" s="148"/>
      <c r="C2" s="148"/>
      <c r="D2" s="143" t="s">
        <v>114</v>
      </c>
      <c r="E2" s="143"/>
      <c r="F2" s="142"/>
      <c r="G2" s="143" t="s">
        <v>113</v>
      </c>
      <c r="H2" s="143"/>
      <c r="I2" s="142"/>
      <c r="J2" s="143" t="s">
        <v>112</v>
      </c>
      <c r="K2" s="143"/>
      <c r="L2" s="142"/>
      <c r="M2" s="143" t="s">
        <v>111</v>
      </c>
      <c r="N2" s="143"/>
      <c r="O2" s="143"/>
      <c r="P2" s="143" t="s">
        <v>110</v>
      </c>
      <c r="Q2" s="143"/>
      <c r="R2" s="142"/>
    </row>
    <row r="3" spans="1:18" s="3" customFormat="1" ht="58.5" customHeight="1">
      <c r="A3" s="146"/>
      <c r="B3" s="148"/>
      <c r="C3" s="148"/>
      <c r="D3" s="4" t="s">
        <v>109</v>
      </c>
      <c r="E3" s="29" t="s">
        <v>409</v>
      </c>
      <c r="F3" s="4" t="s">
        <v>410</v>
      </c>
      <c r="G3" s="4" t="s">
        <v>109</v>
      </c>
      <c r="H3" s="29" t="s">
        <v>409</v>
      </c>
      <c r="I3" s="4" t="s">
        <v>410</v>
      </c>
      <c r="J3" s="4" t="s">
        <v>109</v>
      </c>
      <c r="K3" s="29" t="s">
        <v>409</v>
      </c>
      <c r="L3" s="4" t="s">
        <v>410</v>
      </c>
      <c r="M3" s="4" t="s">
        <v>109</v>
      </c>
      <c r="N3" s="29" t="s">
        <v>409</v>
      </c>
      <c r="O3" s="4" t="s">
        <v>410</v>
      </c>
      <c r="P3" s="4" t="s">
        <v>109</v>
      </c>
      <c r="Q3" s="29" t="s">
        <v>409</v>
      </c>
      <c r="R3" s="4" t="s">
        <v>410</v>
      </c>
    </row>
    <row r="4" spans="1:18" s="19" customFormat="1" ht="12" customHeight="1" thickBot="1">
      <c r="A4" s="6" t="s">
        <v>20</v>
      </c>
      <c r="B4" s="6" t="s">
        <v>21</v>
      </c>
      <c r="C4" s="6" t="s">
        <v>22</v>
      </c>
      <c r="D4" s="6">
        <v>31</v>
      </c>
      <c r="E4" s="6">
        <v>32</v>
      </c>
      <c r="F4" s="6">
        <v>33</v>
      </c>
      <c r="G4" s="6">
        <v>34</v>
      </c>
      <c r="H4" s="6">
        <v>35</v>
      </c>
      <c r="I4" s="6">
        <v>36</v>
      </c>
      <c r="J4" s="6">
        <v>37</v>
      </c>
      <c r="K4" s="6">
        <v>38</v>
      </c>
      <c r="L4" s="6">
        <v>39</v>
      </c>
      <c r="M4" s="6">
        <v>40</v>
      </c>
      <c r="N4" s="6">
        <v>41</v>
      </c>
      <c r="O4" s="6">
        <v>42</v>
      </c>
      <c r="P4" s="6">
        <v>43</v>
      </c>
      <c r="Q4" s="6">
        <v>44</v>
      </c>
      <c r="R4" s="6">
        <v>45</v>
      </c>
    </row>
    <row r="5" spans="1:29" ht="12.75">
      <c r="A5" s="56">
        <v>1</v>
      </c>
      <c r="B5" s="56" t="s">
        <v>413</v>
      </c>
      <c r="C5" s="56" t="s">
        <v>414</v>
      </c>
      <c r="D5" s="56">
        <v>1</v>
      </c>
      <c r="E5" s="56">
        <v>1</v>
      </c>
      <c r="F5" s="56">
        <v>1</v>
      </c>
      <c r="G5" s="56">
        <v>3</v>
      </c>
      <c r="H5" s="56">
        <v>3</v>
      </c>
      <c r="I5" s="56">
        <v>3</v>
      </c>
      <c r="J5" s="56">
        <v>4.5</v>
      </c>
      <c r="K5" s="56">
        <v>4.5</v>
      </c>
      <c r="L5" s="56">
        <v>4</v>
      </c>
      <c r="M5" s="56">
        <v>19.5</v>
      </c>
      <c r="N5" s="56">
        <v>19.5</v>
      </c>
      <c r="O5" s="56">
        <v>19</v>
      </c>
      <c r="P5" s="56">
        <v>52.75</v>
      </c>
      <c r="Q5" s="56">
        <v>52.75</v>
      </c>
      <c r="R5" s="56">
        <v>53</v>
      </c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2.75">
      <c r="A6" s="58">
        <v>2</v>
      </c>
      <c r="B6" s="58" t="s">
        <v>415</v>
      </c>
      <c r="C6" s="58" t="s">
        <v>416</v>
      </c>
      <c r="D6" s="58">
        <v>0</v>
      </c>
      <c r="E6" s="58">
        <v>0</v>
      </c>
      <c r="F6" s="58">
        <v>1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4.35</v>
      </c>
      <c r="N6" s="58">
        <v>4.35</v>
      </c>
      <c r="O6" s="64">
        <v>4</v>
      </c>
      <c r="P6" s="58">
        <v>3</v>
      </c>
      <c r="Q6" s="58">
        <v>3</v>
      </c>
      <c r="R6" s="58">
        <v>3</v>
      </c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18" ht="12.75">
      <c r="A7" s="58">
        <v>3</v>
      </c>
      <c r="B7" s="58" t="s">
        <v>415</v>
      </c>
      <c r="C7" s="58" t="s">
        <v>417</v>
      </c>
      <c r="D7" s="58">
        <v>1</v>
      </c>
      <c r="E7" s="58">
        <v>1</v>
      </c>
      <c r="F7" s="58">
        <v>1</v>
      </c>
      <c r="G7" s="58">
        <v>2</v>
      </c>
      <c r="H7" s="58">
        <v>2</v>
      </c>
      <c r="I7" s="58">
        <v>2</v>
      </c>
      <c r="J7" s="58">
        <v>1</v>
      </c>
      <c r="K7" s="58">
        <v>1</v>
      </c>
      <c r="L7" s="58">
        <v>1</v>
      </c>
      <c r="M7" s="58">
        <v>17</v>
      </c>
      <c r="N7" s="58">
        <v>17</v>
      </c>
      <c r="O7" s="58">
        <v>17</v>
      </c>
      <c r="P7" s="58">
        <v>42.75</v>
      </c>
      <c r="Q7" s="58">
        <v>43.75</v>
      </c>
      <c r="R7" s="58">
        <v>37</v>
      </c>
    </row>
    <row r="8" spans="1:18" ht="12.75">
      <c r="A8" s="58">
        <v>4</v>
      </c>
      <c r="B8" s="58" t="s">
        <v>415</v>
      </c>
      <c r="C8" s="58" t="s">
        <v>418</v>
      </c>
      <c r="D8" s="58">
        <v>1</v>
      </c>
      <c r="E8" s="58">
        <v>1</v>
      </c>
      <c r="F8" s="58">
        <v>1</v>
      </c>
      <c r="G8" s="58">
        <v>1.5</v>
      </c>
      <c r="H8" s="58">
        <v>1.5</v>
      </c>
      <c r="I8" s="58">
        <v>2</v>
      </c>
      <c r="J8" s="58">
        <v>0</v>
      </c>
      <c r="K8" s="58">
        <v>0</v>
      </c>
      <c r="L8" s="58">
        <v>0</v>
      </c>
      <c r="M8" s="58">
        <v>15</v>
      </c>
      <c r="N8" s="58">
        <v>15</v>
      </c>
      <c r="O8" s="58">
        <v>15</v>
      </c>
      <c r="P8" s="58">
        <v>30</v>
      </c>
      <c r="Q8" s="58">
        <v>30</v>
      </c>
      <c r="R8" s="58">
        <v>33</v>
      </c>
    </row>
    <row r="9" spans="1:18" ht="12.75">
      <c r="A9" s="58">
        <v>5</v>
      </c>
      <c r="B9" s="58" t="s">
        <v>419</v>
      </c>
      <c r="C9" s="58" t="s">
        <v>420</v>
      </c>
      <c r="D9" s="58">
        <v>2</v>
      </c>
      <c r="E9" s="58">
        <v>2</v>
      </c>
      <c r="F9" s="58">
        <v>2</v>
      </c>
      <c r="G9" s="58">
        <v>2.5</v>
      </c>
      <c r="H9" s="58">
        <v>2.5</v>
      </c>
      <c r="I9" s="58">
        <v>2</v>
      </c>
      <c r="J9" s="58">
        <v>1.5</v>
      </c>
      <c r="K9" s="58">
        <v>1.5</v>
      </c>
      <c r="L9" s="58">
        <v>1</v>
      </c>
      <c r="M9" s="58">
        <v>20</v>
      </c>
      <c r="N9" s="58">
        <v>20</v>
      </c>
      <c r="O9" s="58">
        <v>20</v>
      </c>
      <c r="P9" s="58">
        <v>37</v>
      </c>
      <c r="Q9" s="58">
        <v>37</v>
      </c>
      <c r="R9" s="58">
        <v>37</v>
      </c>
    </row>
    <row r="10" spans="1:18" ht="12.75">
      <c r="A10" s="58">
        <v>6</v>
      </c>
      <c r="B10" s="58" t="s">
        <v>421</v>
      </c>
      <c r="C10" s="58" t="s">
        <v>422</v>
      </c>
      <c r="D10" s="58">
        <v>2</v>
      </c>
      <c r="E10" s="58">
        <v>2</v>
      </c>
      <c r="F10" s="58">
        <v>2</v>
      </c>
      <c r="G10" s="58">
        <v>1.5</v>
      </c>
      <c r="H10" s="58">
        <v>1.5</v>
      </c>
      <c r="I10" s="58">
        <v>2</v>
      </c>
      <c r="J10" s="58">
        <v>0</v>
      </c>
      <c r="K10" s="58">
        <v>0</v>
      </c>
      <c r="L10" s="58">
        <v>0</v>
      </c>
      <c r="M10" s="58">
        <v>14</v>
      </c>
      <c r="N10" s="58">
        <v>13</v>
      </c>
      <c r="O10" s="58">
        <v>13</v>
      </c>
      <c r="P10" s="58">
        <v>7.5</v>
      </c>
      <c r="Q10" s="58">
        <v>7.5</v>
      </c>
      <c r="R10" s="58">
        <v>8</v>
      </c>
    </row>
    <row r="11" spans="1:18" ht="12.75">
      <c r="A11" s="58">
        <v>7</v>
      </c>
      <c r="B11" s="58" t="s">
        <v>421</v>
      </c>
      <c r="C11" s="58" t="s">
        <v>423</v>
      </c>
      <c r="D11" s="58">
        <v>1</v>
      </c>
      <c r="E11" s="58">
        <v>1</v>
      </c>
      <c r="F11" s="58">
        <v>1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6</v>
      </c>
      <c r="N11" s="58">
        <v>6</v>
      </c>
      <c r="O11" s="58">
        <v>6</v>
      </c>
      <c r="P11" s="58">
        <v>7</v>
      </c>
      <c r="Q11" s="58">
        <v>7</v>
      </c>
      <c r="R11" s="58">
        <v>7</v>
      </c>
    </row>
    <row r="12" spans="1:18" ht="12.75">
      <c r="A12" s="58">
        <v>8</v>
      </c>
      <c r="B12" s="58" t="s">
        <v>421</v>
      </c>
      <c r="C12" s="58" t="s">
        <v>424</v>
      </c>
      <c r="D12" s="58">
        <v>3</v>
      </c>
      <c r="E12" s="58">
        <v>3</v>
      </c>
      <c r="F12" s="58">
        <v>3</v>
      </c>
      <c r="G12" s="58">
        <v>2</v>
      </c>
      <c r="H12" s="58">
        <v>2</v>
      </c>
      <c r="I12" s="58">
        <v>2</v>
      </c>
      <c r="J12" s="58">
        <v>2</v>
      </c>
      <c r="K12" s="58">
        <v>2</v>
      </c>
      <c r="L12" s="58">
        <v>2</v>
      </c>
      <c r="M12" s="58">
        <v>53</v>
      </c>
      <c r="N12" s="58">
        <v>53</v>
      </c>
      <c r="O12" s="58">
        <v>47</v>
      </c>
      <c r="P12" s="58">
        <v>33.25</v>
      </c>
      <c r="Q12" s="58">
        <v>33.25</v>
      </c>
      <c r="R12" s="58">
        <v>39</v>
      </c>
    </row>
    <row r="13" spans="1:18" ht="12.75">
      <c r="A13" s="58">
        <v>9</v>
      </c>
      <c r="B13" s="58" t="s">
        <v>421</v>
      </c>
      <c r="C13" s="58" t="s">
        <v>425</v>
      </c>
      <c r="D13" s="58">
        <v>3</v>
      </c>
      <c r="E13" s="58">
        <v>3</v>
      </c>
      <c r="F13" s="58">
        <v>3</v>
      </c>
      <c r="G13" s="58">
        <v>3</v>
      </c>
      <c r="H13" s="58">
        <v>3</v>
      </c>
      <c r="I13" s="58">
        <v>3</v>
      </c>
      <c r="J13" s="58">
        <v>1</v>
      </c>
      <c r="K13" s="58">
        <v>1</v>
      </c>
      <c r="L13" s="58">
        <v>1</v>
      </c>
      <c r="M13" s="58">
        <v>39</v>
      </c>
      <c r="N13" s="58">
        <v>39</v>
      </c>
      <c r="O13" s="58">
        <v>39</v>
      </c>
      <c r="P13" s="58">
        <v>74.5</v>
      </c>
      <c r="Q13" s="58">
        <v>74.5</v>
      </c>
      <c r="R13" s="58">
        <v>75</v>
      </c>
    </row>
    <row r="14" spans="1:18" ht="12.75">
      <c r="A14" s="58">
        <v>10</v>
      </c>
      <c r="B14" s="58" t="s">
        <v>421</v>
      </c>
      <c r="C14" s="58" t="s">
        <v>426</v>
      </c>
      <c r="D14" s="58">
        <v>1</v>
      </c>
      <c r="E14" s="58">
        <v>1</v>
      </c>
      <c r="F14" s="58">
        <v>1</v>
      </c>
      <c r="G14" s="58">
        <v>2</v>
      </c>
      <c r="H14" s="58">
        <v>2</v>
      </c>
      <c r="I14" s="58">
        <v>2</v>
      </c>
      <c r="J14" s="58">
        <v>0</v>
      </c>
      <c r="K14" s="58">
        <v>0</v>
      </c>
      <c r="L14" s="58">
        <v>0</v>
      </c>
      <c r="M14" s="58">
        <v>20</v>
      </c>
      <c r="N14" s="58">
        <v>20</v>
      </c>
      <c r="O14" s="58">
        <v>20</v>
      </c>
      <c r="P14" s="58">
        <v>26</v>
      </c>
      <c r="Q14" s="58">
        <v>26</v>
      </c>
      <c r="R14" s="58">
        <v>22</v>
      </c>
    </row>
    <row r="15" spans="1:18" ht="12.75">
      <c r="A15" s="58">
        <v>11</v>
      </c>
      <c r="B15" s="58" t="s">
        <v>421</v>
      </c>
      <c r="C15" s="58" t="s">
        <v>427</v>
      </c>
      <c r="D15" s="58">
        <v>4</v>
      </c>
      <c r="E15" s="58">
        <v>4</v>
      </c>
      <c r="F15" s="58">
        <v>4</v>
      </c>
      <c r="G15" s="58">
        <v>3</v>
      </c>
      <c r="H15" s="58">
        <v>2.5</v>
      </c>
      <c r="I15" s="58">
        <v>3</v>
      </c>
      <c r="J15" s="58">
        <v>3</v>
      </c>
      <c r="K15" s="58">
        <v>2</v>
      </c>
      <c r="L15" s="58">
        <v>2</v>
      </c>
      <c r="M15" s="58">
        <v>72</v>
      </c>
      <c r="N15" s="58">
        <v>71</v>
      </c>
      <c r="O15" s="58">
        <v>71</v>
      </c>
      <c r="P15" s="58">
        <v>46.5</v>
      </c>
      <c r="Q15" s="58">
        <v>37</v>
      </c>
      <c r="R15" s="58">
        <v>36</v>
      </c>
    </row>
    <row r="16" spans="1:18" ht="12.75">
      <c r="A16" s="58">
        <v>12</v>
      </c>
      <c r="B16" s="58" t="s">
        <v>421</v>
      </c>
      <c r="C16" s="58" t="s">
        <v>428</v>
      </c>
      <c r="D16" s="58">
        <v>1</v>
      </c>
      <c r="E16" s="58">
        <v>0.5</v>
      </c>
      <c r="F16" s="58">
        <v>1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4</v>
      </c>
      <c r="N16" s="58">
        <v>4</v>
      </c>
      <c r="O16" s="58">
        <v>3</v>
      </c>
      <c r="P16" s="58">
        <v>4</v>
      </c>
      <c r="Q16" s="58">
        <v>3.5</v>
      </c>
      <c r="R16" s="58">
        <v>4</v>
      </c>
    </row>
    <row r="17" spans="1:18" ht="12.75">
      <c r="A17" s="58">
        <v>13</v>
      </c>
      <c r="B17" s="58" t="s">
        <v>429</v>
      </c>
      <c r="C17" s="58" t="s">
        <v>430</v>
      </c>
      <c r="D17" s="58">
        <v>1</v>
      </c>
      <c r="E17" s="58">
        <v>1</v>
      </c>
      <c r="F17" s="58">
        <v>1</v>
      </c>
      <c r="G17" s="58">
        <v>0</v>
      </c>
      <c r="H17" s="58">
        <v>0</v>
      </c>
      <c r="I17" s="58">
        <v>0</v>
      </c>
      <c r="J17" s="58">
        <v>0.5</v>
      </c>
      <c r="K17" s="58">
        <v>0.5</v>
      </c>
      <c r="L17" s="58">
        <v>1</v>
      </c>
      <c r="M17" s="58">
        <v>17</v>
      </c>
      <c r="N17" s="58">
        <v>17</v>
      </c>
      <c r="O17" s="58">
        <v>19</v>
      </c>
      <c r="P17" s="58">
        <v>11.5</v>
      </c>
      <c r="Q17" s="58">
        <v>11.5</v>
      </c>
      <c r="R17" s="58">
        <v>14</v>
      </c>
    </row>
    <row r="18" spans="1:18" ht="12.75">
      <c r="A18" s="58">
        <v>14</v>
      </c>
      <c r="B18" s="58" t="s">
        <v>431</v>
      </c>
      <c r="C18" s="58" t="s">
        <v>432</v>
      </c>
      <c r="D18" s="58">
        <v>1</v>
      </c>
      <c r="E18" s="58">
        <v>1</v>
      </c>
      <c r="F18" s="58">
        <v>1</v>
      </c>
      <c r="G18" s="58">
        <v>2</v>
      </c>
      <c r="H18" s="58">
        <v>2</v>
      </c>
      <c r="I18" s="58">
        <v>2</v>
      </c>
      <c r="J18" s="58">
        <v>1</v>
      </c>
      <c r="K18" s="58">
        <v>1</v>
      </c>
      <c r="L18" s="58">
        <v>1</v>
      </c>
      <c r="M18" s="58">
        <v>13</v>
      </c>
      <c r="N18" s="58">
        <v>13</v>
      </c>
      <c r="O18" s="58">
        <v>13</v>
      </c>
      <c r="P18" s="58">
        <v>24.75</v>
      </c>
      <c r="Q18" s="58">
        <v>24.25</v>
      </c>
      <c r="R18" s="58">
        <v>25</v>
      </c>
    </row>
    <row r="19" spans="1:18" ht="12.75">
      <c r="A19" s="58">
        <v>15</v>
      </c>
      <c r="B19" s="58" t="s">
        <v>431</v>
      </c>
      <c r="C19" s="58" t="s">
        <v>433</v>
      </c>
      <c r="D19" s="58">
        <v>1</v>
      </c>
      <c r="E19" s="58">
        <v>1</v>
      </c>
      <c r="F19" s="58">
        <v>1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4.5</v>
      </c>
      <c r="N19" s="58">
        <v>4.5</v>
      </c>
      <c r="O19" s="58">
        <v>4</v>
      </c>
      <c r="P19" s="58">
        <v>14.5</v>
      </c>
      <c r="Q19" s="58">
        <v>14.5</v>
      </c>
      <c r="R19" s="58">
        <v>12</v>
      </c>
    </row>
    <row r="20" spans="1:18" ht="12.75">
      <c r="A20" s="58">
        <v>16</v>
      </c>
      <c r="B20" s="58" t="s">
        <v>431</v>
      </c>
      <c r="C20" s="58" t="s">
        <v>434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7.5</v>
      </c>
      <c r="Q20" s="58">
        <v>7.5</v>
      </c>
      <c r="R20" s="58">
        <v>7</v>
      </c>
    </row>
    <row r="21" spans="1:18" ht="12.75">
      <c r="A21" s="58">
        <v>17</v>
      </c>
      <c r="B21" s="58" t="s">
        <v>435</v>
      </c>
      <c r="C21" s="58" t="s">
        <v>436</v>
      </c>
      <c r="D21" s="58">
        <v>0.5</v>
      </c>
      <c r="E21" s="58">
        <v>0.5</v>
      </c>
      <c r="F21" s="58">
        <v>1</v>
      </c>
      <c r="G21" s="58">
        <v>1</v>
      </c>
      <c r="H21" s="58">
        <v>1</v>
      </c>
      <c r="I21" s="58">
        <v>1</v>
      </c>
      <c r="J21" s="58">
        <v>0.5</v>
      </c>
      <c r="K21" s="58">
        <v>0.5</v>
      </c>
      <c r="L21" s="58">
        <v>0</v>
      </c>
      <c r="M21" s="58">
        <v>8</v>
      </c>
      <c r="N21" s="58">
        <v>8</v>
      </c>
      <c r="O21" s="58">
        <v>8</v>
      </c>
      <c r="P21" s="58">
        <v>11.75</v>
      </c>
      <c r="Q21" s="58">
        <v>11.75</v>
      </c>
      <c r="R21" s="58">
        <v>11</v>
      </c>
    </row>
    <row r="22" spans="1:18" ht="12.75">
      <c r="A22" s="58">
        <v>18</v>
      </c>
      <c r="B22" s="58" t="s">
        <v>435</v>
      </c>
      <c r="C22" s="58" t="s">
        <v>437</v>
      </c>
      <c r="D22" s="58">
        <v>1</v>
      </c>
      <c r="E22" s="58">
        <v>1</v>
      </c>
      <c r="F22" s="58">
        <v>1</v>
      </c>
      <c r="G22" s="58">
        <v>1</v>
      </c>
      <c r="H22" s="58">
        <v>1</v>
      </c>
      <c r="I22" s="58">
        <v>1</v>
      </c>
      <c r="J22" s="58">
        <v>1</v>
      </c>
      <c r="K22" s="58">
        <v>1</v>
      </c>
      <c r="L22" s="58">
        <v>1</v>
      </c>
      <c r="M22" s="58">
        <v>15.5</v>
      </c>
      <c r="N22" s="58">
        <v>15.5</v>
      </c>
      <c r="O22" s="58">
        <v>16</v>
      </c>
      <c r="P22" s="58">
        <v>14.75</v>
      </c>
      <c r="Q22" s="58">
        <v>14.75</v>
      </c>
      <c r="R22" s="58">
        <v>16</v>
      </c>
    </row>
    <row r="23" spans="1:18" ht="12.75">
      <c r="A23" s="58">
        <v>19</v>
      </c>
      <c r="B23" s="58" t="s">
        <v>438</v>
      </c>
      <c r="C23" s="58" t="s">
        <v>439</v>
      </c>
      <c r="D23" s="58">
        <v>1</v>
      </c>
      <c r="E23" s="58">
        <v>1</v>
      </c>
      <c r="F23" s="58">
        <v>1</v>
      </c>
      <c r="G23" s="58">
        <v>2</v>
      </c>
      <c r="H23" s="58">
        <v>2</v>
      </c>
      <c r="I23" s="58">
        <v>2</v>
      </c>
      <c r="J23" s="58">
        <v>1</v>
      </c>
      <c r="K23" s="58">
        <v>1</v>
      </c>
      <c r="L23" s="58">
        <v>1</v>
      </c>
      <c r="M23" s="58">
        <v>28</v>
      </c>
      <c r="N23" s="58">
        <v>28</v>
      </c>
      <c r="O23" s="58">
        <v>28</v>
      </c>
      <c r="P23" s="58">
        <v>41</v>
      </c>
      <c r="Q23" s="58">
        <v>40.65</v>
      </c>
      <c r="R23" s="58">
        <v>40</v>
      </c>
    </row>
    <row r="24" spans="1:18" ht="12.75">
      <c r="A24" s="58">
        <v>20</v>
      </c>
      <c r="B24" s="58" t="s">
        <v>440</v>
      </c>
      <c r="C24" s="58" t="s">
        <v>441</v>
      </c>
      <c r="D24" s="58">
        <v>1</v>
      </c>
      <c r="E24" s="58">
        <v>1</v>
      </c>
      <c r="F24" s="58">
        <v>1</v>
      </c>
      <c r="G24" s="58">
        <v>1</v>
      </c>
      <c r="H24" s="58">
        <v>1</v>
      </c>
      <c r="I24" s="58">
        <v>1</v>
      </c>
      <c r="J24" s="58">
        <v>0</v>
      </c>
      <c r="K24" s="58">
        <v>0</v>
      </c>
      <c r="L24" s="58">
        <v>0</v>
      </c>
      <c r="M24" s="58">
        <v>8</v>
      </c>
      <c r="N24" s="58">
        <v>8</v>
      </c>
      <c r="O24" s="58">
        <v>8</v>
      </c>
      <c r="P24" s="58">
        <v>14</v>
      </c>
      <c r="Q24" s="58">
        <v>14</v>
      </c>
      <c r="R24" s="58">
        <v>14</v>
      </c>
    </row>
    <row r="25" spans="1:18" ht="12.75">
      <c r="A25" s="58">
        <v>21</v>
      </c>
      <c r="B25" s="58" t="s">
        <v>440</v>
      </c>
      <c r="C25" s="58" t="s">
        <v>442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0</v>
      </c>
      <c r="K25" s="58">
        <v>0</v>
      </c>
      <c r="L25" s="58">
        <v>0</v>
      </c>
      <c r="M25" s="58">
        <v>7</v>
      </c>
      <c r="N25" s="58">
        <v>7</v>
      </c>
      <c r="O25" s="58">
        <v>7</v>
      </c>
      <c r="P25" s="58">
        <v>14</v>
      </c>
      <c r="Q25" s="58">
        <v>13.5</v>
      </c>
      <c r="R25" s="58">
        <v>14</v>
      </c>
    </row>
    <row r="26" spans="1:18" ht="12.75">
      <c r="A26" s="58">
        <v>22</v>
      </c>
      <c r="B26" s="58" t="s">
        <v>440</v>
      </c>
      <c r="C26" s="58" t="s">
        <v>443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6</v>
      </c>
      <c r="N26" s="58">
        <v>6</v>
      </c>
      <c r="O26" s="58">
        <v>6</v>
      </c>
      <c r="P26" s="58">
        <v>2</v>
      </c>
      <c r="Q26" s="58">
        <v>2</v>
      </c>
      <c r="R26" s="58">
        <v>2</v>
      </c>
    </row>
    <row r="27" spans="1:18" ht="12.75">
      <c r="A27" s="58">
        <v>23</v>
      </c>
      <c r="B27" s="58" t="s">
        <v>444</v>
      </c>
      <c r="C27" s="58" t="s">
        <v>445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0</v>
      </c>
      <c r="K27" s="58">
        <v>0</v>
      </c>
      <c r="L27" s="58">
        <v>0</v>
      </c>
      <c r="M27" s="58">
        <v>9</v>
      </c>
      <c r="N27" s="58">
        <v>9</v>
      </c>
      <c r="O27" s="58">
        <v>9</v>
      </c>
      <c r="P27" s="58">
        <v>15.75</v>
      </c>
      <c r="Q27" s="58">
        <v>15.75</v>
      </c>
      <c r="R27" s="58">
        <v>14</v>
      </c>
    </row>
    <row r="28" spans="1:18" ht="12.75">
      <c r="A28" s="58">
        <v>24</v>
      </c>
      <c r="B28" s="58" t="s">
        <v>444</v>
      </c>
      <c r="C28" s="58" t="s">
        <v>446</v>
      </c>
      <c r="D28" s="58">
        <v>1</v>
      </c>
      <c r="E28" s="58">
        <v>1</v>
      </c>
      <c r="F28" s="58">
        <v>1</v>
      </c>
      <c r="G28" s="58">
        <v>3</v>
      </c>
      <c r="H28" s="58">
        <v>3</v>
      </c>
      <c r="I28" s="58">
        <v>3</v>
      </c>
      <c r="J28" s="58">
        <v>1</v>
      </c>
      <c r="K28" s="58">
        <v>1</v>
      </c>
      <c r="L28" s="58">
        <v>1</v>
      </c>
      <c r="M28" s="58">
        <v>21</v>
      </c>
      <c r="N28" s="58">
        <v>21</v>
      </c>
      <c r="O28" s="58">
        <v>21</v>
      </c>
      <c r="P28" s="58">
        <v>21.5</v>
      </c>
      <c r="Q28" s="58">
        <v>21.5</v>
      </c>
      <c r="R28" s="58">
        <v>19</v>
      </c>
    </row>
    <row r="29" spans="1:18" ht="12.75">
      <c r="A29" s="58">
        <v>25</v>
      </c>
      <c r="B29" s="58" t="s">
        <v>444</v>
      </c>
      <c r="C29" s="58" t="s">
        <v>447</v>
      </c>
      <c r="D29" s="58">
        <v>1</v>
      </c>
      <c r="E29" s="58">
        <v>1</v>
      </c>
      <c r="F29" s="58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5</v>
      </c>
      <c r="N29" s="58">
        <v>5</v>
      </c>
      <c r="O29" s="58">
        <v>5</v>
      </c>
      <c r="P29" s="58">
        <v>4.5</v>
      </c>
      <c r="Q29" s="58">
        <v>4.5</v>
      </c>
      <c r="R29" s="58">
        <v>5</v>
      </c>
    </row>
    <row r="30" spans="1:18" ht="12.75">
      <c r="A30" s="58">
        <v>26</v>
      </c>
      <c r="B30" s="58" t="s">
        <v>448</v>
      </c>
      <c r="C30" s="58" t="s">
        <v>449</v>
      </c>
      <c r="D30" s="58">
        <v>0.25</v>
      </c>
      <c r="E30" s="58">
        <v>0.25</v>
      </c>
      <c r="F30" s="58">
        <v>1</v>
      </c>
      <c r="G30" s="58">
        <v>0.25</v>
      </c>
      <c r="H30" s="58">
        <v>0.25</v>
      </c>
      <c r="I30" s="58">
        <v>1</v>
      </c>
      <c r="J30" s="58">
        <v>0</v>
      </c>
      <c r="K30" s="58">
        <v>0</v>
      </c>
      <c r="L30" s="58">
        <v>0</v>
      </c>
      <c r="M30" s="58">
        <v>4</v>
      </c>
      <c r="N30" s="58">
        <v>4</v>
      </c>
      <c r="O30" s="58">
        <v>3</v>
      </c>
      <c r="P30" s="58">
        <v>7</v>
      </c>
      <c r="Q30" s="58">
        <v>7</v>
      </c>
      <c r="R30" s="58">
        <v>6</v>
      </c>
    </row>
    <row r="31" spans="1:18" ht="12.75">
      <c r="A31" s="58">
        <v>27</v>
      </c>
      <c r="B31" s="58" t="s">
        <v>448</v>
      </c>
      <c r="C31" s="58" t="s">
        <v>450</v>
      </c>
      <c r="D31" s="58">
        <v>1</v>
      </c>
      <c r="E31" s="58">
        <v>1</v>
      </c>
      <c r="F31" s="58">
        <v>1</v>
      </c>
      <c r="G31" s="58">
        <v>2</v>
      </c>
      <c r="H31" s="58">
        <v>2</v>
      </c>
      <c r="I31" s="58">
        <v>2</v>
      </c>
      <c r="J31" s="58">
        <v>0</v>
      </c>
      <c r="K31" s="58">
        <v>0</v>
      </c>
      <c r="L31" s="58">
        <v>0</v>
      </c>
      <c r="M31" s="58">
        <v>9</v>
      </c>
      <c r="N31" s="58">
        <v>9</v>
      </c>
      <c r="O31" s="58">
        <v>9</v>
      </c>
      <c r="P31" s="58">
        <v>17.5</v>
      </c>
      <c r="Q31" s="58">
        <v>19</v>
      </c>
      <c r="R31" s="58">
        <v>19</v>
      </c>
    </row>
    <row r="32" spans="1:18" ht="12.75">
      <c r="A32" s="58">
        <v>28</v>
      </c>
      <c r="B32" s="58" t="s">
        <v>451</v>
      </c>
      <c r="C32" s="58" t="s">
        <v>452</v>
      </c>
      <c r="D32" s="58">
        <v>1.5</v>
      </c>
      <c r="E32" s="58">
        <v>1.5</v>
      </c>
      <c r="F32" s="58">
        <v>2</v>
      </c>
      <c r="G32" s="58">
        <v>2</v>
      </c>
      <c r="H32" s="58">
        <v>2</v>
      </c>
      <c r="I32" s="58">
        <v>2</v>
      </c>
      <c r="J32" s="58">
        <v>1</v>
      </c>
      <c r="K32" s="58">
        <v>1</v>
      </c>
      <c r="L32" s="58">
        <v>1</v>
      </c>
      <c r="M32" s="58">
        <v>20</v>
      </c>
      <c r="N32" s="58">
        <v>20</v>
      </c>
      <c r="O32" s="58">
        <v>20</v>
      </c>
      <c r="P32" s="58">
        <v>39.25</v>
      </c>
      <c r="Q32" s="58">
        <v>34</v>
      </c>
      <c r="R32" s="58">
        <v>38</v>
      </c>
    </row>
    <row r="33" spans="1:18" ht="12.75">
      <c r="A33" s="58">
        <v>29</v>
      </c>
      <c r="B33" s="58" t="s">
        <v>453</v>
      </c>
      <c r="C33" s="58" t="s">
        <v>454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6</v>
      </c>
      <c r="N33" s="58">
        <v>6</v>
      </c>
      <c r="O33" s="58">
        <v>6</v>
      </c>
      <c r="P33" s="58">
        <v>3</v>
      </c>
      <c r="Q33" s="58">
        <v>3</v>
      </c>
      <c r="R33" s="58">
        <v>3</v>
      </c>
    </row>
    <row r="34" spans="1:18" ht="12.75">
      <c r="A34" s="58">
        <v>30</v>
      </c>
      <c r="B34" s="58" t="s">
        <v>453</v>
      </c>
      <c r="C34" s="58" t="s">
        <v>455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4.5</v>
      </c>
      <c r="N34" s="58">
        <v>4.5</v>
      </c>
      <c r="O34" s="58">
        <v>5</v>
      </c>
      <c r="P34" s="58">
        <v>4</v>
      </c>
      <c r="Q34" s="58">
        <v>4</v>
      </c>
      <c r="R34" s="58">
        <v>4</v>
      </c>
    </row>
    <row r="35" spans="1:18" ht="12.75">
      <c r="A35" s="58">
        <v>31</v>
      </c>
      <c r="B35" s="58" t="s">
        <v>456</v>
      </c>
      <c r="C35" s="58" t="s">
        <v>457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1</v>
      </c>
      <c r="Q35" s="58">
        <v>1</v>
      </c>
      <c r="R35" s="58">
        <v>1</v>
      </c>
    </row>
    <row r="36" spans="1:18" ht="12.75">
      <c r="A36" s="58">
        <v>32</v>
      </c>
      <c r="B36" s="58" t="s">
        <v>456</v>
      </c>
      <c r="C36" s="58" t="s">
        <v>458</v>
      </c>
      <c r="D36" s="58">
        <v>1</v>
      </c>
      <c r="E36" s="58">
        <v>1</v>
      </c>
      <c r="F36" s="58">
        <v>1</v>
      </c>
      <c r="G36" s="58">
        <v>3</v>
      </c>
      <c r="H36" s="58">
        <v>3</v>
      </c>
      <c r="I36" s="58">
        <v>3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3</v>
      </c>
      <c r="Q36" s="58">
        <v>3</v>
      </c>
      <c r="R36" s="58">
        <v>3</v>
      </c>
    </row>
    <row r="37" spans="1:18" ht="12.75">
      <c r="A37" s="58">
        <v>33</v>
      </c>
      <c r="B37" s="58" t="s">
        <v>456</v>
      </c>
      <c r="C37" s="58" t="s">
        <v>459</v>
      </c>
      <c r="D37" s="58">
        <v>1</v>
      </c>
      <c r="E37" s="58">
        <v>1</v>
      </c>
      <c r="F37" s="58">
        <v>1</v>
      </c>
      <c r="G37" s="58">
        <v>4</v>
      </c>
      <c r="H37" s="58">
        <v>4</v>
      </c>
      <c r="I37" s="58">
        <v>4</v>
      </c>
      <c r="J37" s="58">
        <v>2</v>
      </c>
      <c r="K37" s="58">
        <v>2</v>
      </c>
      <c r="L37" s="58">
        <v>2</v>
      </c>
      <c r="M37" s="58">
        <v>40</v>
      </c>
      <c r="N37" s="58">
        <v>400</v>
      </c>
      <c r="O37" s="58">
        <v>40</v>
      </c>
      <c r="P37" s="58">
        <v>24</v>
      </c>
      <c r="Q37" s="58">
        <v>24</v>
      </c>
      <c r="R37" s="58">
        <v>21</v>
      </c>
    </row>
    <row r="38" spans="1:18" ht="12.75">
      <c r="A38" s="58">
        <v>34</v>
      </c>
      <c r="B38" s="58" t="s">
        <v>456</v>
      </c>
      <c r="C38" s="58" t="s">
        <v>460</v>
      </c>
      <c r="D38" s="58">
        <v>1</v>
      </c>
      <c r="E38" s="58">
        <v>1</v>
      </c>
      <c r="F38" s="58">
        <v>1</v>
      </c>
      <c r="G38" s="58">
        <v>1</v>
      </c>
      <c r="H38" s="58">
        <v>1</v>
      </c>
      <c r="I38" s="58">
        <v>1</v>
      </c>
      <c r="J38" s="58">
        <v>1</v>
      </c>
      <c r="K38" s="58">
        <v>1</v>
      </c>
      <c r="L38" s="58">
        <v>1</v>
      </c>
      <c r="M38" s="58">
        <v>4</v>
      </c>
      <c r="N38" s="58">
        <v>4</v>
      </c>
      <c r="O38" s="58">
        <v>4</v>
      </c>
      <c r="P38" s="58">
        <v>8</v>
      </c>
      <c r="Q38" s="58">
        <v>8</v>
      </c>
      <c r="R38" s="58">
        <v>8</v>
      </c>
    </row>
    <row r="39" spans="1:18" ht="12.75">
      <c r="A39" s="58">
        <v>35</v>
      </c>
      <c r="B39" s="58" t="s">
        <v>456</v>
      </c>
      <c r="C39" s="58" t="s">
        <v>461</v>
      </c>
      <c r="D39" s="58">
        <v>0</v>
      </c>
      <c r="E39" s="58">
        <v>0</v>
      </c>
      <c r="F39" s="58">
        <v>0</v>
      </c>
      <c r="G39" s="58">
        <v>1</v>
      </c>
      <c r="H39" s="58">
        <v>1</v>
      </c>
      <c r="I39" s="58">
        <v>1</v>
      </c>
      <c r="J39" s="58">
        <v>0</v>
      </c>
      <c r="K39" s="58">
        <v>0</v>
      </c>
      <c r="L39" s="58">
        <v>0</v>
      </c>
      <c r="M39" s="58">
        <v>1</v>
      </c>
      <c r="N39" s="58">
        <v>1</v>
      </c>
      <c r="O39" s="58">
        <v>1</v>
      </c>
      <c r="P39" s="58">
        <v>0.25</v>
      </c>
      <c r="Q39" s="58">
        <v>0.25</v>
      </c>
      <c r="R39" s="58">
        <v>1</v>
      </c>
    </row>
    <row r="40" spans="1:18" ht="12.75">
      <c r="A40" s="58">
        <v>36</v>
      </c>
      <c r="B40" s="58" t="s">
        <v>462</v>
      </c>
      <c r="C40" s="58" t="s">
        <v>463</v>
      </c>
      <c r="D40" s="58">
        <v>1</v>
      </c>
      <c r="E40" s="58">
        <v>1</v>
      </c>
      <c r="F40" s="58">
        <v>1</v>
      </c>
      <c r="G40" s="58">
        <v>4</v>
      </c>
      <c r="H40" s="58">
        <v>4</v>
      </c>
      <c r="I40" s="58">
        <v>4</v>
      </c>
      <c r="J40" s="58">
        <v>0</v>
      </c>
      <c r="K40" s="58">
        <v>0</v>
      </c>
      <c r="L40" s="58">
        <v>0</v>
      </c>
      <c r="M40" s="58">
        <v>36</v>
      </c>
      <c r="N40" s="58">
        <v>36</v>
      </c>
      <c r="O40" s="58">
        <v>36</v>
      </c>
      <c r="P40" s="58">
        <v>59</v>
      </c>
      <c r="Q40" s="58">
        <v>59</v>
      </c>
      <c r="R40" s="58">
        <v>59</v>
      </c>
    </row>
    <row r="41" spans="1:18" ht="12.75">
      <c r="A41" s="58">
        <v>37</v>
      </c>
      <c r="B41" s="58" t="s">
        <v>462</v>
      </c>
      <c r="C41" s="58" t="s">
        <v>464</v>
      </c>
      <c r="D41" s="58">
        <v>0</v>
      </c>
      <c r="E41" s="58">
        <v>0</v>
      </c>
      <c r="F41" s="58">
        <v>0</v>
      </c>
      <c r="G41" s="58">
        <v>1</v>
      </c>
      <c r="H41" s="58">
        <v>1</v>
      </c>
      <c r="I41" s="58">
        <v>1</v>
      </c>
      <c r="J41" s="58">
        <v>0</v>
      </c>
      <c r="K41" s="58">
        <v>0</v>
      </c>
      <c r="L41" s="58">
        <v>0</v>
      </c>
      <c r="M41" s="58">
        <v>5</v>
      </c>
      <c r="N41" s="58">
        <v>5</v>
      </c>
      <c r="O41" s="58">
        <v>5</v>
      </c>
      <c r="P41" s="58">
        <v>3</v>
      </c>
      <c r="Q41" s="58">
        <v>3</v>
      </c>
      <c r="R41" s="58">
        <v>3</v>
      </c>
    </row>
    <row r="42" spans="1:18" ht="12.75">
      <c r="A42" s="58">
        <v>38</v>
      </c>
      <c r="B42" s="58" t="s">
        <v>462</v>
      </c>
      <c r="C42" s="58" t="s">
        <v>465</v>
      </c>
      <c r="D42" s="58">
        <v>0.5</v>
      </c>
      <c r="E42" s="58">
        <v>0</v>
      </c>
      <c r="F42" s="58">
        <v>1</v>
      </c>
      <c r="G42" s="58">
        <v>1</v>
      </c>
      <c r="H42" s="58">
        <v>0</v>
      </c>
      <c r="I42" s="58">
        <v>1</v>
      </c>
      <c r="J42" s="58">
        <v>0</v>
      </c>
      <c r="K42" s="58">
        <v>0</v>
      </c>
      <c r="L42" s="58">
        <v>0</v>
      </c>
      <c r="M42" s="58">
        <v>1</v>
      </c>
      <c r="N42" s="58">
        <v>0</v>
      </c>
      <c r="O42" s="58">
        <v>1</v>
      </c>
      <c r="P42" s="58">
        <v>6.75</v>
      </c>
      <c r="Q42" s="58">
        <v>0</v>
      </c>
      <c r="R42" s="58">
        <v>8</v>
      </c>
    </row>
    <row r="43" spans="1:18" ht="12.75">
      <c r="A43" s="58">
        <v>39</v>
      </c>
      <c r="B43" s="58" t="s">
        <v>466</v>
      </c>
      <c r="C43" s="58" t="s">
        <v>467</v>
      </c>
      <c r="D43" s="58">
        <v>0</v>
      </c>
      <c r="E43" s="58">
        <v>0</v>
      </c>
      <c r="F43" s="58">
        <v>0</v>
      </c>
      <c r="G43" s="58">
        <v>5.5</v>
      </c>
      <c r="H43" s="58">
        <v>5.5</v>
      </c>
      <c r="I43" s="58">
        <v>5</v>
      </c>
      <c r="J43" s="58">
        <v>0</v>
      </c>
      <c r="K43" s="58">
        <v>0</v>
      </c>
      <c r="L43" s="58">
        <v>0</v>
      </c>
      <c r="M43" s="58">
        <v>7.5</v>
      </c>
      <c r="N43" s="58">
        <v>7.5</v>
      </c>
      <c r="O43" s="58">
        <v>6</v>
      </c>
      <c r="P43" s="58">
        <v>1</v>
      </c>
      <c r="Q43" s="58">
        <v>1</v>
      </c>
      <c r="R43" s="58">
        <v>1</v>
      </c>
    </row>
    <row r="44" spans="1:18" ht="12.75">
      <c r="A44" s="58">
        <v>40</v>
      </c>
      <c r="B44" s="58" t="s">
        <v>466</v>
      </c>
      <c r="C44" s="58" t="s">
        <v>468</v>
      </c>
      <c r="D44" s="58">
        <v>0</v>
      </c>
      <c r="E44" s="58">
        <v>1</v>
      </c>
      <c r="F44" s="58">
        <v>1</v>
      </c>
      <c r="G44" s="58">
        <v>0</v>
      </c>
      <c r="H44" s="58">
        <v>0</v>
      </c>
      <c r="I44" s="58">
        <v>0</v>
      </c>
      <c r="J44" s="58">
        <v>0</v>
      </c>
      <c r="K44" s="58">
        <v>0.5</v>
      </c>
      <c r="L44" s="58">
        <v>1</v>
      </c>
      <c r="M44" s="58">
        <v>0</v>
      </c>
      <c r="N44" s="58">
        <v>5</v>
      </c>
      <c r="O44" s="58">
        <v>5</v>
      </c>
      <c r="P44" s="58">
        <v>0</v>
      </c>
      <c r="Q44" s="58">
        <v>7</v>
      </c>
      <c r="R44" s="58">
        <v>9</v>
      </c>
    </row>
    <row r="45" spans="1:18" ht="12.75">
      <c r="A45" s="58">
        <v>41</v>
      </c>
      <c r="B45" s="58" t="s">
        <v>466</v>
      </c>
      <c r="C45" s="58" t="s">
        <v>469</v>
      </c>
      <c r="D45" s="58">
        <v>0.25</v>
      </c>
      <c r="E45" s="58">
        <v>0</v>
      </c>
      <c r="F45" s="58">
        <v>1</v>
      </c>
      <c r="G45" s="58">
        <v>1</v>
      </c>
      <c r="H45" s="58">
        <v>0</v>
      </c>
      <c r="I45" s="58">
        <v>1</v>
      </c>
      <c r="J45" s="58">
        <v>0</v>
      </c>
      <c r="K45" s="58">
        <v>0</v>
      </c>
      <c r="L45" s="58">
        <v>0</v>
      </c>
      <c r="M45" s="58">
        <v>4</v>
      </c>
      <c r="N45" s="58">
        <v>0</v>
      </c>
      <c r="O45" s="58">
        <v>4</v>
      </c>
      <c r="P45" s="58">
        <v>5.76</v>
      </c>
      <c r="Q45" s="58">
        <v>0</v>
      </c>
      <c r="R45" s="58">
        <v>5</v>
      </c>
    </row>
    <row r="46" spans="1:18" ht="12.75">
      <c r="A46" s="58">
        <v>42</v>
      </c>
      <c r="B46" s="58" t="s">
        <v>470</v>
      </c>
      <c r="C46" s="58" t="s">
        <v>471</v>
      </c>
      <c r="D46" s="58">
        <v>0.5</v>
      </c>
      <c r="E46" s="58">
        <v>1</v>
      </c>
      <c r="F46" s="58">
        <v>1</v>
      </c>
      <c r="G46" s="58">
        <v>2</v>
      </c>
      <c r="H46" s="58">
        <v>2</v>
      </c>
      <c r="I46" s="58">
        <v>2</v>
      </c>
      <c r="J46" s="58">
        <v>0</v>
      </c>
      <c r="K46" s="58">
        <v>0</v>
      </c>
      <c r="L46" s="58">
        <v>0</v>
      </c>
      <c r="M46" s="58">
        <v>5</v>
      </c>
      <c r="N46" s="58">
        <v>5</v>
      </c>
      <c r="O46" s="58">
        <v>5</v>
      </c>
      <c r="P46" s="58">
        <v>12.5</v>
      </c>
      <c r="Q46" s="58">
        <v>10</v>
      </c>
      <c r="R46" s="58">
        <v>10</v>
      </c>
    </row>
    <row r="47" spans="1:18" ht="12.75">
      <c r="A47" s="58">
        <v>43</v>
      </c>
      <c r="B47" s="58" t="s">
        <v>470</v>
      </c>
      <c r="C47" s="58" t="s">
        <v>472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</row>
    <row r="48" spans="1:18" ht="12.75">
      <c r="A48" s="58">
        <v>44</v>
      </c>
      <c r="B48" s="58" t="s">
        <v>470</v>
      </c>
      <c r="C48" s="58" t="s">
        <v>473</v>
      </c>
      <c r="D48" s="58">
        <v>1</v>
      </c>
      <c r="E48" s="58">
        <v>1</v>
      </c>
      <c r="F48" s="58">
        <v>1</v>
      </c>
      <c r="G48" s="58">
        <v>0.5</v>
      </c>
      <c r="H48" s="58">
        <v>1</v>
      </c>
      <c r="I48" s="58">
        <v>1</v>
      </c>
      <c r="J48" s="58">
        <v>0</v>
      </c>
      <c r="K48" s="58">
        <v>0</v>
      </c>
      <c r="L48" s="58">
        <v>0</v>
      </c>
      <c r="M48" s="58">
        <v>8</v>
      </c>
      <c r="N48" s="58">
        <v>8</v>
      </c>
      <c r="O48" s="58">
        <v>8</v>
      </c>
      <c r="P48" s="58">
        <v>9.75</v>
      </c>
      <c r="Q48" s="58">
        <v>11</v>
      </c>
      <c r="R48" s="58">
        <v>11</v>
      </c>
    </row>
    <row r="49" spans="1:18" ht="12.75">
      <c r="A49" s="58">
        <v>45</v>
      </c>
      <c r="B49" s="58" t="s">
        <v>474</v>
      </c>
      <c r="C49" s="58" t="s">
        <v>475</v>
      </c>
      <c r="D49" s="58">
        <v>1</v>
      </c>
      <c r="E49" s="58">
        <v>1</v>
      </c>
      <c r="F49" s="58">
        <v>1</v>
      </c>
      <c r="G49" s="58">
        <v>2</v>
      </c>
      <c r="H49" s="58">
        <v>2</v>
      </c>
      <c r="I49" s="58">
        <v>2</v>
      </c>
      <c r="J49" s="58">
        <v>0</v>
      </c>
      <c r="K49" s="58">
        <v>0</v>
      </c>
      <c r="L49" s="58">
        <v>0</v>
      </c>
      <c r="M49" s="58">
        <v>1</v>
      </c>
      <c r="N49" s="58">
        <v>1</v>
      </c>
      <c r="O49" s="58">
        <v>1</v>
      </c>
      <c r="P49" s="58">
        <v>0</v>
      </c>
      <c r="Q49" s="58">
        <v>0</v>
      </c>
      <c r="R49" s="58">
        <v>0</v>
      </c>
    </row>
    <row r="50" spans="1:18" ht="12.75">
      <c r="A50" s="58">
        <v>46</v>
      </c>
      <c r="B50" s="58" t="s">
        <v>474</v>
      </c>
      <c r="C50" s="58" t="s">
        <v>476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5</v>
      </c>
      <c r="N50" s="58">
        <v>5</v>
      </c>
      <c r="O50" s="58">
        <v>5</v>
      </c>
      <c r="P50" s="58">
        <v>6</v>
      </c>
      <c r="Q50" s="58">
        <v>6</v>
      </c>
      <c r="R50" s="58">
        <v>6</v>
      </c>
    </row>
    <row r="51" spans="1:18" ht="12.75">
      <c r="A51" s="58">
        <v>47</v>
      </c>
      <c r="B51" s="58" t="s">
        <v>474</v>
      </c>
      <c r="C51" s="58" t="s">
        <v>477</v>
      </c>
      <c r="D51" s="58">
        <v>1</v>
      </c>
      <c r="E51" s="58">
        <v>1</v>
      </c>
      <c r="F51" s="58">
        <v>1</v>
      </c>
      <c r="G51" s="58">
        <v>1.5</v>
      </c>
      <c r="H51" s="58">
        <v>2</v>
      </c>
      <c r="I51" s="58">
        <v>2</v>
      </c>
      <c r="J51" s="58">
        <v>0</v>
      </c>
      <c r="K51" s="58">
        <v>0</v>
      </c>
      <c r="L51" s="58">
        <v>0</v>
      </c>
      <c r="M51" s="58">
        <v>19</v>
      </c>
      <c r="N51" s="58">
        <v>19</v>
      </c>
      <c r="O51" s="58">
        <v>19</v>
      </c>
      <c r="P51" s="58">
        <v>24</v>
      </c>
      <c r="Q51" s="58">
        <v>22</v>
      </c>
      <c r="R51" s="58">
        <v>22</v>
      </c>
    </row>
    <row r="52" spans="1:18" ht="12.75">
      <c r="A52" s="58">
        <v>48</v>
      </c>
      <c r="B52" s="58" t="s">
        <v>478</v>
      </c>
      <c r="C52" s="58" t="s">
        <v>479</v>
      </c>
      <c r="D52" s="58">
        <v>1</v>
      </c>
      <c r="E52" s="58">
        <v>1</v>
      </c>
      <c r="F52" s="58">
        <v>1</v>
      </c>
      <c r="G52" s="58">
        <v>2</v>
      </c>
      <c r="H52" s="58">
        <v>2</v>
      </c>
      <c r="I52" s="58">
        <v>2</v>
      </c>
      <c r="J52" s="58">
        <v>0</v>
      </c>
      <c r="K52" s="58">
        <v>0</v>
      </c>
      <c r="L52" s="58">
        <v>0</v>
      </c>
      <c r="M52" s="58">
        <v>8</v>
      </c>
      <c r="N52" s="58">
        <v>8</v>
      </c>
      <c r="O52" s="58">
        <v>9</v>
      </c>
      <c r="P52" s="58">
        <v>13</v>
      </c>
      <c r="Q52" s="58">
        <v>13</v>
      </c>
      <c r="R52" s="58">
        <v>14</v>
      </c>
    </row>
    <row r="53" spans="1:18" ht="12.75">
      <c r="A53" s="58">
        <v>49</v>
      </c>
      <c r="B53" s="58" t="s">
        <v>478</v>
      </c>
      <c r="C53" s="58" t="s">
        <v>480</v>
      </c>
      <c r="D53" s="58">
        <v>1</v>
      </c>
      <c r="E53" s="58">
        <v>1</v>
      </c>
      <c r="F53" s="58">
        <v>1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8</v>
      </c>
      <c r="N53" s="58">
        <v>8</v>
      </c>
      <c r="O53" s="58">
        <v>8</v>
      </c>
      <c r="P53" s="58">
        <v>2</v>
      </c>
      <c r="Q53" s="58">
        <v>2</v>
      </c>
      <c r="R53" s="58">
        <v>2</v>
      </c>
    </row>
    <row r="54" spans="1:18" ht="12.75">
      <c r="A54" s="58">
        <v>50</v>
      </c>
      <c r="B54" s="58" t="s">
        <v>478</v>
      </c>
      <c r="C54" s="58" t="s">
        <v>481</v>
      </c>
      <c r="D54" s="58">
        <v>1</v>
      </c>
      <c r="E54" s="58">
        <v>1</v>
      </c>
      <c r="F54" s="58">
        <v>1</v>
      </c>
      <c r="G54" s="58">
        <v>1</v>
      </c>
      <c r="H54" s="58">
        <v>1</v>
      </c>
      <c r="I54" s="58">
        <v>1</v>
      </c>
      <c r="J54" s="58">
        <v>0</v>
      </c>
      <c r="K54" s="58">
        <v>0</v>
      </c>
      <c r="L54" s="58">
        <v>0</v>
      </c>
      <c r="M54" s="58">
        <v>3</v>
      </c>
      <c r="N54" s="58">
        <v>3</v>
      </c>
      <c r="O54" s="58">
        <v>3</v>
      </c>
      <c r="P54" s="58">
        <v>5</v>
      </c>
      <c r="Q54" s="58">
        <v>3.5</v>
      </c>
      <c r="R54" s="58">
        <v>5</v>
      </c>
    </row>
    <row r="55" spans="1:18" ht="12.75">
      <c r="A55" s="58">
        <v>51</v>
      </c>
      <c r="B55" s="58" t="s">
        <v>478</v>
      </c>
      <c r="C55" s="58" t="s">
        <v>482</v>
      </c>
      <c r="D55" s="58">
        <v>0.5</v>
      </c>
      <c r="E55" s="58">
        <v>0.5</v>
      </c>
      <c r="F55" s="58">
        <v>1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4.5</v>
      </c>
      <c r="N55" s="58">
        <v>4</v>
      </c>
      <c r="O55" s="58">
        <v>4</v>
      </c>
      <c r="P55" s="58">
        <v>6</v>
      </c>
      <c r="Q55" s="58">
        <v>6</v>
      </c>
      <c r="R55" s="58">
        <v>6</v>
      </c>
    </row>
    <row r="56" spans="1:18" ht="12.75">
      <c r="A56" s="58">
        <v>52</v>
      </c>
      <c r="B56" s="58" t="s">
        <v>478</v>
      </c>
      <c r="C56" s="58" t="s">
        <v>483</v>
      </c>
      <c r="D56" s="58">
        <v>0.25</v>
      </c>
      <c r="E56" s="58">
        <v>0.25</v>
      </c>
      <c r="F56" s="58">
        <v>1</v>
      </c>
      <c r="G56" s="58">
        <v>1</v>
      </c>
      <c r="H56" s="58">
        <v>1</v>
      </c>
      <c r="I56" s="58">
        <v>1</v>
      </c>
      <c r="J56" s="58">
        <v>0</v>
      </c>
      <c r="K56" s="58">
        <v>0</v>
      </c>
      <c r="L56" s="58">
        <v>0</v>
      </c>
      <c r="M56" s="58">
        <v>4.5</v>
      </c>
      <c r="N56" s="58">
        <v>4.5</v>
      </c>
      <c r="O56" s="58">
        <v>5</v>
      </c>
      <c r="P56" s="58">
        <v>5.35</v>
      </c>
      <c r="Q56" s="58">
        <v>5.35</v>
      </c>
      <c r="R56" s="58">
        <v>7</v>
      </c>
    </row>
    <row r="57" spans="1:18" ht="12.75">
      <c r="A57" s="58">
        <v>53</v>
      </c>
      <c r="B57" s="58" t="s">
        <v>478</v>
      </c>
      <c r="C57" s="58" t="s">
        <v>484</v>
      </c>
      <c r="D57" s="58">
        <v>1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6</v>
      </c>
      <c r="N57" s="58">
        <v>6</v>
      </c>
      <c r="O57" s="58">
        <v>5</v>
      </c>
      <c r="P57" s="58">
        <v>9</v>
      </c>
      <c r="Q57" s="58">
        <v>9</v>
      </c>
      <c r="R57" s="58">
        <v>8</v>
      </c>
    </row>
    <row r="58" spans="1:18" ht="12.75">
      <c r="A58" s="58">
        <v>54</v>
      </c>
      <c r="B58" s="58" t="s">
        <v>478</v>
      </c>
      <c r="C58" s="58" t="s">
        <v>485</v>
      </c>
      <c r="D58" s="58">
        <v>0.5</v>
      </c>
      <c r="E58" s="58">
        <v>0.5</v>
      </c>
      <c r="F58" s="58">
        <v>1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4</v>
      </c>
      <c r="N58" s="58">
        <v>4</v>
      </c>
      <c r="O58" s="58">
        <v>4</v>
      </c>
      <c r="P58" s="58">
        <v>3.5</v>
      </c>
      <c r="Q58" s="58">
        <v>3.5</v>
      </c>
      <c r="R58" s="58">
        <v>5</v>
      </c>
    </row>
    <row r="59" spans="1:18" ht="12.75">
      <c r="A59" s="58">
        <v>55</v>
      </c>
      <c r="B59" s="58" t="s">
        <v>486</v>
      </c>
      <c r="C59" s="58" t="s">
        <v>487</v>
      </c>
      <c r="D59" s="58">
        <v>1</v>
      </c>
      <c r="E59" s="58">
        <v>1</v>
      </c>
      <c r="F59" s="58">
        <v>1</v>
      </c>
      <c r="G59" s="58">
        <v>1</v>
      </c>
      <c r="H59" s="58">
        <v>1</v>
      </c>
      <c r="I59" s="58">
        <v>1</v>
      </c>
      <c r="J59" s="58">
        <v>0</v>
      </c>
      <c r="K59" s="58">
        <v>0</v>
      </c>
      <c r="L59" s="58">
        <v>0</v>
      </c>
      <c r="M59" s="58">
        <v>5</v>
      </c>
      <c r="N59" s="58">
        <v>5</v>
      </c>
      <c r="O59" s="58">
        <v>5</v>
      </c>
      <c r="P59" s="58">
        <v>14.5</v>
      </c>
      <c r="Q59" s="58">
        <v>14.5</v>
      </c>
      <c r="R59" s="58">
        <v>15</v>
      </c>
    </row>
    <row r="60" spans="1:18" ht="12.75">
      <c r="A60" s="58">
        <v>56</v>
      </c>
      <c r="B60" s="58" t="s">
        <v>488</v>
      </c>
      <c r="C60" s="58" t="s">
        <v>489</v>
      </c>
      <c r="D60" s="58">
        <v>0</v>
      </c>
      <c r="E60" s="58">
        <v>0</v>
      </c>
      <c r="F60" s="58">
        <v>0</v>
      </c>
      <c r="G60" s="58">
        <v>1</v>
      </c>
      <c r="H60" s="58">
        <v>1</v>
      </c>
      <c r="I60" s="58">
        <v>1</v>
      </c>
      <c r="J60" s="58">
        <v>0</v>
      </c>
      <c r="K60" s="58">
        <v>0</v>
      </c>
      <c r="L60" s="58">
        <v>0</v>
      </c>
      <c r="M60" s="58">
        <v>7</v>
      </c>
      <c r="N60" s="58">
        <v>7</v>
      </c>
      <c r="O60" s="58">
        <v>5</v>
      </c>
      <c r="P60" s="58">
        <v>3.88</v>
      </c>
      <c r="Q60" s="58">
        <v>3.88</v>
      </c>
      <c r="R60" s="58">
        <v>6</v>
      </c>
    </row>
    <row r="61" spans="1:18" ht="12.75">
      <c r="A61" s="58">
        <v>57</v>
      </c>
      <c r="B61" s="58" t="s">
        <v>488</v>
      </c>
      <c r="C61" s="58" t="s">
        <v>490</v>
      </c>
      <c r="D61" s="58">
        <v>0</v>
      </c>
      <c r="E61" s="58">
        <v>0</v>
      </c>
      <c r="F61" s="58">
        <v>0</v>
      </c>
      <c r="G61" s="58">
        <v>0.5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5</v>
      </c>
      <c r="N61" s="58">
        <v>5</v>
      </c>
      <c r="O61" s="58">
        <v>5</v>
      </c>
      <c r="P61" s="58">
        <v>6</v>
      </c>
      <c r="Q61" s="58">
        <v>6</v>
      </c>
      <c r="R61" s="58">
        <v>4</v>
      </c>
    </row>
    <row r="62" spans="1:18" ht="12.75">
      <c r="A62" s="58">
        <v>58</v>
      </c>
      <c r="B62" s="58" t="s">
        <v>488</v>
      </c>
      <c r="C62" s="58" t="s">
        <v>491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4</v>
      </c>
      <c r="N62" s="58">
        <v>4</v>
      </c>
      <c r="O62" s="58">
        <v>4</v>
      </c>
      <c r="P62" s="58">
        <v>2</v>
      </c>
      <c r="Q62" s="58">
        <v>2</v>
      </c>
      <c r="R62" s="58">
        <v>2</v>
      </c>
    </row>
    <row r="63" spans="1:18" ht="12.75">
      <c r="A63" s="58">
        <v>59</v>
      </c>
      <c r="B63" s="58" t="s">
        <v>488</v>
      </c>
      <c r="C63" s="58" t="s">
        <v>492</v>
      </c>
      <c r="D63" s="58">
        <v>0</v>
      </c>
      <c r="E63" s="58">
        <v>0</v>
      </c>
      <c r="F63" s="58">
        <v>0</v>
      </c>
      <c r="G63" s="58">
        <v>1</v>
      </c>
      <c r="H63" s="58">
        <v>1</v>
      </c>
      <c r="I63" s="58">
        <v>1</v>
      </c>
      <c r="J63" s="58">
        <v>0</v>
      </c>
      <c r="K63" s="58">
        <v>0</v>
      </c>
      <c r="L63" s="58">
        <v>0</v>
      </c>
      <c r="M63" s="58">
        <v>4.5</v>
      </c>
      <c r="N63" s="58">
        <v>4.5</v>
      </c>
      <c r="O63" s="58">
        <v>5</v>
      </c>
      <c r="P63" s="58">
        <v>6.75</v>
      </c>
      <c r="Q63" s="58">
        <v>6.75</v>
      </c>
      <c r="R63" s="58">
        <v>7</v>
      </c>
    </row>
    <row r="64" spans="1:18" ht="12.75">
      <c r="A64" s="58">
        <v>60</v>
      </c>
      <c r="B64" s="58" t="s">
        <v>488</v>
      </c>
      <c r="C64" s="58" t="s">
        <v>493</v>
      </c>
      <c r="D64" s="58">
        <v>0</v>
      </c>
      <c r="E64" s="58">
        <v>0</v>
      </c>
      <c r="F64" s="58">
        <v>0</v>
      </c>
      <c r="G64" s="58">
        <v>1</v>
      </c>
      <c r="H64" s="58">
        <v>1</v>
      </c>
      <c r="I64" s="58">
        <v>1</v>
      </c>
      <c r="J64" s="58">
        <v>0</v>
      </c>
      <c r="K64" s="58">
        <v>0</v>
      </c>
      <c r="L64" s="58">
        <v>0</v>
      </c>
      <c r="M64" s="58">
        <v>8</v>
      </c>
      <c r="N64" s="58">
        <v>8</v>
      </c>
      <c r="O64" s="58">
        <v>8</v>
      </c>
      <c r="P64" s="58">
        <v>3.5</v>
      </c>
      <c r="Q64" s="58">
        <v>3.5</v>
      </c>
      <c r="R64" s="58">
        <v>3</v>
      </c>
    </row>
    <row r="65" spans="1:18" ht="12.75">
      <c r="A65" s="58">
        <v>61</v>
      </c>
      <c r="B65" s="58" t="s">
        <v>488</v>
      </c>
      <c r="C65" s="58" t="s">
        <v>494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4.5</v>
      </c>
      <c r="N65" s="58">
        <v>4.5</v>
      </c>
      <c r="O65" s="58">
        <v>5</v>
      </c>
      <c r="P65" s="58">
        <v>0</v>
      </c>
      <c r="Q65" s="58">
        <v>0</v>
      </c>
      <c r="R65" s="58">
        <v>0</v>
      </c>
    </row>
    <row r="66" spans="1:18" ht="12.75">
      <c r="A66" s="58">
        <v>62</v>
      </c>
      <c r="B66" s="58" t="s">
        <v>488</v>
      </c>
      <c r="C66" s="58" t="s">
        <v>495</v>
      </c>
      <c r="D66" s="58">
        <v>1</v>
      </c>
      <c r="E66" s="58">
        <v>1</v>
      </c>
      <c r="F66" s="58">
        <v>1</v>
      </c>
      <c r="G66" s="58">
        <v>2</v>
      </c>
      <c r="H66" s="58">
        <v>2</v>
      </c>
      <c r="I66" s="58">
        <v>2</v>
      </c>
      <c r="J66" s="58">
        <v>0</v>
      </c>
      <c r="K66" s="58">
        <v>0</v>
      </c>
      <c r="L66" s="58">
        <v>0</v>
      </c>
      <c r="M66" s="58">
        <v>5</v>
      </c>
      <c r="N66" s="58">
        <v>5</v>
      </c>
      <c r="O66" s="58">
        <v>5</v>
      </c>
      <c r="P66" s="58">
        <v>17</v>
      </c>
      <c r="Q66" s="58">
        <v>17</v>
      </c>
      <c r="R66" s="58">
        <v>17</v>
      </c>
    </row>
    <row r="67" spans="1:18" ht="12.75">
      <c r="A67" s="58">
        <v>63</v>
      </c>
      <c r="B67" s="58" t="s">
        <v>488</v>
      </c>
      <c r="C67" s="58" t="s">
        <v>496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0</v>
      </c>
      <c r="K67" s="58">
        <v>0</v>
      </c>
      <c r="L67" s="58">
        <v>0</v>
      </c>
      <c r="M67" s="58">
        <v>6</v>
      </c>
      <c r="N67" s="58">
        <v>6</v>
      </c>
      <c r="O67" s="58">
        <v>6</v>
      </c>
      <c r="P67" s="58">
        <v>11</v>
      </c>
      <c r="Q67" s="58">
        <v>11</v>
      </c>
      <c r="R67" s="58">
        <v>11</v>
      </c>
    </row>
    <row r="68" spans="1:18" ht="12.75">
      <c r="A68" s="58">
        <v>64</v>
      </c>
      <c r="B68" s="58" t="s">
        <v>488</v>
      </c>
      <c r="C68" s="58" t="s">
        <v>497</v>
      </c>
      <c r="D68" s="58">
        <v>0</v>
      </c>
      <c r="E68" s="58">
        <v>0</v>
      </c>
      <c r="F68" s="58">
        <v>0</v>
      </c>
      <c r="G68" s="58">
        <v>0.5</v>
      </c>
      <c r="H68" s="58">
        <v>0.5</v>
      </c>
      <c r="I68" s="58">
        <v>1</v>
      </c>
      <c r="J68" s="58">
        <v>0</v>
      </c>
      <c r="K68" s="58">
        <v>0</v>
      </c>
      <c r="L68" s="58">
        <v>0</v>
      </c>
      <c r="M68" s="58">
        <v>7</v>
      </c>
      <c r="N68" s="58">
        <v>7</v>
      </c>
      <c r="O68" s="58">
        <v>7</v>
      </c>
      <c r="P68" s="58">
        <v>5</v>
      </c>
      <c r="Q68" s="58">
        <v>5</v>
      </c>
      <c r="R68" s="58">
        <v>6</v>
      </c>
    </row>
    <row r="69" spans="1:18" ht="12.75">
      <c r="A69" s="58">
        <v>65</v>
      </c>
      <c r="B69" s="58" t="s">
        <v>498</v>
      </c>
      <c r="C69" s="58" t="s">
        <v>499</v>
      </c>
      <c r="D69" s="58">
        <v>1.5</v>
      </c>
      <c r="E69" s="58">
        <v>2</v>
      </c>
      <c r="F69" s="58">
        <v>2</v>
      </c>
      <c r="G69" s="58">
        <v>1</v>
      </c>
      <c r="H69" s="58">
        <v>1</v>
      </c>
      <c r="I69" s="58">
        <v>1</v>
      </c>
      <c r="J69" s="58">
        <v>0</v>
      </c>
      <c r="K69" s="58">
        <v>0</v>
      </c>
      <c r="L69" s="58">
        <v>0</v>
      </c>
      <c r="M69" s="58">
        <v>11</v>
      </c>
      <c r="N69" s="58">
        <v>11</v>
      </c>
      <c r="O69" s="58">
        <v>11</v>
      </c>
      <c r="P69" s="58">
        <v>28.25</v>
      </c>
      <c r="Q69" s="58">
        <v>28.25</v>
      </c>
      <c r="R69" s="58">
        <v>22</v>
      </c>
    </row>
    <row r="70" spans="1:18" ht="12.75">
      <c r="A70" s="58">
        <v>66</v>
      </c>
      <c r="B70" s="58" t="s">
        <v>500</v>
      </c>
      <c r="C70" s="58" t="s">
        <v>501</v>
      </c>
      <c r="D70" s="58">
        <v>1</v>
      </c>
      <c r="E70" s="58">
        <v>1</v>
      </c>
      <c r="F70" s="58">
        <v>1</v>
      </c>
      <c r="G70" s="58">
        <v>1</v>
      </c>
      <c r="H70" s="58">
        <v>1</v>
      </c>
      <c r="I70" s="58">
        <v>1</v>
      </c>
      <c r="J70" s="58">
        <v>0</v>
      </c>
      <c r="K70" s="58">
        <v>0</v>
      </c>
      <c r="L70" s="58">
        <v>0</v>
      </c>
      <c r="M70" s="58">
        <v>7</v>
      </c>
      <c r="N70" s="58">
        <v>7</v>
      </c>
      <c r="O70" s="58">
        <v>7</v>
      </c>
      <c r="P70" s="58">
        <v>17.75</v>
      </c>
      <c r="Q70" s="58">
        <v>16.75</v>
      </c>
      <c r="R70" s="58">
        <v>15</v>
      </c>
    </row>
    <row r="71" spans="1:18" ht="12.75">
      <c r="A71" s="58">
        <v>67</v>
      </c>
      <c r="B71" s="58" t="s">
        <v>500</v>
      </c>
      <c r="C71" s="58" t="s">
        <v>502</v>
      </c>
      <c r="D71" s="58">
        <v>1</v>
      </c>
      <c r="E71" s="58">
        <v>0.3</v>
      </c>
      <c r="F71" s="58">
        <v>1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4</v>
      </c>
      <c r="N71" s="58">
        <v>4</v>
      </c>
      <c r="O71" s="58">
        <v>4</v>
      </c>
      <c r="P71" s="58">
        <v>8</v>
      </c>
      <c r="Q71" s="58">
        <v>6</v>
      </c>
      <c r="R71" s="58">
        <v>8</v>
      </c>
    </row>
    <row r="72" spans="1:18" ht="12.75">
      <c r="A72" s="58">
        <v>68</v>
      </c>
      <c r="B72" s="58" t="s">
        <v>500</v>
      </c>
      <c r="C72" s="58" t="s">
        <v>503</v>
      </c>
      <c r="D72" s="58">
        <v>0</v>
      </c>
      <c r="E72" s="58">
        <v>0</v>
      </c>
      <c r="F72" s="58">
        <v>0</v>
      </c>
      <c r="G72" s="58">
        <v>5</v>
      </c>
      <c r="H72" s="58">
        <v>5</v>
      </c>
      <c r="I72" s="58">
        <v>5</v>
      </c>
      <c r="J72" s="58">
        <v>0</v>
      </c>
      <c r="K72" s="58">
        <v>0</v>
      </c>
      <c r="L72" s="58">
        <v>0</v>
      </c>
      <c r="M72" s="58">
        <v>4</v>
      </c>
      <c r="N72" s="58">
        <v>4</v>
      </c>
      <c r="O72" s="58">
        <v>5</v>
      </c>
      <c r="P72" s="58">
        <v>7.25</v>
      </c>
      <c r="Q72" s="58">
        <v>7.25</v>
      </c>
      <c r="R72" s="58">
        <v>8</v>
      </c>
    </row>
    <row r="73" spans="1:18" ht="12.75">
      <c r="A73" s="58">
        <v>69</v>
      </c>
      <c r="B73" s="58" t="s">
        <v>504</v>
      </c>
      <c r="C73" s="58" t="s">
        <v>505</v>
      </c>
      <c r="D73" s="58">
        <v>1</v>
      </c>
      <c r="E73" s="58">
        <v>1</v>
      </c>
      <c r="F73" s="58">
        <v>1</v>
      </c>
      <c r="G73" s="58">
        <v>3</v>
      </c>
      <c r="H73" s="58">
        <v>3</v>
      </c>
      <c r="I73" s="58">
        <v>3</v>
      </c>
      <c r="J73" s="58">
        <v>0</v>
      </c>
      <c r="K73" s="58">
        <v>0</v>
      </c>
      <c r="L73" s="58">
        <v>0</v>
      </c>
      <c r="M73" s="58">
        <v>9</v>
      </c>
      <c r="N73" s="58">
        <v>9</v>
      </c>
      <c r="O73" s="58">
        <v>8</v>
      </c>
      <c r="P73" s="58">
        <v>9</v>
      </c>
      <c r="Q73" s="58">
        <v>9</v>
      </c>
      <c r="R73" s="58">
        <v>9</v>
      </c>
    </row>
    <row r="74" spans="1:18" ht="25.5">
      <c r="A74" s="58">
        <v>70</v>
      </c>
      <c r="B74" s="58" t="s">
        <v>506</v>
      </c>
      <c r="C74" s="58" t="s">
        <v>507</v>
      </c>
      <c r="D74" s="58">
        <v>1</v>
      </c>
      <c r="E74" s="58">
        <v>1</v>
      </c>
      <c r="F74" s="58">
        <v>1</v>
      </c>
      <c r="G74" s="58">
        <v>1</v>
      </c>
      <c r="H74" s="58">
        <v>1</v>
      </c>
      <c r="I74" s="58">
        <v>1</v>
      </c>
      <c r="J74" s="58">
        <v>0</v>
      </c>
      <c r="K74" s="58">
        <v>0</v>
      </c>
      <c r="L74" s="58">
        <v>0</v>
      </c>
      <c r="M74" s="58">
        <v>5</v>
      </c>
      <c r="N74" s="58">
        <v>5</v>
      </c>
      <c r="O74" s="58">
        <v>5</v>
      </c>
      <c r="P74" s="58">
        <v>3</v>
      </c>
      <c r="Q74" s="58">
        <v>3</v>
      </c>
      <c r="R74" s="58">
        <v>3</v>
      </c>
    </row>
    <row r="75" spans="1:18" ht="12.75">
      <c r="A75" s="58">
        <v>71</v>
      </c>
      <c r="B75" s="58" t="s">
        <v>506</v>
      </c>
      <c r="C75" s="58" t="s">
        <v>508</v>
      </c>
      <c r="D75" s="58">
        <v>0</v>
      </c>
      <c r="E75" s="58">
        <v>0</v>
      </c>
      <c r="F75" s="58">
        <v>0</v>
      </c>
      <c r="G75" s="58">
        <v>1</v>
      </c>
      <c r="H75" s="58">
        <v>1</v>
      </c>
      <c r="I75" s="58">
        <v>1</v>
      </c>
      <c r="J75" s="58">
        <v>0</v>
      </c>
      <c r="K75" s="58">
        <v>0</v>
      </c>
      <c r="L75" s="58">
        <v>0</v>
      </c>
      <c r="M75" s="58">
        <v>6</v>
      </c>
      <c r="N75" s="58">
        <v>6</v>
      </c>
      <c r="O75" s="58">
        <v>6</v>
      </c>
      <c r="P75" s="58">
        <v>8</v>
      </c>
      <c r="Q75" s="58">
        <v>8</v>
      </c>
      <c r="R75" s="58">
        <v>8</v>
      </c>
    </row>
    <row r="76" spans="1:18" ht="12.75">
      <c r="A76" s="58">
        <v>72</v>
      </c>
      <c r="B76" s="58" t="s">
        <v>506</v>
      </c>
      <c r="C76" s="58" t="s">
        <v>509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7</v>
      </c>
      <c r="N76" s="58">
        <v>7</v>
      </c>
      <c r="O76" s="58">
        <v>8</v>
      </c>
      <c r="P76" s="58">
        <v>7</v>
      </c>
      <c r="Q76" s="58">
        <v>7</v>
      </c>
      <c r="R76" s="58">
        <v>8</v>
      </c>
    </row>
    <row r="77" spans="1:18" ht="12.75">
      <c r="A77" s="58">
        <v>73</v>
      </c>
      <c r="B77" s="58" t="s">
        <v>506</v>
      </c>
      <c r="C77" s="58" t="s">
        <v>510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0</v>
      </c>
      <c r="K77" s="58">
        <v>0</v>
      </c>
      <c r="L77" s="58">
        <v>0</v>
      </c>
      <c r="M77" s="58">
        <v>8</v>
      </c>
      <c r="N77" s="58">
        <v>8</v>
      </c>
      <c r="O77" s="58">
        <v>8</v>
      </c>
      <c r="P77" s="58">
        <v>10</v>
      </c>
      <c r="Q77" s="58">
        <v>10</v>
      </c>
      <c r="R77" s="58">
        <v>10</v>
      </c>
    </row>
    <row r="78" spans="1:18" ht="12.75">
      <c r="A78" s="58">
        <v>74</v>
      </c>
      <c r="B78" s="58" t="s">
        <v>506</v>
      </c>
      <c r="C78" s="58" t="s">
        <v>511</v>
      </c>
      <c r="D78" s="58">
        <v>1</v>
      </c>
      <c r="E78" s="58">
        <v>1</v>
      </c>
      <c r="F78" s="58">
        <v>1</v>
      </c>
      <c r="G78" s="58">
        <v>1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5</v>
      </c>
      <c r="N78" s="58">
        <v>5</v>
      </c>
      <c r="O78" s="58">
        <v>5</v>
      </c>
      <c r="P78" s="58">
        <v>7</v>
      </c>
      <c r="Q78" s="58">
        <v>6</v>
      </c>
      <c r="R78" s="58">
        <v>6</v>
      </c>
    </row>
    <row r="79" spans="1:18" ht="12.75">
      <c r="A79" s="58">
        <v>75</v>
      </c>
      <c r="B79" s="58" t="s">
        <v>506</v>
      </c>
      <c r="C79" s="58" t="s">
        <v>512</v>
      </c>
      <c r="D79" s="58">
        <v>0</v>
      </c>
      <c r="E79" s="58">
        <v>0</v>
      </c>
      <c r="F79" s="58">
        <v>1</v>
      </c>
      <c r="G79" s="58">
        <v>0</v>
      </c>
      <c r="H79" s="58">
        <v>0</v>
      </c>
      <c r="I79" s="58">
        <v>1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5</v>
      </c>
      <c r="P79" s="58">
        <v>0</v>
      </c>
      <c r="Q79" s="58">
        <v>0</v>
      </c>
      <c r="R79" s="58">
        <v>3</v>
      </c>
    </row>
    <row r="80" spans="1:18" ht="12.75">
      <c r="A80" s="58">
        <v>76</v>
      </c>
      <c r="B80" s="58" t="s">
        <v>513</v>
      </c>
      <c r="C80" s="58" t="s">
        <v>514</v>
      </c>
      <c r="D80" s="58">
        <v>1</v>
      </c>
      <c r="E80" s="58">
        <v>1</v>
      </c>
      <c r="F80" s="58">
        <v>1</v>
      </c>
      <c r="G80" s="58">
        <v>2</v>
      </c>
      <c r="H80" s="58">
        <v>2</v>
      </c>
      <c r="I80" s="58">
        <v>2</v>
      </c>
      <c r="J80" s="58">
        <v>0</v>
      </c>
      <c r="K80" s="58">
        <v>0</v>
      </c>
      <c r="L80" s="58">
        <v>0</v>
      </c>
      <c r="M80" s="58">
        <v>8</v>
      </c>
      <c r="N80" s="58">
        <v>8</v>
      </c>
      <c r="O80" s="58">
        <v>8</v>
      </c>
      <c r="P80" s="58">
        <v>11</v>
      </c>
      <c r="Q80" s="58">
        <v>11</v>
      </c>
      <c r="R80" s="58">
        <v>11</v>
      </c>
    </row>
    <row r="81" spans="1:18" ht="12.75">
      <c r="A81" s="58">
        <v>77</v>
      </c>
      <c r="B81" s="58" t="s">
        <v>513</v>
      </c>
      <c r="C81" s="58" t="s">
        <v>515</v>
      </c>
      <c r="D81" s="58">
        <v>1</v>
      </c>
      <c r="E81" s="58">
        <v>0.5</v>
      </c>
      <c r="F81" s="58">
        <v>1</v>
      </c>
      <c r="G81" s="58">
        <v>1</v>
      </c>
      <c r="H81" s="58">
        <v>1</v>
      </c>
      <c r="I81" s="58">
        <v>1</v>
      </c>
      <c r="J81" s="58">
        <v>0.5</v>
      </c>
      <c r="K81" s="58">
        <v>0.5</v>
      </c>
      <c r="L81" s="58">
        <v>1</v>
      </c>
      <c r="M81" s="58">
        <v>7</v>
      </c>
      <c r="N81" s="58">
        <v>7</v>
      </c>
      <c r="O81" s="58">
        <v>7</v>
      </c>
      <c r="P81" s="58">
        <v>13</v>
      </c>
      <c r="Q81" s="58">
        <v>10</v>
      </c>
      <c r="R81" s="58">
        <v>10</v>
      </c>
    </row>
    <row r="82" spans="1:18" ht="12.75">
      <c r="A82" s="58">
        <v>78</v>
      </c>
      <c r="B82" s="58" t="s">
        <v>516</v>
      </c>
      <c r="C82" s="58" t="s">
        <v>517</v>
      </c>
      <c r="D82" s="58">
        <v>2</v>
      </c>
      <c r="E82" s="58">
        <v>2</v>
      </c>
      <c r="F82" s="58">
        <v>2</v>
      </c>
      <c r="G82" s="58">
        <v>1</v>
      </c>
      <c r="H82" s="58">
        <v>1</v>
      </c>
      <c r="I82" s="58">
        <v>1</v>
      </c>
      <c r="J82" s="58">
        <v>0.75</v>
      </c>
      <c r="K82" s="58">
        <v>0.75</v>
      </c>
      <c r="L82" s="58">
        <v>1</v>
      </c>
      <c r="M82" s="58">
        <v>3</v>
      </c>
      <c r="N82" s="58">
        <v>3</v>
      </c>
      <c r="O82" s="58">
        <v>3</v>
      </c>
      <c r="P82" s="58">
        <v>10</v>
      </c>
      <c r="Q82" s="58">
        <v>10</v>
      </c>
      <c r="R82" s="58">
        <v>10</v>
      </c>
    </row>
    <row r="83" spans="1:18" ht="12.75">
      <c r="A83" s="58">
        <v>79</v>
      </c>
      <c r="B83" s="58" t="s">
        <v>516</v>
      </c>
      <c r="C83" s="58" t="s">
        <v>518</v>
      </c>
      <c r="D83" s="58">
        <v>1</v>
      </c>
      <c r="E83" s="58">
        <v>1</v>
      </c>
      <c r="F83" s="58">
        <v>1</v>
      </c>
      <c r="G83" s="58">
        <v>1</v>
      </c>
      <c r="H83" s="58">
        <v>1</v>
      </c>
      <c r="I83" s="58">
        <v>1</v>
      </c>
      <c r="J83" s="58">
        <v>1</v>
      </c>
      <c r="K83" s="58">
        <v>1</v>
      </c>
      <c r="L83" s="58">
        <v>1</v>
      </c>
      <c r="M83" s="58">
        <v>27</v>
      </c>
      <c r="N83" s="58">
        <v>27</v>
      </c>
      <c r="O83" s="58">
        <v>27</v>
      </c>
      <c r="P83" s="58">
        <v>61</v>
      </c>
      <c r="Q83" s="58">
        <v>57</v>
      </c>
      <c r="R83" s="58">
        <v>52</v>
      </c>
    </row>
    <row r="84" spans="1:18" ht="12.75">
      <c r="A84" s="58">
        <v>80</v>
      </c>
      <c r="B84" s="58" t="s">
        <v>516</v>
      </c>
      <c r="C84" s="58" t="s">
        <v>519</v>
      </c>
      <c r="D84" s="58">
        <v>0.5</v>
      </c>
      <c r="E84" s="58">
        <v>0.5</v>
      </c>
      <c r="F84" s="58">
        <v>1</v>
      </c>
      <c r="G84" s="58">
        <v>0.5</v>
      </c>
      <c r="H84" s="58">
        <v>0.5</v>
      </c>
      <c r="I84" s="58">
        <v>1</v>
      </c>
      <c r="J84" s="58">
        <v>0</v>
      </c>
      <c r="K84" s="58">
        <v>0</v>
      </c>
      <c r="L84" s="58">
        <v>0</v>
      </c>
      <c r="M84" s="58">
        <v>5</v>
      </c>
      <c r="N84" s="58">
        <v>5</v>
      </c>
      <c r="O84" s="58">
        <v>5</v>
      </c>
      <c r="P84" s="58">
        <v>2</v>
      </c>
      <c r="Q84" s="58">
        <v>2</v>
      </c>
      <c r="R84" s="58">
        <v>2</v>
      </c>
    </row>
    <row r="85" spans="1:18" ht="12.75">
      <c r="A85" s="58">
        <v>81</v>
      </c>
      <c r="B85" s="58" t="s">
        <v>520</v>
      </c>
      <c r="C85" s="58" t="s">
        <v>521</v>
      </c>
      <c r="D85" s="58">
        <v>3</v>
      </c>
      <c r="E85" s="58">
        <v>1</v>
      </c>
      <c r="F85" s="58">
        <v>1</v>
      </c>
      <c r="G85" s="58">
        <v>5</v>
      </c>
      <c r="H85" s="58">
        <v>5</v>
      </c>
      <c r="I85" s="58">
        <v>5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81</v>
      </c>
      <c r="Q85" s="58">
        <v>77.5</v>
      </c>
      <c r="R85" s="58">
        <v>76</v>
      </c>
    </row>
    <row r="86" spans="1:18" ht="12.75">
      <c r="A86" s="58">
        <v>82</v>
      </c>
      <c r="B86" s="58" t="s">
        <v>522</v>
      </c>
      <c r="C86" s="58" t="s">
        <v>523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10</v>
      </c>
      <c r="N86" s="58">
        <v>10</v>
      </c>
      <c r="O86" s="58">
        <v>7</v>
      </c>
      <c r="P86" s="58">
        <v>17</v>
      </c>
      <c r="Q86" s="58">
        <v>16.5</v>
      </c>
      <c r="R86" s="58">
        <v>15</v>
      </c>
    </row>
    <row r="87" spans="1:18" ht="12.75">
      <c r="A87" s="58">
        <v>83</v>
      </c>
      <c r="B87" s="58" t="s">
        <v>524</v>
      </c>
      <c r="C87" s="58" t="s">
        <v>525</v>
      </c>
      <c r="D87" s="58">
        <v>1</v>
      </c>
      <c r="E87" s="58">
        <v>1</v>
      </c>
      <c r="F87" s="58">
        <v>1</v>
      </c>
      <c r="G87" s="58">
        <v>1</v>
      </c>
      <c r="H87" s="58">
        <v>1</v>
      </c>
      <c r="I87" s="58">
        <v>1</v>
      </c>
      <c r="J87" s="58">
        <v>1</v>
      </c>
      <c r="K87" s="58">
        <v>0.5</v>
      </c>
      <c r="L87" s="58">
        <v>1</v>
      </c>
      <c r="M87" s="58">
        <v>16</v>
      </c>
      <c r="N87" s="58">
        <v>16</v>
      </c>
      <c r="O87" s="58">
        <v>16</v>
      </c>
      <c r="P87" s="58">
        <v>15</v>
      </c>
      <c r="Q87" s="58">
        <v>15</v>
      </c>
      <c r="R87" s="58">
        <v>15</v>
      </c>
    </row>
    <row r="88" spans="1:18" s="54" customFormat="1" ht="12.75">
      <c r="A88" s="52">
        <v>83</v>
      </c>
      <c r="B88" s="52"/>
      <c r="C88" s="52" t="s">
        <v>526</v>
      </c>
      <c r="D88" s="52">
        <f aca="true" t="shared" si="0" ref="D88:R88">SUM(D5:D87)</f>
        <v>66.75</v>
      </c>
      <c r="E88" s="52">
        <f t="shared" si="0"/>
        <v>63.3</v>
      </c>
      <c r="F88" s="52">
        <f t="shared" si="0"/>
        <v>73</v>
      </c>
      <c r="G88" s="52">
        <f t="shared" si="0"/>
        <v>101.75</v>
      </c>
      <c r="H88" s="52">
        <f t="shared" si="0"/>
        <v>98.75</v>
      </c>
      <c r="I88" s="52">
        <f t="shared" si="0"/>
        <v>104</v>
      </c>
      <c r="J88" s="52">
        <f t="shared" si="0"/>
        <v>25.25</v>
      </c>
      <c r="K88" s="52">
        <f t="shared" si="0"/>
        <v>24.25</v>
      </c>
      <c r="L88" s="52">
        <f t="shared" si="0"/>
        <v>25</v>
      </c>
      <c r="M88" s="52">
        <f t="shared" si="0"/>
        <v>841.85</v>
      </c>
      <c r="N88" s="52">
        <f t="shared" si="0"/>
        <v>1199.35</v>
      </c>
      <c r="O88" s="52">
        <f t="shared" si="0"/>
        <v>839</v>
      </c>
      <c r="P88" s="52">
        <f t="shared" si="0"/>
        <v>1225.24</v>
      </c>
      <c r="Q88" s="52">
        <f t="shared" si="0"/>
        <v>1185.88</v>
      </c>
      <c r="R88" s="52">
        <f t="shared" si="0"/>
        <v>1194</v>
      </c>
    </row>
    <row r="89" spans="1:18" ht="7.5" customHeight="1">
      <c r="A89" s="240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2"/>
    </row>
    <row r="90" spans="1:18" ht="12.75">
      <c r="A90" s="58">
        <v>1</v>
      </c>
      <c r="B90" s="58" t="s">
        <v>413</v>
      </c>
      <c r="C90" s="58" t="s">
        <v>527</v>
      </c>
      <c r="D90" s="58">
        <v>1</v>
      </c>
      <c r="E90" s="58">
        <v>1</v>
      </c>
      <c r="F90" s="58">
        <v>1</v>
      </c>
      <c r="G90" s="58">
        <v>2</v>
      </c>
      <c r="H90" s="58">
        <v>2</v>
      </c>
      <c r="I90" s="58">
        <v>1</v>
      </c>
      <c r="J90" s="58">
        <v>0</v>
      </c>
      <c r="K90" s="58">
        <v>0</v>
      </c>
      <c r="L90" s="58">
        <v>0</v>
      </c>
      <c r="M90" s="58">
        <v>0</v>
      </c>
      <c r="N90" s="58">
        <v>0</v>
      </c>
      <c r="O90" s="58">
        <v>0</v>
      </c>
      <c r="P90" s="58">
        <v>0.75</v>
      </c>
      <c r="Q90" s="58">
        <v>0.75</v>
      </c>
      <c r="R90" s="58">
        <v>1</v>
      </c>
    </row>
    <row r="91" spans="1:18" ht="12.75">
      <c r="A91" s="58">
        <v>2</v>
      </c>
      <c r="B91" s="58" t="s">
        <v>528</v>
      </c>
      <c r="C91" s="58" t="s">
        <v>529</v>
      </c>
      <c r="D91" s="58">
        <v>2</v>
      </c>
      <c r="E91" s="58">
        <v>2</v>
      </c>
      <c r="F91" s="58">
        <v>2</v>
      </c>
      <c r="G91" s="58">
        <v>11</v>
      </c>
      <c r="H91" s="58">
        <v>11</v>
      </c>
      <c r="I91" s="58">
        <v>11</v>
      </c>
      <c r="J91" s="58">
        <v>0</v>
      </c>
      <c r="K91" s="58">
        <v>0</v>
      </c>
      <c r="L91" s="58">
        <v>0</v>
      </c>
      <c r="M91" s="58">
        <v>42</v>
      </c>
      <c r="N91" s="58">
        <v>42</v>
      </c>
      <c r="O91" s="58">
        <v>42</v>
      </c>
      <c r="P91" s="58">
        <v>69</v>
      </c>
      <c r="Q91" s="58">
        <v>69</v>
      </c>
      <c r="R91" s="58">
        <v>72</v>
      </c>
    </row>
    <row r="92" spans="1:18" ht="12.75">
      <c r="A92" s="58">
        <v>3</v>
      </c>
      <c r="B92" s="58" t="s">
        <v>415</v>
      </c>
      <c r="C92" s="58" t="s">
        <v>530</v>
      </c>
      <c r="D92" s="58">
        <v>2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0</v>
      </c>
      <c r="K92" s="58">
        <v>0</v>
      </c>
      <c r="L92" s="58">
        <v>0</v>
      </c>
      <c r="M92" s="58">
        <v>6</v>
      </c>
      <c r="N92" s="58">
        <v>6.35</v>
      </c>
      <c r="O92" s="58">
        <v>6</v>
      </c>
      <c r="P92" s="58">
        <v>12</v>
      </c>
      <c r="Q92" s="58">
        <v>12</v>
      </c>
      <c r="R92" s="58">
        <v>12</v>
      </c>
    </row>
    <row r="93" spans="1:18" ht="12.75">
      <c r="A93" s="58">
        <v>4</v>
      </c>
      <c r="B93" s="58" t="s">
        <v>419</v>
      </c>
      <c r="C93" s="58" t="s">
        <v>531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1</v>
      </c>
      <c r="L93" s="58">
        <v>1</v>
      </c>
      <c r="M93" s="58">
        <v>0</v>
      </c>
      <c r="N93" s="58">
        <v>5</v>
      </c>
      <c r="O93" s="58">
        <v>5</v>
      </c>
      <c r="P93" s="58">
        <v>0</v>
      </c>
      <c r="Q93" s="58">
        <v>0</v>
      </c>
      <c r="R93" s="58">
        <v>0</v>
      </c>
    </row>
    <row r="94" spans="1:18" ht="12.75">
      <c r="A94" s="58">
        <v>5</v>
      </c>
      <c r="B94" s="58" t="s">
        <v>421</v>
      </c>
      <c r="C94" s="58" t="s">
        <v>532</v>
      </c>
      <c r="D94" s="58">
        <v>3</v>
      </c>
      <c r="E94" s="58">
        <v>3</v>
      </c>
      <c r="F94" s="58">
        <v>3</v>
      </c>
      <c r="G94" s="58">
        <v>2</v>
      </c>
      <c r="H94" s="58">
        <v>2</v>
      </c>
      <c r="I94" s="58">
        <v>2</v>
      </c>
      <c r="J94" s="58">
        <v>2</v>
      </c>
      <c r="K94" s="58">
        <v>2</v>
      </c>
      <c r="L94" s="58">
        <v>2</v>
      </c>
      <c r="M94" s="58">
        <v>55</v>
      </c>
      <c r="N94" s="58">
        <v>55</v>
      </c>
      <c r="O94" s="58">
        <v>48</v>
      </c>
      <c r="P94" s="58">
        <v>33</v>
      </c>
      <c r="Q94" s="58">
        <v>33</v>
      </c>
      <c r="R94" s="58">
        <v>38</v>
      </c>
    </row>
    <row r="95" spans="1:18" ht="12.75">
      <c r="A95" s="58">
        <v>6</v>
      </c>
      <c r="B95" s="58" t="s">
        <v>421</v>
      </c>
      <c r="C95" s="58" t="s">
        <v>533</v>
      </c>
      <c r="D95" s="58">
        <v>2</v>
      </c>
      <c r="E95" s="58">
        <v>2</v>
      </c>
      <c r="F95" s="58">
        <v>2</v>
      </c>
      <c r="G95" s="58">
        <v>7</v>
      </c>
      <c r="H95" s="58">
        <v>2</v>
      </c>
      <c r="I95" s="58">
        <v>5</v>
      </c>
      <c r="J95" s="58">
        <v>2</v>
      </c>
      <c r="K95" s="58">
        <v>0</v>
      </c>
      <c r="L95" s="58">
        <v>2</v>
      </c>
      <c r="M95" s="58">
        <v>38.75</v>
      </c>
      <c r="N95" s="58">
        <v>2.75</v>
      </c>
      <c r="O95" s="58">
        <v>36</v>
      </c>
      <c r="P95" s="58">
        <v>59</v>
      </c>
      <c r="Q95" s="58">
        <v>5</v>
      </c>
      <c r="R95" s="58">
        <v>54</v>
      </c>
    </row>
    <row r="96" spans="1:18" ht="12.75">
      <c r="A96" s="58">
        <v>7</v>
      </c>
      <c r="B96" s="58" t="s">
        <v>421</v>
      </c>
      <c r="C96" s="58" t="s">
        <v>534</v>
      </c>
      <c r="D96" s="58">
        <v>1</v>
      </c>
      <c r="E96" s="58">
        <v>1</v>
      </c>
      <c r="F96" s="58">
        <v>1</v>
      </c>
      <c r="G96" s="58">
        <v>3</v>
      </c>
      <c r="H96" s="58">
        <v>2</v>
      </c>
      <c r="I96" s="58">
        <v>2</v>
      </c>
      <c r="J96" s="58">
        <v>0</v>
      </c>
      <c r="K96" s="58">
        <v>0</v>
      </c>
      <c r="L96" s="58">
        <v>0</v>
      </c>
      <c r="M96" s="58">
        <v>15</v>
      </c>
      <c r="N96" s="58">
        <v>15</v>
      </c>
      <c r="O96" s="58">
        <v>15</v>
      </c>
      <c r="P96" s="58">
        <v>14</v>
      </c>
      <c r="Q96" s="58">
        <v>14</v>
      </c>
      <c r="R96" s="58">
        <v>15</v>
      </c>
    </row>
    <row r="97" spans="1:18" ht="12.75">
      <c r="A97" s="58">
        <v>8</v>
      </c>
      <c r="B97" s="58" t="s">
        <v>421</v>
      </c>
      <c r="C97" s="58" t="s">
        <v>535</v>
      </c>
      <c r="D97" s="58">
        <v>1</v>
      </c>
      <c r="E97" s="58">
        <v>1</v>
      </c>
      <c r="F97" s="58">
        <v>1</v>
      </c>
      <c r="G97" s="58">
        <v>5</v>
      </c>
      <c r="H97" s="58">
        <v>3</v>
      </c>
      <c r="I97" s="58">
        <v>3</v>
      </c>
      <c r="J97" s="58">
        <v>2</v>
      </c>
      <c r="K97" s="58">
        <v>1</v>
      </c>
      <c r="L97" s="58">
        <v>1</v>
      </c>
      <c r="M97" s="58">
        <v>70</v>
      </c>
      <c r="N97" s="58">
        <v>56</v>
      </c>
      <c r="O97" s="58">
        <v>56</v>
      </c>
      <c r="P97" s="58">
        <v>50</v>
      </c>
      <c r="Q97" s="58">
        <v>50</v>
      </c>
      <c r="R97" s="58">
        <v>50</v>
      </c>
    </row>
    <row r="98" spans="1:18" ht="12.75">
      <c r="A98" s="58">
        <v>9</v>
      </c>
      <c r="B98" s="58" t="s">
        <v>431</v>
      </c>
      <c r="C98" s="58" t="s">
        <v>536</v>
      </c>
      <c r="D98" s="58">
        <v>1</v>
      </c>
      <c r="E98" s="58">
        <v>1</v>
      </c>
      <c r="F98" s="58">
        <v>1</v>
      </c>
      <c r="G98" s="58">
        <v>5</v>
      </c>
      <c r="H98" s="58">
        <v>5</v>
      </c>
      <c r="I98" s="58">
        <v>5</v>
      </c>
      <c r="J98" s="58">
        <v>0</v>
      </c>
      <c r="K98" s="58">
        <v>0</v>
      </c>
      <c r="L98" s="58">
        <v>0</v>
      </c>
      <c r="M98" s="58">
        <v>28</v>
      </c>
      <c r="N98" s="58">
        <v>28</v>
      </c>
      <c r="O98" s="58">
        <v>28</v>
      </c>
      <c r="P98" s="58">
        <v>61</v>
      </c>
      <c r="Q98" s="58">
        <v>58</v>
      </c>
      <c r="R98" s="58">
        <v>57</v>
      </c>
    </row>
    <row r="99" spans="1:18" ht="12.75">
      <c r="A99" s="58">
        <v>10</v>
      </c>
      <c r="B99" s="58" t="s">
        <v>440</v>
      </c>
      <c r="C99" s="58" t="s">
        <v>537</v>
      </c>
      <c r="D99" s="58">
        <v>1</v>
      </c>
      <c r="E99" s="58">
        <v>1</v>
      </c>
      <c r="F99" s="58">
        <v>1</v>
      </c>
      <c r="G99" s="58">
        <v>4</v>
      </c>
      <c r="H99" s="58">
        <v>4</v>
      </c>
      <c r="I99" s="58">
        <v>4</v>
      </c>
      <c r="J99" s="58">
        <v>3</v>
      </c>
      <c r="K99" s="58">
        <v>3</v>
      </c>
      <c r="L99" s="58">
        <v>3</v>
      </c>
      <c r="M99" s="58">
        <v>21</v>
      </c>
      <c r="N99" s="58">
        <v>21</v>
      </c>
      <c r="O99" s="58">
        <v>21</v>
      </c>
      <c r="P99" s="58">
        <v>29.5</v>
      </c>
      <c r="Q99" s="58">
        <v>29.5</v>
      </c>
      <c r="R99" s="58">
        <v>30</v>
      </c>
    </row>
    <row r="100" spans="1:18" ht="12.75">
      <c r="A100" s="58">
        <v>11</v>
      </c>
      <c r="B100" s="58" t="s">
        <v>444</v>
      </c>
      <c r="C100" s="58" t="s">
        <v>538</v>
      </c>
      <c r="D100" s="58">
        <v>0.5</v>
      </c>
      <c r="E100" s="58">
        <v>0.5</v>
      </c>
      <c r="F100" s="58">
        <v>1</v>
      </c>
      <c r="G100" s="58">
        <v>0.5</v>
      </c>
      <c r="H100" s="58">
        <v>0.5</v>
      </c>
      <c r="I100" s="58">
        <v>0</v>
      </c>
      <c r="J100" s="58">
        <v>1</v>
      </c>
      <c r="K100" s="58">
        <v>1</v>
      </c>
      <c r="L100" s="58">
        <v>1</v>
      </c>
      <c r="M100" s="58">
        <v>8</v>
      </c>
      <c r="N100" s="58">
        <v>8</v>
      </c>
      <c r="O100" s="58">
        <v>8</v>
      </c>
      <c r="P100" s="58">
        <v>10.8</v>
      </c>
      <c r="Q100" s="58">
        <v>10.8</v>
      </c>
      <c r="R100" s="58">
        <v>10</v>
      </c>
    </row>
    <row r="101" spans="1:18" ht="12.75">
      <c r="A101" s="58">
        <v>12</v>
      </c>
      <c r="B101" s="58" t="s">
        <v>444</v>
      </c>
      <c r="C101" s="58" t="s">
        <v>539</v>
      </c>
      <c r="D101" s="58">
        <v>1</v>
      </c>
      <c r="E101" s="58">
        <v>1</v>
      </c>
      <c r="F101" s="58">
        <v>1</v>
      </c>
      <c r="G101" s="58">
        <v>3</v>
      </c>
      <c r="H101" s="58">
        <v>3</v>
      </c>
      <c r="I101" s="58">
        <v>3</v>
      </c>
      <c r="J101" s="58">
        <v>1</v>
      </c>
      <c r="K101" s="58">
        <v>1</v>
      </c>
      <c r="L101" s="58">
        <v>1</v>
      </c>
      <c r="M101" s="58">
        <v>12</v>
      </c>
      <c r="N101" s="58">
        <v>12</v>
      </c>
      <c r="O101" s="58">
        <v>12</v>
      </c>
      <c r="P101" s="58">
        <v>0</v>
      </c>
      <c r="Q101" s="58">
        <v>0</v>
      </c>
      <c r="R101" s="58">
        <v>0</v>
      </c>
    </row>
    <row r="102" spans="1:18" ht="12.75">
      <c r="A102" s="58">
        <v>13</v>
      </c>
      <c r="B102" s="58" t="s">
        <v>444</v>
      </c>
      <c r="C102" s="58" t="s">
        <v>540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</row>
    <row r="103" spans="1:18" ht="12.75">
      <c r="A103" s="58">
        <v>14</v>
      </c>
      <c r="B103" s="58" t="s">
        <v>448</v>
      </c>
      <c r="C103" s="58" t="s">
        <v>541</v>
      </c>
      <c r="D103" s="58">
        <v>5</v>
      </c>
      <c r="E103" s="58">
        <v>5</v>
      </c>
      <c r="F103" s="58">
        <v>5</v>
      </c>
      <c r="G103" s="58">
        <v>5</v>
      </c>
      <c r="H103" s="58">
        <v>5</v>
      </c>
      <c r="I103" s="58">
        <v>5</v>
      </c>
      <c r="J103" s="58">
        <v>0</v>
      </c>
      <c r="K103" s="58">
        <v>0</v>
      </c>
      <c r="L103" s="58">
        <v>0</v>
      </c>
      <c r="M103" s="58">
        <v>29</v>
      </c>
      <c r="N103" s="58">
        <v>29</v>
      </c>
      <c r="O103" s="58">
        <v>29</v>
      </c>
      <c r="P103" s="58">
        <v>39.5</v>
      </c>
      <c r="Q103" s="58">
        <v>38</v>
      </c>
      <c r="R103" s="58">
        <v>38</v>
      </c>
    </row>
    <row r="104" spans="1:18" ht="12.75">
      <c r="A104" s="58">
        <v>15</v>
      </c>
      <c r="B104" s="58" t="s">
        <v>448</v>
      </c>
      <c r="C104" s="58" t="s">
        <v>542</v>
      </c>
      <c r="D104" s="58">
        <v>0.5</v>
      </c>
      <c r="E104" s="58">
        <v>1</v>
      </c>
      <c r="F104" s="58">
        <v>1</v>
      </c>
      <c r="G104" s="58">
        <v>2</v>
      </c>
      <c r="H104" s="58">
        <v>2</v>
      </c>
      <c r="I104" s="58">
        <v>2</v>
      </c>
      <c r="J104" s="58">
        <v>0.5</v>
      </c>
      <c r="K104" s="58">
        <v>0</v>
      </c>
      <c r="L104" s="58">
        <v>0</v>
      </c>
      <c r="M104" s="58">
        <v>8</v>
      </c>
      <c r="N104" s="58">
        <v>8</v>
      </c>
      <c r="O104" s="58">
        <v>9</v>
      </c>
      <c r="P104" s="58">
        <v>13.75</v>
      </c>
      <c r="Q104" s="58">
        <v>13.75</v>
      </c>
      <c r="R104" s="58">
        <v>14</v>
      </c>
    </row>
    <row r="105" spans="1:18" ht="12.75">
      <c r="A105" s="58">
        <v>16</v>
      </c>
      <c r="B105" s="58" t="s">
        <v>448</v>
      </c>
      <c r="C105" s="58" t="s">
        <v>543</v>
      </c>
      <c r="D105" s="58">
        <v>1</v>
      </c>
      <c r="E105" s="58">
        <v>1</v>
      </c>
      <c r="F105" s="58">
        <v>1</v>
      </c>
      <c r="G105" s="58">
        <v>2</v>
      </c>
      <c r="H105" s="58">
        <v>2</v>
      </c>
      <c r="I105" s="58">
        <v>2</v>
      </c>
      <c r="J105" s="58">
        <v>0</v>
      </c>
      <c r="K105" s="58">
        <v>0</v>
      </c>
      <c r="L105" s="58">
        <v>0</v>
      </c>
      <c r="M105" s="58">
        <v>10</v>
      </c>
      <c r="N105" s="58">
        <v>10</v>
      </c>
      <c r="O105" s="58">
        <v>9</v>
      </c>
      <c r="P105" s="58">
        <v>17.25</v>
      </c>
      <c r="Q105" s="58">
        <v>17.25</v>
      </c>
      <c r="R105" s="58">
        <v>17</v>
      </c>
    </row>
    <row r="106" spans="1:18" ht="12.75">
      <c r="A106" s="58">
        <v>17</v>
      </c>
      <c r="B106" s="58" t="s">
        <v>448</v>
      </c>
      <c r="C106" s="58" t="s">
        <v>544</v>
      </c>
      <c r="D106" s="58">
        <v>1</v>
      </c>
      <c r="E106" s="58">
        <v>1</v>
      </c>
      <c r="F106" s="58">
        <v>1</v>
      </c>
      <c r="G106" s="58">
        <v>3</v>
      </c>
      <c r="H106" s="58">
        <v>3</v>
      </c>
      <c r="I106" s="58">
        <v>3</v>
      </c>
      <c r="J106" s="58">
        <v>0</v>
      </c>
      <c r="K106" s="58">
        <v>0</v>
      </c>
      <c r="L106" s="58">
        <v>0</v>
      </c>
      <c r="M106" s="58">
        <v>10</v>
      </c>
      <c r="N106" s="58">
        <v>10</v>
      </c>
      <c r="O106" s="58">
        <v>10</v>
      </c>
      <c r="P106" s="58">
        <v>11.03</v>
      </c>
      <c r="Q106" s="58">
        <v>11.03</v>
      </c>
      <c r="R106" s="58">
        <v>12</v>
      </c>
    </row>
    <row r="107" spans="1:18" ht="12.75">
      <c r="A107" s="58">
        <v>18</v>
      </c>
      <c r="B107" s="58" t="s">
        <v>451</v>
      </c>
      <c r="C107" s="58" t="s">
        <v>545</v>
      </c>
      <c r="D107" s="58">
        <v>1</v>
      </c>
      <c r="E107" s="58">
        <v>1</v>
      </c>
      <c r="F107" s="58">
        <v>1</v>
      </c>
      <c r="G107" s="58">
        <v>3</v>
      </c>
      <c r="H107" s="58">
        <v>3</v>
      </c>
      <c r="I107" s="58">
        <v>3</v>
      </c>
      <c r="J107" s="58">
        <v>1</v>
      </c>
      <c r="K107" s="58">
        <v>1</v>
      </c>
      <c r="L107" s="58">
        <v>1</v>
      </c>
      <c r="M107" s="58">
        <v>12</v>
      </c>
      <c r="N107" s="58">
        <v>12</v>
      </c>
      <c r="O107" s="58">
        <v>12</v>
      </c>
      <c r="P107" s="58">
        <v>34.25</v>
      </c>
      <c r="Q107" s="58">
        <v>34.25</v>
      </c>
      <c r="R107" s="58">
        <v>35</v>
      </c>
    </row>
    <row r="108" spans="1:18" ht="12.75">
      <c r="A108" s="58">
        <v>19</v>
      </c>
      <c r="B108" s="58" t="s">
        <v>453</v>
      </c>
      <c r="C108" s="58" t="s">
        <v>546</v>
      </c>
      <c r="D108" s="58">
        <v>3</v>
      </c>
      <c r="E108" s="58">
        <v>3</v>
      </c>
      <c r="F108" s="58">
        <v>3</v>
      </c>
      <c r="G108" s="58">
        <v>12</v>
      </c>
      <c r="H108" s="58">
        <v>12</v>
      </c>
      <c r="I108" s="58">
        <v>12</v>
      </c>
      <c r="J108" s="58">
        <v>2</v>
      </c>
      <c r="K108" s="58">
        <v>2</v>
      </c>
      <c r="L108" s="58">
        <v>2</v>
      </c>
      <c r="M108" s="58">
        <v>44</v>
      </c>
      <c r="N108" s="58">
        <v>44</v>
      </c>
      <c r="O108" s="58">
        <v>44</v>
      </c>
      <c r="P108" s="58">
        <v>74.25</v>
      </c>
      <c r="Q108" s="58">
        <v>74.25</v>
      </c>
      <c r="R108" s="58">
        <v>74</v>
      </c>
    </row>
    <row r="109" spans="1:18" ht="12.75">
      <c r="A109" s="58">
        <v>20</v>
      </c>
      <c r="B109" s="58" t="s">
        <v>456</v>
      </c>
      <c r="C109" s="58" t="s">
        <v>547</v>
      </c>
      <c r="D109" s="58">
        <v>2</v>
      </c>
      <c r="E109" s="58">
        <v>2</v>
      </c>
      <c r="F109" s="58">
        <v>2</v>
      </c>
      <c r="G109" s="58">
        <v>8</v>
      </c>
      <c r="H109" s="58">
        <v>8</v>
      </c>
      <c r="I109" s="58">
        <v>8</v>
      </c>
      <c r="J109" s="58">
        <v>1</v>
      </c>
      <c r="K109" s="58">
        <v>0</v>
      </c>
      <c r="L109" s="58">
        <v>0</v>
      </c>
      <c r="M109" s="58">
        <v>18</v>
      </c>
      <c r="N109" s="58">
        <v>18</v>
      </c>
      <c r="O109" s="58">
        <v>18</v>
      </c>
      <c r="P109" s="58">
        <v>31.8</v>
      </c>
      <c r="Q109" s="58">
        <v>34.4</v>
      </c>
      <c r="R109" s="58">
        <v>58</v>
      </c>
    </row>
    <row r="110" spans="1:18" ht="25.5">
      <c r="A110" s="58">
        <v>21</v>
      </c>
      <c r="B110" s="58" t="s">
        <v>466</v>
      </c>
      <c r="C110" s="58" t="s">
        <v>548</v>
      </c>
      <c r="D110" s="58">
        <v>0.25</v>
      </c>
      <c r="E110" s="58">
        <v>0.25</v>
      </c>
      <c r="F110" s="58">
        <v>1</v>
      </c>
      <c r="G110" s="58">
        <v>1</v>
      </c>
      <c r="H110" s="58">
        <v>1</v>
      </c>
      <c r="I110" s="58">
        <v>1</v>
      </c>
      <c r="J110" s="58">
        <v>0</v>
      </c>
      <c r="K110" s="58">
        <v>0</v>
      </c>
      <c r="L110" s="58">
        <v>0</v>
      </c>
      <c r="M110" s="58">
        <v>1</v>
      </c>
      <c r="N110" s="58">
        <v>1</v>
      </c>
      <c r="O110" s="58">
        <v>1</v>
      </c>
      <c r="P110" s="58">
        <v>0.56</v>
      </c>
      <c r="Q110" s="58">
        <v>0.56</v>
      </c>
      <c r="R110" s="58">
        <v>1</v>
      </c>
    </row>
    <row r="111" spans="1:18" ht="12.75">
      <c r="A111" s="58">
        <v>22</v>
      </c>
      <c r="B111" s="58" t="s">
        <v>466</v>
      </c>
      <c r="C111" s="58" t="s">
        <v>549</v>
      </c>
      <c r="D111" s="58">
        <v>1</v>
      </c>
      <c r="E111" s="58">
        <v>1</v>
      </c>
      <c r="F111" s="58">
        <v>1</v>
      </c>
      <c r="G111" s="58">
        <v>5</v>
      </c>
      <c r="H111" s="58">
        <v>5</v>
      </c>
      <c r="I111" s="58">
        <v>5</v>
      </c>
      <c r="J111" s="58">
        <v>2</v>
      </c>
      <c r="K111" s="58">
        <v>2</v>
      </c>
      <c r="L111" s="58">
        <v>2</v>
      </c>
      <c r="M111" s="58">
        <v>26</v>
      </c>
      <c r="N111" s="58">
        <v>26</v>
      </c>
      <c r="O111" s="58">
        <v>26</v>
      </c>
      <c r="P111" s="58">
        <v>46.5</v>
      </c>
      <c r="Q111" s="58">
        <v>44.5</v>
      </c>
      <c r="R111" s="58">
        <v>46</v>
      </c>
    </row>
    <row r="112" spans="1:18" ht="12.75">
      <c r="A112" s="58">
        <v>23</v>
      </c>
      <c r="B112" s="58" t="s">
        <v>470</v>
      </c>
      <c r="C112" s="58" t="s">
        <v>550</v>
      </c>
      <c r="D112" s="58">
        <v>1</v>
      </c>
      <c r="E112" s="58">
        <v>1</v>
      </c>
      <c r="F112" s="58">
        <v>1</v>
      </c>
      <c r="G112" s="58">
        <v>1</v>
      </c>
      <c r="H112" s="58">
        <v>1</v>
      </c>
      <c r="I112" s="58">
        <v>1</v>
      </c>
      <c r="J112" s="58">
        <v>0</v>
      </c>
      <c r="K112" s="58">
        <v>0</v>
      </c>
      <c r="L112" s="58">
        <v>0</v>
      </c>
      <c r="M112" s="58">
        <v>6</v>
      </c>
      <c r="N112" s="58">
        <v>6</v>
      </c>
      <c r="O112" s="58">
        <v>6</v>
      </c>
      <c r="P112" s="58">
        <v>4.5</v>
      </c>
      <c r="Q112" s="58">
        <v>4.5</v>
      </c>
      <c r="R112" s="58">
        <v>5</v>
      </c>
    </row>
    <row r="113" spans="1:18" ht="12.75">
      <c r="A113" s="58">
        <v>24</v>
      </c>
      <c r="B113" s="58" t="s">
        <v>474</v>
      </c>
      <c r="C113" s="58" t="s">
        <v>551</v>
      </c>
      <c r="D113" s="58">
        <v>1</v>
      </c>
      <c r="E113" s="58">
        <v>1</v>
      </c>
      <c r="F113" s="58">
        <v>1</v>
      </c>
      <c r="G113" s="58">
        <v>4</v>
      </c>
      <c r="H113" s="58">
        <v>4</v>
      </c>
      <c r="I113" s="58">
        <v>4</v>
      </c>
      <c r="J113" s="58">
        <v>1</v>
      </c>
      <c r="K113" s="58">
        <v>1</v>
      </c>
      <c r="L113" s="58">
        <v>1</v>
      </c>
      <c r="M113" s="58">
        <v>12</v>
      </c>
      <c r="N113" s="58">
        <v>12</v>
      </c>
      <c r="O113" s="58">
        <v>12</v>
      </c>
      <c r="P113" s="58">
        <v>28</v>
      </c>
      <c r="Q113" s="58">
        <v>26.5</v>
      </c>
      <c r="R113" s="58">
        <v>29</v>
      </c>
    </row>
    <row r="114" spans="1:18" ht="12.75">
      <c r="A114" s="58">
        <v>25</v>
      </c>
      <c r="B114" s="58" t="s">
        <v>474</v>
      </c>
      <c r="C114" s="58" t="s">
        <v>552</v>
      </c>
      <c r="D114" s="58">
        <v>3</v>
      </c>
      <c r="E114" s="58">
        <v>3</v>
      </c>
      <c r="F114" s="58">
        <v>3</v>
      </c>
      <c r="G114" s="58">
        <v>13</v>
      </c>
      <c r="H114" s="58">
        <v>12</v>
      </c>
      <c r="I114" s="58">
        <v>12</v>
      </c>
      <c r="J114" s="58">
        <v>6</v>
      </c>
      <c r="K114" s="58">
        <v>5</v>
      </c>
      <c r="L114" s="58">
        <v>5</v>
      </c>
      <c r="M114" s="58">
        <v>48</v>
      </c>
      <c r="N114" s="58">
        <v>44</v>
      </c>
      <c r="O114" s="58">
        <v>44</v>
      </c>
      <c r="P114" s="58">
        <v>57</v>
      </c>
      <c r="Q114" s="58">
        <v>48</v>
      </c>
      <c r="R114" s="58">
        <v>48</v>
      </c>
    </row>
    <row r="115" spans="1:18" ht="12.75">
      <c r="A115" s="58">
        <v>26</v>
      </c>
      <c r="B115" s="58" t="s">
        <v>486</v>
      </c>
      <c r="C115" s="58" t="s">
        <v>553</v>
      </c>
      <c r="D115" s="58">
        <v>1</v>
      </c>
      <c r="E115" s="58">
        <v>1</v>
      </c>
      <c r="F115" s="58">
        <v>1</v>
      </c>
      <c r="G115" s="58">
        <v>3</v>
      </c>
      <c r="H115" s="58">
        <v>3</v>
      </c>
      <c r="I115" s="58">
        <v>3</v>
      </c>
      <c r="J115" s="58">
        <v>0</v>
      </c>
      <c r="K115" s="58">
        <v>0</v>
      </c>
      <c r="L115" s="58">
        <v>0</v>
      </c>
      <c r="M115" s="58">
        <v>15</v>
      </c>
      <c r="N115" s="58">
        <v>15</v>
      </c>
      <c r="O115" s="58">
        <v>15</v>
      </c>
      <c r="P115" s="58">
        <v>27</v>
      </c>
      <c r="Q115" s="58">
        <v>27</v>
      </c>
      <c r="R115" s="58">
        <v>26</v>
      </c>
    </row>
    <row r="116" spans="1:18" ht="12.75">
      <c r="A116" s="58">
        <v>27</v>
      </c>
      <c r="B116" s="58" t="s">
        <v>488</v>
      </c>
      <c r="C116" s="58" t="s">
        <v>554</v>
      </c>
      <c r="D116" s="58">
        <v>1</v>
      </c>
      <c r="E116" s="58">
        <v>1</v>
      </c>
      <c r="F116" s="58">
        <v>1</v>
      </c>
      <c r="G116" s="58">
        <v>2</v>
      </c>
      <c r="H116" s="58">
        <v>2</v>
      </c>
      <c r="I116" s="58">
        <v>2</v>
      </c>
      <c r="J116" s="58">
        <v>1</v>
      </c>
      <c r="K116" s="58">
        <v>0</v>
      </c>
      <c r="L116" s="58">
        <v>0</v>
      </c>
      <c r="M116" s="58">
        <v>13</v>
      </c>
      <c r="N116" s="58">
        <v>13</v>
      </c>
      <c r="O116" s="58">
        <v>13</v>
      </c>
      <c r="P116" s="58">
        <v>27</v>
      </c>
      <c r="Q116" s="58">
        <v>18.5</v>
      </c>
      <c r="R116" s="58">
        <v>21</v>
      </c>
    </row>
    <row r="117" spans="1:18" ht="12.75">
      <c r="A117" s="58">
        <v>28</v>
      </c>
      <c r="B117" s="58" t="s">
        <v>498</v>
      </c>
      <c r="C117" s="58" t="s">
        <v>555</v>
      </c>
      <c r="D117" s="58">
        <v>1</v>
      </c>
      <c r="E117" s="58">
        <v>1</v>
      </c>
      <c r="F117" s="58">
        <v>1</v>
      </c>
      <c r="G117" s="58">
        <v>2</v>
      </c>
      <c r="H117" s="58">
        <v>2</v>
      </c>
      <c r="I117" s="58">
        <v>2</v>
      </c>
      <c r="J117" s="58">
        <v>1</v>
      </c>
      <c r="K117" s="58">
        <v>1</v>
      </c>
      <c r="L117" s="58">
        <v>1</v>
      </c>
      <c r="M117" s="58">
        <v>22</v>
      </c>
      <c r="N117" s="58">
        <v>22</v>
      </c>
      <c r="O117" s="58">
        <v>22</v>
      </c>
      <c r="P117" s="58">
        <v>20.5</v>
      </c>
      <c r="Q117" s="58">
        <v>20.5</v>
      </c>
      <c r="R117" s="58">
        <v>23</v>
      </c>
    </row>
    <row r="118" spans="1:18" ht="12.75">
      <c r="A118" s="58">
        <v>29</v>
      </c>
      <c r="B118" s="58" t="s">
        <v>506</v>
      </c>
      <c r="C118" s="58" t="s">
        <v>556</v>
      </c>
      <c r="D118" s="58">
        <v>2</v>
      </c>
      <c r="E118" s="58">
        <v>2</v>
      </c>
      <c r="F118" s="58">
        <v>2</v>
      </c>
      <c r="G118" s="58">
        <v>8</v>
      </c>
      <c r="H118" s="58">
        <v>8</v>
      </c>
      <c r="I118" s="58">
        <v>8</v>
      </c>
      <c r="J118" s="58">
        <v>1</v>
      </c>
      <c r="K118" s="58">
        <v>1</v>
      </c>
      <c r="L118" s="58">
        <v>1</v>
      </c>
      <c r="M118" s="58">
        <v>110</v>
      </c>
      <c r="N118" s="58">
        <v>110</v>
      </c>
      <c r="O118" s="58">
        <v>110</v>
      </c>
      <c r="P118" s="58">
        <v>61</v>
      </c>
      <c r="Q118" s="58">
        <v>61</v>
      </c>
      <c r="R118" s="58">
        <v>68</v>
      </c>
    </row>
    <row r="119" spans="1:18" ht="12.75">
      <c r="A119" s="58">
        <v>30</v>
      </c>
      <c r="B119" s="58" t="s">
        <v>506</v>
      </c>
      <c r="C119" s="58" t="s">
        <v>557</v>
      </c>
      <c r="D119" s="58">
        <v>4</v>
      </c>
      <c r="E119" s="58">
        <v>4</v>
      </c>
      <c r="F119" s="58">
        <v>4</v>
      </c>
      <c r="G119" s="58">
        <v>11</v>
      </c>
      <c r="H119" s="58">
        <v>10</v>
      </c>
      <c r="I119" s="58">
        <v>10</v>
      </c>
      <c r="J119" s="58">
        <v>0</v>
      </c>
      <c r="K119" s="58">
        <v>0</v>
      </c>
      <c r="L119" s="58">
        <v>0</v>
      </c>
      <c r="M119" s="58">
        <v>26</v>
      </c>
      <c r="N119" s="58">
        <v>26</v>
      </c>
      <c r="O119" s="58">
        <v>26</v>
      </c>
      <c r="P119" s="58">
        <v>49.5</v>
      </c>
      <c r="Q119" s="58">
        <v>49.5</v>
      </c>
      <c r="R119" s="58">
        <v>56</v>
      </c>
    </row>
    <row r="120" spans="1:18" ht="12.75">
      <c r="A120" s="58">
        <v>31</v>
      </c>
      <c r="B120" s="58" t="s">
        <v>506</v>
      </c>
      <c r="C120" s="58" t="s">
        <v>558</v>
      </c>
      <c r="D120" s="58">
        <v>4</v>
      </c>
      <c r="E120" s="58">
        <v>4</v>
      </c>
      <c r="F120" s="58">
        <v>4</v>
      </c>
      <c r="G120" s="58">
        <v>7</v>
      </c>
      <c r="H120" s="58">
        <v>5</v>
      </c>
      <c r="I120" s="58">
        <v>5</v>
      </c>
      <c r="J120" s="58">
        <v>0</v>
      </c>
      <c r="K120" s="58">
        <v>0</v>
      </c>
      <c r="L120" s="58">
        <v>0</v>
      </c>
      <c r="M120" s="58">
        <v>45</v>
      </c>
      <c r="N120" s="58">
        <v>45</v>
      </c>
      <c r="O120" s="58">
        <v>45</v>
      </c>
      <c r="P120" s="58">
        <v>80</v>
      </c>
      <c r="Q120" s="58">
        <v>75.5</v>
      </c>
      <c r="R120" s="58">
        <v>73</v>
      </c>
    </row>
    <row r="121" spans="1:18" ht="12.75">
      <c r="A121" s="58">
        <v>32</v>
      </c>
      <c r="B121" s="58" t="s">
        <v>516</v>
      </c>
      <c r="C121" s="58" t="s">
        <v>559</v>
      </c>
      <c r="D121" s="58">
        <v>0</v>
      </c>
      <c r="E121" s="58">
        <v>0</v>
      </c>
      <c r="F121" s="58">
        <v>1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4</v>
      </c>
      <c r="P121" s="58">
        <v>0</v>
      </c>
      <c r="Q121" s="58">
        <v>0</v>
      </c>
      <c r="R121" s="58">
        <v>1</v>
      </c>
    </row>
    <row r="122" spans="1:18" ht="12.75">
      <c r="A122" s="58">
        <v>33</v>
      </c>
      <c r="B122" s="58" t="s">
        <v>516</v>
      </c>
      <c r="C122" s="58" t="s">
        <v>560</v>
      </c>
      <c r="D122" s="58">
        <v>2</v>
      </c>
      <c r="E122" s="58">
        <v>2</v>
      </c>
      <c r="F122" s="58">
        <v>2</v>
      </c>
      <c r="G122" s="58">
        <v>4</v>
      </c>
      <c r="H122" s="58">
        <v>4</v>
      </c>
      <c r="I122" s="58">
        <v>4</v>
      </c>
      <c r="J122" s="58">
        <v>0</v>
      </c>
      <c r="K122" s="58">
        <v>0</v>
      </c>
      <c r="L122" s="58">
        <v>0</v>
      </c>
      <c r="M122" s="58">
        <v>17</v>
      </c>
      <c r="N122" s="58">
        <v>17</v>
      </c>
      <c r="O122" s="58">
        <v>17</v>
      </c>
      <c r="P122" s="58">
        <v>30.75</v>
      </c>
      <c r="Q122" s="58">
        <v>30.75</v>
      </c>
      <c r="R122" s="58">
        <v>24</v>
      </c>
    </row>
    <row r="123" spans="1:18" ht="12.75">
      <c r="A123" s="58">
        <v>34</v>
      </c>
      <c r="B123" s="58" t="s">
        <v>516</v>
      </c>
      <c r="C123" s="58" t="s">
        <v>561</v>
      </c>
      <c r="D123" s="58">
        <v>2</v>
      </c>
      <c r="E123" s="58">
        <v>2</v>
      </c>
      <c r="F123" s="58">
        <v>2</v>
      </c>
      <c r="G123" s="58">
        <v>17</v>
      </c>
      <c r="H123" s="58">
        <v>17</v>
      </c>
      <c r="I123" s="58">
        <v>17</v>
      </c>
      <c r="J123" s="58">
        <v>8</v>
      </c>
      <c r="K123" s="58">
        <v>8</v>
      </c>
      <c r="L123" s="58">
        <v>8</v>
      </c>
      <c r="M123" s="58">
        <v>42</v>
      </c>
      <c r="N123" s="58">
        <v>42</v>
      </c>
      <c r="O123" s="58">
        <v>42</v>
      </c>
      <c r="P123" s="58">
        <v>45</v>
      </c>
      <c r="Q123" s="58">
        <v>45</v>
      </c>
      <c r="R123" s="58">
        <v>45</v>
      </c>
    </row>
    <row r="124" spans="1:18" ht="12.75">
      <c r="A124" s="58">
        <v>35</v>
      </c>
      <c r="B124" s="58" t="s">
        <v>520</v>
      </c>
      <c r="C124" s="58" t="s">
        <v>562</v>
      </c>
      <c r="D124" s="58">
        <v>3</v>
      </c>
      <c r="E124" s="58">
        <v>3</v>
      </c>
      <c r="F124" s="58">
        <v>3</v>
      </c>
      <c r="G124" s="58">
        <v>2</v>
      </c>
      <c r="H124" s="58">
        <v>2</v>
      </c>
      <c r="I124" s="58">
        <v>2</v>
      </c>
      <c r="J124" s="58">
        <v>0</v>
      </c>
      <c r="K124" s="58">
        <v>0</v>
      </c>
      <c r="L124" s="58">
        <v>0</v>
      </c>
      <c r="M124" s="58">
        <v>26</v>
      </c>
      <c r="N124" s="58">
        <v>26</v>
      </c>
      <c r="O124" s="58">
        <v>26</v>
      </c>
      <c r="P124" s="58">
        <v>44</v>
      </c>
      <c r="Q124" s="58">
        <v>43</v>
      </c>
      <c r="R124" s="58">
        <v>45</v>
      </c>
    </row>
    <row r="125" spans="1:18" ht="12.75">
      <c r="A125" s="58">
        <v>36</v>
      </c>
      <c r="B125" s="58" t="s">
        <v>522</v>
      </c>
      <c r="C125" s="58" t="s">
        <v>563</v>
      </c>
      <c r="D125" s="58">
        <v>2</v>
      </c>
      <c r="E125" s="58">
        <v>2</v>
      </c>
      <c r="F125" s="58">
        <v>2</v>
      </c>
      <c r="G125" s="58">
        <v>3</v>
      </c>
      <c r="H125" s="58">
        <v>3</v>
      </c>
      <c r="I125" s="58">
        <v>3</v>
      </c>
      <c r="J125" s="58">
        <v>1</v>
      </c>
      <c r="K125" s="58">
        <v>1</v>
      </c>
      <c r="L125" s="58">
        <v>1</v>
      </c>
      <c r="M125" s="58">
        <v>14</v>
      </c>
      <c r="N125" s="58">
        <v>14</v>
      </c>
      <c r="O125" s="58">
        <v>14</v>
      </c>
      <c r="P125" s="58">
        <v>26</v>
      </c>
      <c r="Q125" s="58">
        <v>26</v>
      </c>
      <c r="R125" s="58">
        <v>27</v>
      </c>
    </row>
    <row r="126" spans="1:18" ht="12.75">
      <c r="A126" s="58">
        <v>37</v>
      </c>
      <c r="B126" s="58" t="s">
        <v>524</v>
      </c>
      <c r="C126" s="58" t="s">
        <v>564</v>
      </c>
      <c r="D126" s="58">
        <v>5</v>
      </c>
      <c r="E126" s="58">
        <v>5</v>
      </c>
      <c r="F126" s="58">
        <v>5</v>
      </c>
      <c r="G126" s="58">
        <v>12</v>
      </c>
      <c r="H126" s="58">
        <v>12</v>
      </c>
      <c r="I126" s="58">
        <v>12</v>
      </c>
      <c r="J126" s="58">
        <v>3</v>
      </c>
      <c r="K126" s="58">
        <v>3</v>
      </c>
      <c r="L126" s="58">
        <v>3</v>
      </c>
      <c r="M126" s="58">
        <v>43</v>
      </c>
      <c r="N126" s="58">
        <v>41</v>
      </c>
      <c r="O126" s="58">
        <v>41</v>
      </c>
      <c r="P126" s="58">
        <v>62</v>
      </c>
      <c r="Q126" s="58">
        <v>62</v>
      </c>
      <c r="R126" s="58">
        <v>79</v>
      </c>
    </row>
    <row r="127" spans="1:18" ht="12.75">
      <c r="A127" s="58">
        <v>38</v>
      </c>
      <c r="B127" s="58" t="s">
        <v>524</v>
      </c>
      <c r="C127" s="58" t="s">
        <v>565</v>
      </c>
      <c r="D127" s="58">
        <v>1</v>
      </c>
      <c r="E127" s="58">
        <v>1</v>
      </c>
      <c r="F127" s="58">
        <v>1</v>
      </c>
      <c r="G127" s="58">
        <v>1</v>
      </c>
      <c r="H127" s="58">
        <v>1</v>
      </c>
      <c r="I127" s="58">
        <v>1</v>
      </c>
      <c r="J127" s="58">
        <v>1</v>
      </c>
      <c r="K127" s="58">
        <v>1</v>
      </c>
      <c r="L127" s="58">
        <v>1</v>
      </c>
      <c r="M127" s="58">
        <v>8</v>
      </c>
      <c r="N127" s="58">
        <v>8</v>
      </c>
      <c r="O127" s="58">
        <v>8</v>
      </c>
      <c r="P127" s="58">
        <v>7</v>
      </c>
      <c r="Q127" s="58">
        <v>7</v>
      </c>
      <c r="R127" s="58">
        <v>7</v>
      </c>
    </row>
    <row r="128" spans="1:18" ht="12.75">
      <c r="A128" s="58">
        <v>39</v>
      </c>
      <c r="B128" s="58" t="s">
        <v>566</v>
      </c>
      <c r="C128" s="58" t="s">
        <v>567</v>
      </c>
      <c r="D128" s="58">
        <v>1</v>
      </c>
      <c r="E128" s="58">
        <v>1</v>
      </c>
      <c r="F128" s="58">
        <v>1</v>
      </c>
      <c r="G128" s="58">
        <v>2</v>
      </c>
      <c r="H128" s="58">
        <v>2</v>
      </c>
      <c r="I128" s="58">
        <v>2</v>
      </c>
      <c r="J128" s="58">
        <v>1</v>
      </c>
      <c r="K128" s="58">
        <v>1</v>
      </c>
      <c r="L128" s="58">
        <v>1</v>
      </c>
      <c r="M128" s="58">
        <v>9</v>
      </c>
      <c r="N128" s="58">
        <v>9</v>
      </c>
      <c r="O128" s="58">
        <v>9</v>
      </c>
      <c r="P128" s="58">
        <v>34.5</v>
      </c>
      <c r="Q128" s="58">
        <v>0</v>
      </c>
      <c r="R128" s="58">
        <v>29</v>
      </c>
    </row>
    <row r="129" spans="1:18" s="54" customFormat="1" ht="12.75">
      <c r="A129" s="52">
        <v>39</v>
      </c>
      <c r="B129" s="52"/>
      <c r="C129" s="52" t="s">
        <v>568</v>
      </c>
      <c r="D129" s="52">
        <f aca="true" t="shared" si="1" ref="D129:R129">SUM(D90:D128)</f>
        <v>64.25</v>
      </c>
      <c r="E129" s="52">
        <f t="shared" si="1"/>
        <v>63.75</v>
      </c>
      <c r="F129" s="52">
        <f t="shared" si="1"/>
        <v>66</v>
      </c>
      <c r="G129" s="52">
        <f t="shared" si="1"/>
        <v>176.5</v>
      </c>
      <c r="H129" s="52">
        <f t="shared" si="1"/>
        <v>164.5</v>
      </c>
      <c r="I129" s="52">
        <f t="shared" si="1"/>
        <v>166</v>
      </c>
      <c r="J129" s="52">
        <f t="shared" si="1"/>
        <v>41.5</v>
      </c>
      <c r="K129" s="52">
        <f t="shared" si="1"/>
        <v>36</v>
      </c>
      <c r="L129" s="52">
        <f t="shared" si="1"/>
        <v>38</v>
      </c>
      <c r="M129" s="52">
        <f t="shared" si="1"/>
        <v>909.75</v>
      </c>
      <c r="N129" s="52">
        <f t="shared" si="1"/>
        <v>859.1</v>
      </c>
      <c r="O129" s="52">
        <f t="shared" si="1"/>
        <v>889</v>
      </c>
      <c r="P129" s="52">
        <f t="shared" si="1"/>
        <v>1211.6899999999998</v>
      </c>
      <c r="Q129" s="52">
        <f t="shared" si="1"/>
        <v>1094.79</v>
      </c>
      <c r="R129" s="52">
        <f t="shared" si="1"/>
        <v>1240</v>
      </c>
    </row>
    <row r="130" spans="1:18" ht="7.5" customHeight="1">
      <c r="A130" s="240"/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  <c r="P130" s="241"/>
      <c r="Q130" s="241"/>
      <c r="R130" s="242"/>
    </row>
    <row r="131" spans="1:18" s="54" customFormat="1" ht="12.75">
      <c r="A131" s="52">
        <f>(A88+A129)</f>
        <v>122</v>
      </c>
      <c r="B131" s="52"/>
      <c r="C131" s="52" t="s">
        <v>569</v>
      </c>
      <c r="D131" s="52">
        <f aca="true" t="shared" si="2" ref="D131:R131">(D88+D129)</f>
        <v>131</v>
      </c>
      <c r="E131" s="52">
        <f t="shared" si="2"/>
        <v>127.05</v>
      </c>
      <c r="F131" s="52">
        <f t="shared" si="2"/>
        <v>139</v>
      </c>
      <c r="G131" s="52">
        <f t="shared" si="2"/>
        <v>278.25</v>
      </c>
      <c r="H131" s="52">
        <f t="shared" si="2"/>
        <v>263.25</v>
      </c>
      <c r="I131" s="52">
        <f t="shared" si="2"/>
        <v>270</v>
      </c>
      <c r="J131" s="52">
        <f t="shared" si="2"/>
        <v>66.75</v>
      </c>
      <c r="K131" s="52">
        <f t="shared" si="2"/>
        <v>60.25</v>
      </c>
      <c r="L131" s="52">
        <f t="shared" si="2"/>
        <v>63</v>
      </c>
      <c r="M131" s="52">
        <f t="shared" si="2"/>
        <v>1751.6</v>
      </c>
      <c r="N131" s="52">
        <f t="shared" si="2"/>
        <v>2058.45</v>
      </c>
      <c r="O131" s="52">
        <f t="shared" si="2"/>
        <v>1728</v>
      </c>
      <c r="P131" s="52">
        <f t="shared" si="2"/>
        <v>2436.93</v>
      </c>
      <c r="Q131" s="52">
        <f t="shared" si="2"/>
        <v>2280.67</v>
      </c>
      <c r="R131" s="52">
        <f t="shared" si="2"/>
        <v>2434</v>
      </c>
    </row>
  </sheetData>
  <sheetProtection password="CE88" sheet="1" objects="1" scenarios="1"/>
  <mergeCells count="15">
    <mergeCell ref="M1:O1"/>
    <mergeCell ref="P1:R1"/>
    <mergeCell ref="G1:I1"/>
    <mergeCell ref="J2:L2"/>
    <mergeCell ref="M2:O2"/>
    <mergeCell ref="A89:R89"/>
    <mergeCell ref="A130:R130"/>
    <mergeCell ref="A1:A3"/>
    <mergeCell ref="B1:B3"/>
    <mergeCell ref="C1:C3"/>
    <mergeCell ref="D1:F1"/>
    <mergeCell ref="D2:F2"/>
    <mergeCell ref="P2:R2"/>
    <mergeCell ref="G2:I2"/>
    <mergeCell ref="J1:L1"/>
  </mergeCells>
  <printOptions horizontalCentered="1"/>
  <pageMargins left="0.3937007874015748" right="0.15748031496062992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&amp;C&amp;"Arial,Bold"&amp;12 10.1B.  Institūcijas darbinieku skaits un apstiprinātās amata vietas
</oddHeader>
    <oddFooter>&amp;L
&amp;8SPP Statistiskās informācijas un analīzes daļa&amp;R
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/>
  <dimension ref="A1:K131"/>
  <sheetViews>
    <sheetView showGridLines="0" zoomScaleSheetLayoutView="75" workbookViewId="0" topLeftCell="A1">
      <selection activeCell="C4" sqref="C4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8.7109375" style="0" customWidth="1"/>
    <col min="5" max="5" width="9.7109375" style="0" customWidth="1"/>
    <col min="6" max="6" width="11.00390625" style="0" customWidth="1"/>
    <col min="8" max="8" width="9.7109375" style="0" customWidth="1"/>
    <col min="9" max="10" width="9.57421875" style="0" customWidth="1"/>
  </cols>
  <sheetData>
    <row r="1" spans="1:10" s="3" customFormat="1" ht="21.75" customHeight="1">
      <c r="A1" s="144" t="s">
        <v>0</v>
      </c>
      <c r="B1" s="147" t="s">
        <v>1</v>
      </c>
      <c r="C1" s="147" t="s">
        <v>2</v>
      </c>
      <c r="D1" s="2" t="s">
        <v>108</v>
      </c>
      <c r="E1" s="2" t="s">
        <v>107</v>
      </c>
      <c r="F1" s="2" t="s">
        <v>106</v>
      </c>
      <c r="G1" s="2" t="s">
        <v>105</v>
      </c>
      <c r="H1" s="2" t="s">
        <v>104</v>
      </c>
      <c r="I1" s="2" t="s">
        <v>103</v>
      </c>
      <c r="J1" s="2" t="s">
        <v>102</v>
      </c>
    </row>
    <row r="2" spans="1:10" s="3" customFormat="1" ht="12" customHeight="1">
      <c r="A2" s="145"/>
      <c r="B2" s="147"/>
      <c r="C2" s="147"/>
      <c r="D2" s="243" t="s">
        <v>101</v>
      </c>
      <c r="E2" s="131" t="s">
        <v>82</v>
      </c>
      <c r="F2" s="132"/>
      <c r="G2" s="132"/>
      <c r="H2" s="132"/>
      <c r="I2" s="132"/>
      <c r="J2" s="120"/>
    </row>
    <row r="3" spans="1:10" s="3" customFormat="1" ht="102.75" customHeight="1">
      <c r="A3" s="146"/>
      <c r="B3" s="148"/>
      <c r="C3" s="148"/>
      <c r="D3" s="130"/>
      <c r="E3" s="2" t="s">
        <v>100</v>
      </c>
      <c r="F3" s="2" t="s">
        <v>99</v>
      </c>
      <c r="G3" s="2" t="s">
        <v>80</v>
      </c>
      <c r="H3" s="2" t="s">
        <v>98</v>
      </c>
      <c r="I3" s="2" t="s">
        <v>97</v>
      </c>
      <c r="J3" s="2" t="s">
        <v>96</v>
      </c>
    </row>
    <row r="4" spans="1:11" s="24" customFormat="1" ht="12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25"/>
    </row>
    <row r="5" spans="1:10" ht="12.75">
      <c r="A5" s="55">
        <v>1</v>
      </c>
      <c r="B5" s="56" t="s">
        <v>413</v>
      </c>
      <c r="C5" s="56" t="s">
        <v>414</v>
      </c>
      <c r="D5" s="56">
        <v>1</v>
      </c>
      <c r="E5" s="56">
        <v>0</v>
      </c>
      <c r="F5" s="56">
        <v>1</v>
      </c>
      <c r="G5" s="56">
        <v>0</v>
      </c>
      <c r="H5" s="56">
        <v>0</v>
      </c>
      <c r="I5" s="56">
        <v>0</v>
      </c>
      <c r="J5" s="56">
        <v>0</v>
      </c>
    </row>
    <row r="6" spans="1:10" ht="12.75">
      <c r="A6" s="57">
        <v>2</v>
      </c>
      <c r="B6" s="58" t="s">
        <v>415</v>
      </c>
      <c r="C6" s="58" t="s">
        <v>416</v>
      </c>
      <c r="D6" s="58">
        <v>1</v>
      </c>
      <c r="E6" s="58">
        <v>1</v>
      </c>
      <c r="F6" s="58">
        <v>0</v>
      </c>
      <c r="G6" s="58">
        <v>0</v>
      </c>
      <c r="H6" s="58">
        <v>0</v>
      </c>
      <c r="I6" s="58">
        <v>0</v>
      </c>
      <c r="J6" s="58">
        <v>1</v>
      </c>
    </row>
    <row r="7" spans="1:10" ht="12.75">
      <c r="A7" s="57">
        <v>3</v>
      </c>
      <c r="B7" s="58" t="s">
        <v>415</v>
      </c>
      <c r="C7" s="58" t="s">
        <v>417</v>
      </c>
      <c r="D7" s="58">
        <v>1</v>
      </c>
      <c r="E7" s="58">
        <v>1</v>
      </c>
      <c r="F7" s="58">
        <v>0</v>
      </c>
      <c r="G7" s="58">
        <v>0</v>
      </c>
      <c r="H7" s="58">
        <v>0</v>
      </c>
      <c r="I7" s="58">
        <v>0</v>
      </c>
      <c r="J7" s="58">
        <v>1</v>
      </c>
    </row>
    <row r="8" spans="1:10" ht="12.75">
      <c r="A8" s="57">
        <v>4</v>
      </c>
      <c r="B8" s="58" t="s">
        <v>415</v>
      </c>
      <c r="C8" s="58" t="s">
        <v>418</v>
      </c>
      <c r="D8" s="58">
        <v>1</v>
      </c>
      <c r="E8" s="58">
        <v>1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</row>
    <row r="9" spans="1:10" ht="12.75">
      <c r="A9" s="57">
        <v>5</v>
      </c>
      <c r="B9" s="58" t="s">
        <v>419</v>
      </c>
      <c r="C9" s="58" t="s">
        <v>420</v>
      </c>
      <c r="D9" s="58">
        <v>2</v>
      </c>
      <c r="E9" s="58">
        <v>0</v>
      </c>
      <c r="F9" s="58">
        <v>2</v>
      </c>
      <c r="G9" s="58">
        <v>0</v>
      </c>
      <c r="H9" s="58">
        <v>0</v>
      </c>
      <c r="I9" s="58">
        <v>0</v>
      </c>
      <c r="J9" s="58">
        <v>0</v>
      </c>
    </row>
    <row r="10" spans="1:10" ht="12.75">
      <c r="A10" s="57">
        <v>6</v>
      </c>
      <c r="B10" s="58" t="s">
        <v>421</v>
      </c>
      <c r="C10" s="58" t="s">
        <v>422</v>
      </c>
      <c r="D10" s="58">
        <v>2</v>
      </c>
      <c r="E10" s="58">
        <v>1</v>
      </c>
      <c r="F10" s="58">
        <v>1</v>
      </c>
      <c r="G10" s="58">
        <v>0</v>
      </c>
      <c r="H10" s="58">
        <v>0</v>
      </c>
      <c r="I10" s="58">
        <v>0</v>
      </c>
      <c r="J10" s="58">
        <v>0</v>
      </c>
    </row>
    <row r="11" spans="1:10" ht="12.75">
      <c r="A11" s="57">
        <v>7</v>
      </c>
      <c r="B11" s="58" t="s">
        <v>421</v>
      </c>
      <c r="C11" s="58" t="s">
        <v>423</v>
      </c>
      <c r="D11" s="58">
        <v>1</v>
      </c>
      <c r="E11" s="58">
        <v>0</v>
      </c>
      <c r="F11" s="58">
        <v>1</v>
      </c>
      <c r="G11" s="58">
        <v>0</v>
      </c>
      <c r="H11" s="58">
        <v>0</v>
      </c>
      <c r="I11" s="58">
        <v>0</v>
      </c>
      <c r="J11" s="58">
        <v>0</v>
      </c>
    </row>
    <row r="12" spans="1:10" ht="12.75">
      <c r="A12" s="57">
        <v>8</v>
      </c>
      <c r="B12" s="58" t="s">
        <v>421</v>
      </c>
      <c r="C12" s="58" t="s">
        <v>424</v>
      </c>
      <c r="D12" s="58">
        <v>3</v>
      </c>
      <c r="E12" s="58">
        <v>1</v>
      </c>
      <c r="F12" s="58">
        <v>0</v>
      </c>
      <c r="G12" s="58">
        <v>0</v>
      </c>
      <c r="H12" s="58">
        <v>0</v>
      </c>
      <c r="I12" s="58">
        <v>0</v>
      </c>
      <c r="J12" s="58">
        <v>2</v>
      </c>
    </row>
    <row r="13" spans="1:10" ht="12.75">
      <c r="A13" s="57">
        <v>9</v>
      </c>
      <c r="B13" s="58" t="s">
        <v>421</v>
      </c>
      <c r="C13" s="58" t="s">
        <v>425</v>
      </c>
      <c r="D13" s="58">
        <v>3</v>
      </c>
      <c r="E13" s="58">
        <v>0</v>
      </c>
      <c r="F13" s="58">
        <v>3</v>
      </c>
      <c r="G13" s="58">
        <v>0</v>
      </c>
      <c r="H13" s="58">
        <v>0</v>
      </c>
      <c r="I13" s="58">
        <v>0</v>
      </c>
      <c r="J13" s="58">
        <v>0</v>
      </c>
    </row>
    <row r="14" spans="1:10" ht="12.75">
      <c r="A14" s="57">
        <v>10</v>
      </c>
      <c r="B14" s="58" t="s">
        <v>421</v>
      </c>
      <c r="C14" s="58" t="s">
        <v>426</v>
      </c>
      <c r="D14" s="58">
        <v>1</v>
      </c>
      <c r="E14" s="58">
        <v>0</v>
      </c>
      <c r="F14" s="58">
        <v>1</v>
      </c>
      <c r="G14" s="58">
        <v>0</v>
      </c>
      <c r="H14" s="58">
        <v>0</v>
      </c>
      <c r="I14" s="58">
        <v>0</v>
      </c>
      <c r="J14" s="58">
        <v>0</v>
      </c>
    </row>
    <row r="15" spans="1:10" ht="12.75">
      <c r="A15" s="57">
        <v>11</v>
      </c>
      <c r="B15" s="58" t="s">
        <v>421</v>
      </c>
      <c r="C15" s="58" t="s">
        <v>427</v>
      </c>
      <c r="D15" s="58">
        <v>4</v>
      </c>
      <c r="E15" s="58">
        <v>0</v>
      </c>
      <c r="F15" s="58">
        <v>3</v>
      </c>
      <c r="G15" s="58">
        <v>0</v>
      </c>
      <c r="H15" s="58">
        <v>1</v>
      </c>
      <c r="I15" s="58">
        <v>0</v>
      </c>
      <c r="J15" s="58">
        <v>1</v>
      </c>
    </row>
    <row r="16" spans="1:10" ht="12.75">
      <c r="A16" s="57">
        <v>12</v>
      </c>
      <c r="B16" s="58" t="s">
        <v>421</v>
      </c>
      <c r="C16" s="58" t="s">
        <v>428</v>
      </c>
      <c r="D16" s="58">
        <v>1</v>
      </c>
      <c r="E16" s="58">
        <v>0</v>
      </c>
      <c r="F16" s="58">
        <v>0</v>
      </c>
      <c r="G16" s="58">
        <v>0</v>
      </c>
      <c r="H16" s="58">
        <v>1</v>
      </c>
      <c r="I16" s="58">
        <v>0</v>
      </c>
      <c r="J16" s="58">
        <v>1</v>
      </c>
    </row>
    <row r="17" spans="1:10" ht="12.75">
      <c r="A17" s="57">
        <v>13</v>
      </c>
      <c r="B17" s="58" t="s">
        <v>429</v>
      </c>
      <c r="C17" s="58" t="s">
        <v>430</v>
      </c>
      <c r="D17" s="58">
        <v>1</v>
      </c>
      <c r="E17" s="58">
        <v>0</v>
      </c>
      <c r="F17" s="58">
        <v>1</v>
      </c>
      <c r="G17" s="58">
        <v>0</v>
      </c>
      <c r="H17" s="58">
        <v>0</v>
      </c>
      <c r="I17" s="58">
        <v>0</v>
      </c>
      <c r="J17" s="58">
        <v>0</v>
      </c>
    </row>
    <row r="18" spans="1:10" ht="12.75">
      <c r="A18" s="57">
        <v>14</v>
      </c>
      <c r="B18" s="58" t="s">
        <v>431</v>
      </c>
      <c r="C18" s="58" t="s">
        <v>432</v>
      </c>
      <c r="D18" s="58">
        <v>1</v>
      </c>
      <c r="E18" s="58">
        <v>1</v>
      </c>
      <c r="F18" s="58">
        <v>0</v>
      </c>
      <c r="G18" s="58">
        <v>0</v>
      </c>
      <c r="H18" s="58">
        <v>0</v>
      </c>
      <c r="I18" s="58">
        <v>0</v>
      </c>
      <c r="J18" s="58">
        <v>1</v>
      </c>
    </row>
    <row r="19" spans="1:10" ht="12.75">
      <c r="A19" s="57">
        <v>15</v>
      </c>
      <c r="B19" s="58" t="s">
        <v>431</v>
      </c>
      <c r="C19" s="58" t="s">
        <v>433</v>
      </c>
      <c r="D19" s="58">
        <v>1</v>
      </c>
      <c r="E19" s="58">
        <v>0</v>
      </c>
      <c r="F19" s="58">
        <v>1</v>
      </c>
      <c r="G19" s="58">
        <v>0</v>
      </c>
      <c r="H19" s="58">
        <v>0</v>
      </c>
      <c r="I19" s="58">
        <v>0</v>
      </c>
      <c r="J19" s="58">
        <v>0</v>
      </c>
    </row>
    <row r="20" spans="1:10" ht="12.75">
      <c r="A20" s="57">
        <v>16</v>
      </c>
      <c r="B20" s="58" t="s">
        <v>431</v>
      </c>
      <c r="C20" s="58" t="s">
        <v>434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</row>
    <row r="21" spans="1:10" ht="12.75">
      <c r="A21" s="57">
        <v>17</v>
      </c>
      <c r="B21" s="58" t="s">
        <v>435</v>
      </c>
      <c r="C21" s="58" t="s">
        <v>436</v>
      </c>
      <c r="D21" s="58">
        <v>1</v>
      </c>
      <c r="E21" s="58">
        <v>1</v>
      </c>
      <c r="F21" s="58">
        <v>0</v>
      </c>
      <c r="G21" s="58">
        <v>0</v>
      </c>
      <c r="H21" s="58">
        <v>0</v>
      </c>
      <c r="I21" s="58">
        <v>0</v>
      </c>
      <c r="J21" s="58">
        <v>1</v>
      </c>
    </row>
    <row r="22" spans="1:10" ht="12.75">
      <c r="A22" s="57">
        <v>18</v>
      </c>
      <c r="B22" s="58" t="s">
        <v>435</v>
      </c>
      <c r="C22" s="58" t="s">
        <v>437</v>
      </c>
      <c r="D22" s="58">
        <v>1</v>
      </c>
      <c r="E22" s="58">
        <v>0</v>
      </c>
      <c r="F22" s="58">
        <v>0</v>
      </c>
      <c r="G22" s="58">
        <v>1</v>
      </c>
      <c r="H22" s="58">
        <v>0</v>
      </c>
      <c r="I22" s="58">
        <v>1</v>
      </c>
      <c r="J22" s="58">
        <v>0</v>
      </c>
    </row>
    <row r="23" spans="1:10" ht="12.75">
      <c r="A23" s="57">
        <v>19</v>
      </c>
      <c r="B23" s="58" t="s">
        <v>438</v>
      </c>
      <c r="C23" s="58" t="s">
        <v>439</v>
      </c>
      <c r="D23" s="58">
        <v>1</v>
      </c>
      <c r="E23" s="58">
        <v>0</v>
      </c>
      <c r="F23" s="58">
        <v>1</v>
      </c>
      <c r="G23" s="58">
        <v>0</v>
      </c>
      <c r="H23" s="58">
        <v>0</v>
      </c>
      <c r="I23" s="58">
        <v>0</v>
      </c>
      <c r="J23" s="58">
        <v>0</v>
      </c>
    </row>
    <row r="24" spans="1:10" ht="12.75">
      <c r="A24" s="57">
        <v>20</v>
      </c>
      <c r="B24" s="58" t="s">
        <v>440</v>
      </c>
      <c r="C24" s="58" t="s">
        <v>441</v>
      </c>
      <c r="D24" s="58">
        <v>1</v>
      </c>
      <c r="E24" s="58">
        <v>0</v>
      </c>
      <c r="F24" s="58">
        <v>1</v>
      </c>
      <c r="G24" s="58">
        <v>0</v>
      </c>
      <c r="H24" s="58">
        <v>0</v>
      </c>
      <c r="I24" s="58">
        <v>0</v>
      </c>
      <c r="J24" s="58">
        <v>0</v>
      </c>
    </row>
    <row r="25" spans="1:10" ht="12.75">
      <c r="A25" s="57">
        <v>21</v>
      </c>
      <c r="B25" s="58" t="s">
        <v>440</v>
      </c>
      <c r="C25" s="58" t="s">
        <v>442</v>
      </c>
      <c r="D25" s="58">
        <v>1</v>
      </c>
      <c r="E25" s="58">
        <v>0</v>
      </c>
      <c r="F25" s="58">
        <v>0</v>
      </c>
      <c r="G25" s="58">
        <v>1</v>
      </c>
      <c r="H25" s="58">
        <v>0</v>
      </c>
      <c r="I25" s="58">
        <v>0</v>
      </c>
      <c r="J25" s="58">
        <v>0</v>
      </c>
    </row>
    <row r="26" spans="1:10" ht="12.75">
      <c r="A26" s="57">
        <v>22</v>
      </c>
      <c r="B26" s="58" t="s">
        <v>440</v>
      </c>
      <c r="C26" s="58" t="s">
        <v>443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</row>
    <row r="27" spans="1:10" ht="12.75">
      <c r="A27" s="57">
        <v>23</v>
      </c>
      <c r="B27" s="58" t="s">
        <v>444</v>
      </c>
      <c r="C27" s="58" t="s">
        <v>445</v>
      </c>
      <c r="D27" s="58">
        <v>1</v>
      </c>
      <c r="E27" s="58">
        <v>1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</row>
    <row r="28" spans="1:10" ht="12.75">
      <c r="A28" s="57">
        <v>24</v>
      </c>
      <c r="B28" s="58" t="s">
        <v>444</v>
      </c>
      <c r="C28" s="58" t="s">
        <v>446</v>
      </c>
      <c r="D28" s="58">
        <v>1</v>
      </c>
      <c r="E28" s="58">
        <v>0</v>
      </c>
      <c r="F28" s="58">
        <v>1</v>
      </c>
      <c r="G28" s="58">
        <v>0</v>
      </c>
      <c r="H28" s="58">
        <v>0</v>
      </c>
      <c r="I28" s="58">
        <v>0</v>
      </c>
      <c r="J28" s="58">
        <v>0</v>
      </c>
    </row>
    <row r="29" spans="1:10" ht="12.75">
      <c r="A29" s="57">
        <v>25</v>
      </c>
      <c r="B29" s="58" t="s">
        <v>444</v>
      </c>
      <c r="C29" s="58" t="s">
        <v>447</v>
      </c>
      <c r="D29" s="58">
        <v>1</v>
      </c>
      <c r="E29" s="58">
        <v>0</v>
      </c>
      <c r="F29" s="58">
        <v>0</v>
      </c>
      <c r="G29" s="58">
        <v>0</v>
      </c>
      <c r="H29" s="58">
        <v>1</v>
      </c>
      <c r="I29" s="58">
        <v>0</v>
      </c>
      <c r="J29" s="58">
        <v>0</v>
      </c>
    </row>
    <row r="30" spans="1:10" ht="12.75">
      <c r="A30" s="57">
        <v>26</v>
      </c>
      <c r="B30" s="58" t="s">
        <v>448</v>
      </c>
      <c r="C30" s="58" t="s">
        <v>449</v>
      </c>
      <c r="D30" s="58">
        <v>1</v>
      </c>
      <c r="E30" s="58">
        <v>0</v>
      </c>
      <c r="F30" s="58">
        <v>1</v>
      </c>
      <c r="G30" s="58">
        <v>0</v>
      </c>
      <c r="H30" s="58">
        <v>0</v>
      </c>
      <c r="I30" s="58">
        <v>0</v>
      </c>
      <c r="J30" s="58">
        <v>0</v>
      </c>
    </row>
    <row r="31" spans="1:10" ht="12.75">
      <c r="A31" s="57">
        <v>27</v>
      </c>
      <c r="B31" s="58" t="s">
        <v>448</v>
      </c>
      <c r="C31" s="58" t="s">
        <v>450</v>
      </c>
      <c r="D31" s="58">
        <v>1</v>
      </c>
      <c r="E31" s="58">
        <v>1</v>
      </c>
      <c r="F31" s="58">
        <v>0</v>
      </c>
      <c r="G31" s="58">
        <v>0</v>
      </c>
      <c r="H31" s="58">
        <v>0</v>
      </c>
      <c r="I31" s="58">
        <v>0</v>
      </c>
      <c r="J31" s="58">
        <v>1</v>
      </c>
    </row>
    <row r="32" spans="1:10" ht="12.75">
      <c r="A32" s="57">
        <v>28</v>
      </c>
      <c r="B32" s="58" t="s">
        <v>451</v>
      </c>
      <c r="C32" s="58" t="s">
        <v>452</v>
      </c>
      <c r="D32" s="58">
        <v>2</v>
      </c>
      <c r="E32" s="58">
        <v>0</v>
      </c>
      <c r="F32" s="58">
        <v>0</v>
      </c>
      <c r="G32" s="58">
        <v>1</v>
      </c>
      <c r="H32" s="58">
        <v>1</v>
      </c>
      <c r="I32" s="58">
        <v>0</v>
      </c>
      <c r="J32" s="58">
        <v>1</v>
      </c>
    </row>
    <row r="33" spans="1:10" ht="12.75">
      <c r="A33" s="57">
        <v>29</v>
      </c>
      <c r="B33" s="58" t="s">
        <v>453</v>
      </c>
      <c r="C33" s="58" t="s">
        <v>454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</row>
    <row r="34" spans="1:10" ht="12.75">
      <c r="A34" s="57">
        <v>30</v>
      </c>
      <c r="B34" s="58" t="s">
        <v>453</v>
      </c>
      <c r="C34" s="58" t="s">
        <v>455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</row>
    <row r="35" spans="1:10" ht="12.75">
      <c r="A35" s="57">
        <v>31</v>
      </c>
      <c r="B35" s="58" t="s">
        <v>456</v>
      </c>
      <c r="C35" s="58" t="s">
        <v>457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</row>
    <row r="36" spans="1:10" ht="12.75">
      <c r="A36" s="57">
        <v>32</v>
      </c>
      <c r="B36" s="58" t="s">
        <v>456</v>
      </c>
      <c r="C36" s="58" t="s">
        <v>458</v>
      </c>
      <c r="D36" s="58">
        <v>1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</row>
    <row r="37" spans="1:10" ht="12.75">
      <c r="A37" s="57">
        <v>33</v>
      </c>
      <c r="B37" s="58" t="s">
        <v>456</v>
      </c>
      <c r="C37" s="58" t="s">
        <v>459</v>
      </c>
      <c r="D37" s="58">
        <v>1</v>
      </c>
      <c r="E37" s="58">
        <v>1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</row>
    <row r="38" spans="1:10" ht="12.75">
      <c r="A38" s="57">
        <v>34</v>
      </c>
      <c r="B38" s="58" t="s">
        <v>456</v>
      </c>
      <c r="C38" s="58" t="s">
        <v>460</v>
      </c>
      <c r="D38" s="58">
        <v>1</v>
      </c>
      <c r="E38" s="58">
        <v>0</v>
      </c>
      <c r="F38" s="58">
        <v>0</v>
      </c>
      <c r="G38" s="58">
        <v>0</v>
      </c>
      <c r="H38" s="58">
        <v>1</v>
      </c>
      <c r="I38" s="58">
        <v>0</v>
      </c>
      <c r="J38" s="58">
        <v>1</v>
      </c>
    </row>
    <row r="39" spans="1:10" ht="12.75">
      <c r="A39" s="57">
        <v>35</v>
      </c>
      <c r="B39" s="58" t="s">
        <v>456</v>
      </c>
      <c r="C39" s="58" t="s">
        <v>461</v>
      </c>
      <c r="D39" s="58">
        <v>0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</row>
    <row r="40" spans="1:10" ht="12.75">
      <c r="A40" s="57">
        <v>36</v>
      </c>
      <c r="B40" s="58" t="s">
        <v>462</v>
      </c>
      <c r="C40" s="58" t="s">
        <v>463</v>
      </c>
      <c r="D40" s="58">
        <v>1</v>
      </c>
      <c r="E40" s="58">
        <v>1</v>
      </c>
      <c r="F40" s="58">
        <v>0</v>
      </c>
      <c r="G40" s="58">
        <v>0</v>
      </c>
      <c r="H40" s="58">
        <v>0</v>
      </c>
      <c r="I40" s="58">
        <v>0</v>
      </c>
      <c r="J40" s="58">
        <v>1</v>
      </c>
    </row>
    <row r="41" spans="1:10" ht="12.75">
      <c r="A41" s="57">
        <v>37</v>
      </c>
      <c r="B41" s="58" t="s">
        <v>462</v>
      </c>
      <c r="C41" s="58" t="s">
        <v>464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</row>
    <row r="42" spans="1:10" ht="12.75">
      <c r="A42" s="57">
        <v>38</v>
      </c>
      <c r="B42" s="58" t="s">
        <v>462</v>
      </c>
      <c r="C42" s="58" t="s">
        <v>465</v>
      </c>
      <c r="D42" s="58">
        <v>1</v>
      </c>
      <c r="E42" s="58">
        <v>0</v>
      </c>
      <c r="F42" s="58">
        <v>0</v>
      </c>
      <c r="G42" s="58">
        <v>0</v>
      </c>
      <c r="H42" s="58">
        <v>1</v>
      </c>
      <c r="I42" s="58">
        <v>0</v>
      </c>
      <c r="J42" s="58">
        <v>1</v>
      </c>
    </row>
    <row r="43" spans="1:10" ht="12.75">
      <c r="A43" s="57">
        <v>39</v>
      </c>
      <c r="B43" s="58" t="s">
        <v>466</v>
      </c>
      <c r="C43" s="58" t="s">
        <v>467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</row>
    <row r="44" spans="1:10" ht="12.75">
      <c r="A44" s="57">
        <v>40</v>
      </c>
      <c r="B44" s="58" t="s">
        <v>466</v>
      </c>
      <c r="C44" s="58" t="s">
        <v>468</v>
      </c>
      <c r="D44" s="58">
        <v>1</v>
      </c>
      <c r="E44" s="58">
        <v>0</v>
      </c>
      <c r="F44" s="58">
        <v>1</v>
      </c>
      <c r="G44" s="58">
        <v>0</v>
      </c>
      <c r="H44" s="58">
        <v>0</v>
      </c>
      <c r="I44" s="58">
        <v>0</v>
      </c>
      <c r="J44" s="58">
        <v>0</v>
      </c>
    </row>
    <row r="45" spans="1:10" ht="12.75">
      <c r="A45" s="57">
        <v>41</v>
      </c>
      <c r="B45" s="58" t="s">
        <v>466</v>
      </c>
      <c r="C45" s="58" t="s">
        <v>469</v>
      </c>
      <c r="D45" s="58">
        <v>1</v>
      </c>
      <c r="E45" s="58">
        <v>0</v>
      </c>
      <c r="F45" s="58">
        <v>0</v>
      </c>
      <c r="G45" s="58">
        <v>1</v>
      </c>
      <c r="H45" s="58">
        <v>0</v>
      </c>
      <c r="I45" s="58">
        <v>0</v>
      </c>
      <c r="J45" s="58">
        <v>1</v>
      </c>
    </row>
    <row r="46" spans="1:10" ht="12.75">
      <c r="A46" s="57">
        <v>42</v>
      </c>
      <c r="B46" s="58" t="s">
        <v>470</v>
      </c>
      <c r="C46" s="58" t="s">
        <v>471</v>
      </c>
      <c r="D46" s="58">
        <v>1</v>
      </c>
      <c r="E46" s="58">
        <v>0</v>
      </c>
      <c r="F46" s="58">
        <v>1</v>
      </c>
      <c r="G46" s="58">
        <v>0</v>
      </c>
      <c r="H46" s="58">
        <v>0</v>
      </c>
      <c r="I46" s="58">
        <v>0</v>
      </c>
      <c r="J46" s="58">
        <v>0</v>
      </c>
    </row>
    <row r="47" spans="1:10" ht="12.75">
      <c r="A47" s="57">
        <v>43</v>
      </c>
      <c r="B47" s="58" t="s">
        <v>470</v>
      </c>
      <c r="C47" s="58" t="s">
        <v>472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</row>
    <row r="48" spans="1:10" ht="12.75">
      <c r="A48" s="57">
        <v>44</v>
      </c>
      <c r="B48" s="58" t="s">
        <v>470</v>
      </c>
      <c r="C48" s="58" t="s">
        <v>473</v>
      </c>
      <c r="D48" s="58">
        <v>1</v>
      </c>
      <c r="E48" s="58">
        <v>0</v>
      </c>
      <c r="F48" s="58">
        <v>1</v>
      </c>
      <c r="G48" s="58">
        <v>0</v>
      </c>
      <c r="H48" s="58">
        <v>0</v>
      </c>
      <c r="I48" s="58">
        <v>0</v>
      </c>
      <c r="J48" s="58">
        <v>0</v>
      </c>
    </row>
    <row r="49" spans="1:10" ht="12.75">
      <c r="A49" s="57">
        <v>45</v>
      </c>
      <c r="B49" s="58" t="s">
        <v>474</v>
      </c>
      <c r="C49" s="58" t="s">
        <v>475</v>
      </c>
      <c r="D49" s="58">
        <v>1</v>
      </c>
      <c r="E49" s="58">
        <v>1</v>
      </c>
      <c r="F49" s="58">
        <v>0</v>
      </c>
      <c r="G49" s="58">
        <v>0</v>
      </c>
      <c r="H49" s="58">
        <v>0</v>
      </c>
      <c r="I49" s="58">
        <v>1</v>
      </c>
      <c r="J49" s="58">
        <v>0</v>
      </c>
    </row>
    <row r="50" spans="1:10" ht="12.75">
      <c r="A50" s="57">
        <v>46</v>
      </c>
      <c r="B50" s="58" t="s">
        <v>474</v>
      </c>
      <c r="C50" s="58" t="s">
        <v>476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</row>
    <row r="51" spans="1:10" ht="12.75">
      <c r="A51" s="57">
        <v>47</v>
      </c>
      <c r="B51" s="58" t="s">
        <v>474</v>
      </c>
      <c r="C51" s="58" t="s">
        <v>477</v>
      </c>
      <c r="D51" s="58">
        <v>1</v>
      </c>
      <c r="E51" s="58">
        <v>1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</row>
    <row r="52" spans="1:10" ht="12.75">
      <c r="A52" s="57">
        <v>48</v>
      </c>
      <c r="B52" s="58" t="s">
        <v>478</v>
      </c>
      <c r="C52" s="58" t="s">
        <v>479</v>
      </c>
      <c r="D52" s="58">
        <v>1</v>
      </c>
      <c r="E52" s="58">
        <v>0</v>
      </c>
      <c r="F52" s="58">
        <v>1</v>
      </c>
      <c r="G52" s="58">
        <v>0</v>
      </c>
      <c r="H52" s="58">
        <v>0</v>
      </c>
      <c r="I52" s="58">
        <v>0</v>
      </c>
      <c r="J52" s="58">
        <v>0</v>
      </c>
    </row>
    <row r="53" spans="1:10" ht="12.75">
      <c r="A53" s="57">
        <v>49</v>
      </c>
      <c r="B53" s="58" t="s">
        <v>478</v>
      </c>
      <c r="C53" s="58" t="s">
        <v>480</v>
      </c>
      <c r="D53" s="58">
        <v>1</v>
      </c>
      <c r="E53" s="58">
        <v>0</v>
      </c>
      <c r="F53" s="58">
        <v>0</v>
      </c>
      <c r="G53" s="58">
        <v>1</v>
      </c>
      <c r="H53" s="58">
        <v>0</v>
      </c>
      <c r="I53" s="58">
        <v>0</v>
      </c>
      <c r="J53" s="58">
        <v>0</v>
      </c>
    </row>
    <row r="54" spans="1:10" ht="12.75">
      <c r="A54" s="57">
        <v>50</v>
      </c>
      <c r="B54" s="58" t="s">
        <v>478</v>
      </c>
      <c r="C54" s="58" t="s">
        <v>481</v>
      </c>
      <c r="D54" s="58">
        <v>1</v>
      </c>
      <c r="E54" s="58">
        <v>0</v>
      </c>
      <c r="F54" s="58">
        <v>1</v>
      </c>
      <c r="G54" s="58">
        <v>0</v>
      </c>
      <c r="H54" s="58">
        <v>0</v>
      </c>
      <c r="I54" s="58">
        <v>0</v>
      </c>
      <c r="J54" s="58">
        <v>0</v>
      </c>
    </row>
    <row r="55" spans="1:10" ht="12.75">
      <c r="A55" s="57">
        <v>51</v>
      </c>
      <c r="B55" s="58" t="s">
        <v>478</v>
      </c>
      <c r="C55" s="58" t="s">
        <v>482</v>
      </c>
      <c r="D55" s="58">
        <v>1</v>
      </c>
      <c r="E55" s="58">
        <v>0</v>
      </c>
      <c r="F55" s="58">
        <v>1</v>
      </c>
      <c r="G55" s="58">
        <v>0</v>
      </c>
      <c r="H55" s="58">
        <v>0</v>
      </c>
      <c r="I55" s="58">
        <v>1</v>
      </c>
      <c r="J55" s="58">
        <v>0</v>
      </c>
    </row>
    <row r="56" spans="1:10" ht="12.75">
      <c r="A56" s="57">
        <v>52</v>
      </c>
      <c r="B56" s="58" t="s">
        <v>478</v>
      </c>
      <c r="C56" s="58" t="s">
        <v>483</v>
      </c>
      <c r="D56" s="58">
        <v>1</v>
      </c>
      <c r="E56" s="58">
        <v>0</v>
      </c>
      <c r="F56" s="58">
        <v>1</v>
      </c>
      <c r="G56" s="58">
        <v>0</v>
      </c>
      <c r="H56" s="58">
        <v>0</v>
      </c>
      <c r="I56" s="58">
        <v>0</v>
      </c>
      <c r="J56" s="58">
        <v>0</v>
      </c>
    </row>
    <row r="57" spans="1:10" ht="12.75">
      <c r="A57" s="57">
        <v>53</v>
      </c>
      <c r="B57" s="58" t="s">
        <v>478</v>
      </c>
      <c r="C57" s="58" t="s">
        <v>484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</row>
    <row r="58" spans="1:10" ht="12.75">
      <c r="A58" s="57">
        <v>54</v>
      </c>
      <c r="B58" s="58" t="s">
        <v>478</v>
      </c>
      <c r="C58" s="58" t="s">
        <v>485</v>
      </c>
      <c r="D58" s="58">
        <v>1</v>
      </c>
      <c r="E58" s="58">
        <v>0</v>
      </c>
      <c r="F58" s="58">
        <v>0</v>
      </c>
      <c r="G58" s="58">
        <v>0</v>
      </c>
      <c r="H58" s="58">
        <v>1</v>
      </c>
      <c r="I58" s="58">
        <v>0</v>
      </c>
      <c r="J58" s="58">
        <v>1</v>
      </c>
    </row>
    <row r="59" spans="1:10" ht="12.75">
      <c r="A59" s="57">
        <v>55</v>
      </c>
      <c r="B59" s="58" t="s">
        <v>486</v>
      </c>
      <c r="C59" s="58" t="s">
        <v>487</v>
      </c>
      <c r="D59" s="58">
        <v>1</v>
      </c>
      <c r="E59" s="58">
        <v>0</v>
      </c>
      <c r="F59" s="58">
        <v>1</v>
      </c>
      <c r="G59" s="58">
        <v>0</v>
      </c>
      <c r="H59" s="58">
        <v>0</v>
      </c>
      <c r="I59" s="58">
        <v>0</v>
      </c>
      <c r="J59" s="58">
        <v>0</v>
      </c>
    </row>
    <row r="60" spans="1:10" ht="12.75">
      <c r="A60" s="57">
        <v>56</v>
      </c>
      <c r="B60" s="58" t="s">
        <v>488</v>
      </c>
      <c r="C60" s="58" t="s">
        <v>489</v>
      </c>
      <c r="D60" s="58">
        <v>0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</row>
    <row r="61" spans="1:10" ht="12.75">
      <c r="A61" s="57">
        <v>57</v>
      </c>
      <c r="B61" s="58" t="s">
        <v>488</v>
      </c>
      <c r="C61" s="58" t="s">
        <v>490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</row>
    <row r="62" spans="1:10" ht="12.75">
      <c r="A62" s="57">
        <v>58</v>
      </c>
      <c r="B62" s="58" t="s">
        <v>488</v>
      </c>
      <c r="C62" s="58" t="s">
        <v>491</v>
      </c>
      <c r="D62" s="58">
        <v>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</row>
    <row r="63" spans="1:10" ht="12.75">
      <c r="A63" s="57">
        <v>59</v>
      </c>
      <c r="B63" s="58" t="s">
        <v>488</v>
      </c>
      <c r="C63" s="58" t="s">
        <v>492</v>
      </c>
      <c r="D63" s="58">
        <v>0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</row>
    <row r="64" spans="1:10" ht="12.75">
      <c r="A64" s="57">
        <v>60</v>
      </c>
      <c r="B64" s="58" t="s">
        <v>488</v>
      </c>
      <c r="C64" s="58" t="s">
        <v>493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</row>
    <row r="65" spans="1:10" ht="12.75">
      <c r="A65" s="57">
        <v>61</v>
      </c>
      <c r="B65" s="58" t="s">
        <v>488</v>
      </c>
      <c r="C65" s="58" t="s">
        <v>494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</row>
    <row r="66" spans="1:10" ht="12.75">
      <c r="A66" s="57">
        <v>62</v>
      </c>
      <c r="B66" s="58" t="s">
        <v>488</v>
      </c>
      <c r="C66" s="58" t="s">
        <v>495</v>
      </c>
      <c r="D66" s="58">
        <v>1</v>
      </c>
      <c r="E66" s="58">
        <v>1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</row>
    <row r="67" spans="1:10" ht="12.75">
      <c r="A67" s="57">
        <v>63</v>
      </c>
      <c r="B67" s="58" t="s">
        <v>488</v>
      </c>
      <c r="C67" s="58" t="s">
        <v>496</v>
      </c>
      <c r="D67" s="58">
        <v>1</v>
      </c>
      <c r="E67" s="58">
        <v>1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</row>
    <row r="68" spans="1:10" ht="12.75">
      <c r="A68" s="57">
        <v>64</v>
      </c>
      <c r="B68" s="58" t="s">
        <v>488</v>
      </c>
      <c r="C68" s="58" t="s">
        <v>497</v>
      </c>
      <c r="D68" s="58">
        <v>0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</row>
    <row r="69" spans="1:10" ht="12.75">
      <c r="A69" s="57">
        <v>65</v>
      </c>
      <c r="B69" s="58" t="s">
        <v>498</v>
      </c>
      <c r="C69" s="58" t="s">
        <v>499</v>
      </c>
      <c r="D69" s="58">
        <v>2</v>
      </c>
      <c r="E69" s="58">
        <v>2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</row>
    <row r="70" spans="1:10" ht="12.75">
      <c r="A70" s="57">
        <v>66</v>
      </c>
      <c r="B70" s="58" t="s">
        <v>500</v>
      </c>
      <c r="C70" s="58" t="s">
        <v>501</v>
      </c>
      <c r="D70" s="58">
        <v>1</v>
      </c>
      <c r="E70" s="58">
        <v>0</v>
      </c>
      <c r="F70" s="58">
        <v>1</v>
      </c>
      <c r="G70" s="58">
        <v>0</v>
      </c>
      <c r="H70" s="58">
        <v>0</v>
      </c>
      <c r="I70" s="58">
        <v>0</v>
      </c>
      <c r="J70" s="58">
        <v>0</v>
      </c>
    </row>
    <row r="71" spans="1:10" ht="12.75">
      <c r="A71" s="57">
        <v>67</v>
      </c>
      <c r="B71" s="58" t="s">
        <v>500</v>
      </c>
      <c r="C71" s="58" t="s">
        <v>502</v>
      </c>
      <c r="D71" s="58">
        <v>1</v>
      </c>
      <c r="E71" s="58">
        <v>1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</row>
    <row r="72" spans="1:10" ht="12.75">
      <c r="A72" s="57">
        <v>68</v>
      </c>
      <c r="B72" s="58" t="s">
        <v>500</v>
      </c>
      <c r="C72" s="58" t="s">
        <v>503</v>
      </c>
      <c r="D72" s="58">
        <v>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</row>
    <row r="73" spans="1:10" ht="12.75">
      <c r="A73" s="57">
        <v>69</v>
      </c>
      <c r="B73" s="58" t="s">
        <v>504</v>
      </c>
      <c r="C73" s="58" t="s">
        <v>505</v>
      </c>
      <c r="D73" s="58">
        <v>1</v>
      </c>
      <c r="E73" s="58">
        <v>0</v>
      </c>
      <c r="F73" s="58">
        <v>1</v>
      </c>
      <c r="G73" s="58">
        <v>0</v>
      </c>
      <c r="H73" s="58">
        <v>0</v>
      </c>
      <c r="I73" s="58">
        <v>0</v>
      </c>
      <c r="J73" s="58">
        <v>0</v>
      </c>
    </row>
    <row r="74" spans="1:10" ht="25.5">
      <c r="A74" s="57">
        <v>70</v>
      </c>
      <c r="B74" s="58" t="s">
        <v>506</v>
      </c>
      <c r="C74" s="58" t="s">
        <v>507</v>
      </c>
      <c r="D74" s="58">
        <v>1</v>
      </c>
      <c r="E74" s="58">
        <v>0</v>
      </c>
      <c r="F74" s="58">
        <v>1</v>
      </c>
      <c r="G74" s="58">
        <v>0</v>
      </c>
      <c r="H74" s="58">
        <v>0</v>
      </c>
      <c r="I74" s="58">
        <v>0</v>
      </c>
      <c r="J74" s="58">
        <v>0</v>
      </c>
    </row>
    <row r="75" spans="1:10" ht="12.75">
      <c r="A75" s="57">
        <v>71</v>
      </c>
      <c r="B75" s="58" t="s">
        <v>506</v>
      </c>
      <c r="C75" s="58" t="s">
        <v>508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</row>
    <row r="76" spans="1:10" ht="12.75">
      <c r="A76" s="57">
        <v>72</v>
      </c>
      <c r="B76" s="58" t="s">
        <v>506</v>
      </c>
      <c r="C76" s="58" t="s">
        <v>509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</row>
    <row r="77" spans="1:10" ht="12.75">
      <c r="A77" s="57">
        <v>73</v>
      </c>
      <c r="B77" s="58" t="s">
        <v>506</v>
      </c>
      <c r="C77" s="58" t="s">
        <v>510</v>
      </c>
      <c r="D77" s="58">
        <v>1</v>
      </c>
      <c r="E77" s="58">
        <v>0</v>
      </c>
      <c r="F77" s="58">
        <v>1</v>
      </c>
      <c r="G77" s="58">
        <v>0</v>
      </c>
      <c r="H77" s="58">
        <v>0</v>
      </c>
      <c r="I77" s="58">
        <v>0</v>
      </c>
      <c r="J77" s="58">
        <v>0</v>
      </c>
    </row>
    <row r="78" spans="1:10" ht="12.75">
      <c r="A78" s="57">
        <v>74</v>
      </c>
      <c r="B78" s="58" t="s">
        <v>506</v>
      </c>
      <c r="C78" s="58" t="s">
        <v>511</v>
      </c>
      <c r="D78" s="58">
        <v>1</v>
      </c>
      <c r="E78" s="58">
        <v>0</v>
      </c>
      <c r="F78" s="58">
        <v>1</v>
      </c>
      <c r="G78" s="58">
        <v>0</v>
      </c>
      <c r="H78" s="58">
        <v>0</v>
      </c>
      <c r="I78" s="58">
        <v>0</v>
      </c>
      <c r="J78" s="58">
        <v>0</v>
      </c>
    </row>
    <row r="79" spans="1:10" ht="12.75">
      <c r="A79" s="57">
        <v>75</v>
      </c>
      <c r="B79" s="58" t="s">
        <v>506</v>
      </c>
      <c r="C79" s="58" t="s">
        <v>512</v>
      </c>
      <c r="D79" s="58">
        <v>1</v>
      </c>
      <c r="E79" s="58">
        <v>0</v>
      </c>
      <c r="F79" s="58">
        <v>0</v>
      </c>
      <c r="G79" s="58">
        <v>0</v>
      </c>
      <c r="H79" s="58">
        <v>1</v>
      </c>
      <c r="I79" s="58">
        <v>0</v>
      </c>
      <c r="J79" s="58">
        <v>1</v>
      </c>
    </row>
    <row r="80" spans="1:10" ht="12.75">
      <c r="A80" s="57">
        <v>76</v>
      </c>
      <c r="B80" s="58" t="s">
        <v>513</v>
      </c>
      <c r="C80" s="58" t="s">
        <v>514</v>
      </c>
      <c r="D80" s="58">
        <v>1</v>
      </c>
      <c r="E80" s="58">
        <v>1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</row>
    <row r="81" spans="1:10" ht="12.75">
      <c r="A81" s="57">
        <v>77</v>
      </c>
      <c r="B81" s="58" t="s">
        <v>513</v>
      </c>
      <c r="C81" s="58" t="s">
        <v>515</v>
      </c>
      <c r="D81" s="58">
        <v>1</v>
      </c>
      <c r="E81" s="58">
        <v>0</v>
      </c>
      <c r="F81" s="58">
        <v>0</v>
      </c>
      <c r="G81" s="58">
        <v>1</v>
      </c>
      <c r="H81" s="58">
        <v>0</v>
      </c>
      <c r="I81" s="58">
        <v>0</v>
      </c>
      <c r="J81" s="58">
        <v>1</v>
      </c>
    </row>
    <row r="82" spans="1:10" ht="12.75">
      <c r="A82" s="57">
        <v>78</v>
      </c>
      <c r="B82" s="58" t="s">
        <v>516</v>
      </c>
      <c r="C82" s="58" t="s">
        <v>517</v>
      </c>
      <c r="D82" s="58">
        <v>2</v>
      </c>
      <c r="E82" s="58">
        <v>0</v>
      </c>
      <c r="F82" s="58">
        <v>2</v>
      </c>
      <c r="G82" s="58">
        <v>0</v>
      </c>
      <c r="H82" s="58">
        <v>0</v>
      </c>
      <c r="I82" s="58">
        <v>0</v>
      </c>
      <c r="J82" s="58">
        <v>0</v>
      </c>
    </row>
    <row r="83" spans="1:10" ht="12.75">
      <c r="A83" s="57">
        <v>79</v>
      </c>
      <c r="B83" s="58" t="s">
        <v>516</v>
      </c>
      <c r="C83" s="58" t="s">
        <v>518</v>
      </c>
      <c r="D83" s="58">
        <v>1</v>
      </c>
      <c r="E83" s="58">
        <v>0</v>
      </c>
      <c r="F83" s="58">
        <v>0</v>
      </c>
      <c r="G83" s="58">
        <v>0</v>
      </c>
      <c r="H83" s="58">
        <v>1</v>
      </c>
      <c r="I83" s="58">
        <v>0</v>
      </c>
      <c r="J83" s="58">
        <v>0</v>
      </c>
    </row>
    <row r="84" spans="1:10" ht="12.75">
      <c r="A84" s="57">
        <v>80</v>
      </c>
      <c r="B84" s="58" t="s">
        <v>516</v>
      </c>
      <c r="C84" s="58" t="s">
        <v>519</v>
      </c>
      <c r="D84" s="58">
        <v>1</v>
      </c>
      <c r="E84" s="58">
        <v>0</v>
      </c>
      <c r="F84" s="58">
        <v>1</v>
      </c>
      <c r="G84" s="58">
        <v>0</v>
      </c>
      <c r="H84" s="58">
        <v>0</v>
      </c>
      <c r="I84" s="58">
        <v>0</v>
      </c>
      <c r="J84" s="58">
        <v>0</v>
      </c>
    </row>
    <row r="85" spans="1:10" ht="12.75">
      <c r="A85" s="57">
        <v>81</v>
      </c>
      <c r="B85" s="58" t="s">
        <v>520</v>
      </c>
      <c r="C85" s="58" t="s">
        <v>521</v>
      </c>
      <c r="D85" s="58">
        <v>1</v>
      </c>
      <c r="E85" s="58">
        <v>0</v>
      </c>
      <c r="F85" s="58">
        <v>1</v>
      </c>
      <c r="G85" s="58">
        <v>0</v>
      </c>
      <c r="H85" s="58">
        <v>0</v>
      </c>
      <c r="I85" s="58">
        <v>0</v>
      </c>
      <c r="J85" s="58">
        <v>0</v>
      </c>
    </row>
    <row r="86" spans="1:10" ht="12.75">
      <c r="A86" s="57">
        <v>82</v>
      </c>
      <c r="B86" s="58" t="s">
        <v>522</v>
      </c>
      <c r="C86" s="58" t="s">
        <v>523</v>
      </c>
      <c r="D86" s="58">
        <v>0</v>
      </c>
      <c r="E86" s="58">
        <v>0</v>
      </c>
      <c r="F86" s="58">
        <v>0</v>
      </c>
      <c r="G86" s="58">
        <v>0</v>
      </c>
      <c r="H86" s="58">
        <v>0</v>
      </c>
      <c r="I86" s="58">
        <v>0</v>
      </c>
      <c r="J86" s="58">
        <v>0</v>
      </c>
    </row>
    <row r="87" spans="1:10" ht="12.75">
      <c r="A87" s="57">
        <v>83</v>
      </c>
      <c r="B87" s="58" t="s">
        <v>524</v>
      </c>
      <c r="C87" s="58" t="s">
        <v>525</v>
      </c>
      <c r="D87" s="58">
        <v>1</v>
      </c>
      <c r="E87" s="58">
        <v>1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</row>
    <row r="88" spans="1:10" s="54" customFormat="1" ht="12.75">
      <c r="A88" s="51">
        <v>83</v>
      </c>
      <c r="B88" s="52"/>
      <c r="C88" s="52" t="s">
        <v>526</v>
      </c>
      <c r="D88" s="52">
        <f aca="true" t="shared" si="0" ref="D88:J88">SUM(D5:D87)</f>
        <v>73</v>
      </c>
      <c r="E88" s="52">
        <f t="shared" si="0"/>
        <v>20</v>
      </c>
      <c r="F88" s="52">
        <f t="shared" si="0"/>
        <v>35</v>
      </c>
      <c r="G88" s="52">
        <f t="shared" si="0"/>
        <v>6</v>
      </c>
      <c r="H88" s="52">
        <f t="shared" si="0"/>
        <v>10</v>
      </c>
      <c r="I88" s="52">
        <f t="shared" si="0"/>
        <v>3</v>
      </c>
      <c r="J88" s="52">
        <f t="shared" si="0"/>
        <v>18</v>
      </c>
    </row>
    <row r="89" spans="1:10" ht="7.5" customHeight="1">
      <c r="A89" s="156"/>
      <c r="B89" s="157"/>
      <c r="C89" s="157"/>
      <c r="D89" s="157"/>
      <c r="E89" s="157"/>
      <c r="F89" s="157"/>
      <c r="G89" s="157"/>
      <c r="H89" s="157"/>
      <c r="I89" s="157"/>
      <c r="J89" s="158"/>
    </row>
    <row r="90" spans="1:10" ht="12.75">
      <c r="A90" s="57">
        <v>1</v>
      </c>
      <c r="B90" s="58" t="s">
        <v>413</v>
      </c>
      <c r="C90" s="58" t="s">
        <v>527</v>
      </c>
      <c r="D90" s="58">
        <v>1</v>
      </c>
      <c r="E90" s="58">
        <v>0</v>
      </c>
      <c r="F90" s="58">
        <v>1</v>
      </c>
      <c r="G90" s="58">
        <v>0</v>
      </c>
      <c r="H90" s="58">
        <v>0</v>
      </c>
      <c r="I90" s="58">
        <v>0</v>
      </c>
      <c r="J90" s="58">
        <v>0</v>
      </c>
    </row>
    <row r="91" spans="1:10" ht="12.75">
      <c r="A91" s="57">
        <v>2</v>
      </c>
      <c r="B91" s="58" t="s">
        <v>528</v>
      </c>
      <c r="C91" s="58" t="s">
        <v>529</v>
      </c>
      <c r="D91" s="58">
        <v>2</v>
      </c>
      <c r="E91" s="58">
        <v>2</v>
      </c>
      <c r="F91" s="58">
        <v>0</v>
      </c>
      <c r="G91" s="58">
        <v>0</v>
      </c>
      <c r="H91" s="58">
        <v>0</v>
      </c>
      <c r="I91" s="58">
        <v>0</v>
      </c>
      <c r="J91" s="58">
        <v>2</v>
      </c>
    </row>
    <row r="92" spans="1:10" ht="12.75">
      <c r="A92" s="57">
        <v>3</v>
      </c>
      <c r="B92" s="58" t="s">
        <v>415</v>
      </c>
      <c r="C92" s="58" t="s">
        <v>530</v>
      </c>
      <c r="D92" s="58">
        <v>1</v>
      </c>
      <c r="E92" s="58">
        <v>0</v>
      </c>
      <c r="F92" s="58">
        <v>1</v>
      </c>
      <c r="G92" s="58">
        <v>0</v>
      </c>
      <c r="H92" s="58">
        <v>0</v>
      </c>
      <c r="I92" s="58">
        <v>0</v>
      </c>
      <c r="J92" s="58">
        <v>1</v>
      </c>
    </row>
    <row r="93" spans="1:10" ht="12.75">
      <c r="A93" s="57">
        <v>4</v>
      </c>
      <c r="B93" s="58" t="s">
        <v>419</v>
      </c>
      <c r="C93" s="58" t="s">
        <v>531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</row>
    <row r="94" spans="1:10" ht="12.75">
      <c r="A94" s="57">
        <v>5</v>
      </c>
      <c r="B94" s="58" t="s">
        <v>421</v>
      </c>
      <c r="C94" s="58" t="s">
        <v>532</v>
      </c>
      <c r="D94" s="58">
        <v>3</v>
      </c>
      <c r="E94" s="58">
        <v>1</v>
      </c>
      <c r="F94" s="58">
        <v>0</v>
      </c>
      <c r="G94" s="58">
        <v>0</v>
      </c>
      <c r="H94" s="58">
        <v>2</v>
      </c>
      <c r="I94" s="58">
        <v>0</v>
      </c>
      <c r="J94" s="58">
        <v>2</v>
      </c>
    </row>
    <row r="95" spans="1:10" ht="12.75">
      <c r="A95" s="57">
        <v>6</v>
      </c>
      <c r="B95" s="58" t="s">
        <v>421</v>
      </c>
      <c r="C95" s="58" t="s">
        <v>533</v>
      </c>
      <c r="D95" s="58">
        <v>2</v>
      </c>
      <c r="E95" s="58">
        <v>1</v>
      </c>
      <c r="F95" s="58">
        <v>1</v>
      </c>
      <c r="G95" s="58">
        <v>0</v>
      </c>
      <c r="H95" s="58">
        <v>0</v>
      </c>
      <c r="I95" s="58">
        <v>0</v>
      </c>
      <c r="J95" s="58">
        <v>0</v>
      </c>
    </row>
    <row r="96" spans="1:10" ht="12.75">
      <c r="A96" s="57">
        <v>7</v>
      </c>
      <c r="B96" s="58" t="s">
        <v>421</v>
      </c>
      <c r="C96" s="58" t="s">
        <v>534</v>
      </c>
      <c r="D96" s="58">
        <v>1</v>
      </c>
      <c r="E96" s="58">
        <v>1</v>
      </c>
      <c r="F96" s="58">
        <v>0</v>
      </c>
      <c r="G96" s="58">
        <v>0</v>
      </c>
      <c r="H96" s="58">
        <v>0</v>
      </c>
      <c r="I96" s="58">
        <v>0</v>
      </c>
      <c r="J96" s="58">
        <v>1</v>
      </c>
    </row>
    <row r="97" spans="1:10" ht="12.75">
      <c r="A97" s="57">
        <v>8</v>
      </c>
      <c r="B97" s="58" t="s">
        <v>421</v>
      </c>
      <c r="C97" s="58" t="s">
        <v>535</v>
      </c>
      <c r="D97" s="58">
        <v>1</v>
      </c>
      <c r="E97" s="58">
        <v>0</v>
      </c>
      <c r="F97" s="58">
        <v>1</v>
      </c>
      <c r="G97" s="58">
        <v>0</v>
      </c>
      <c r="H97" s="58">
        <v>0</v>
      </c>
      <c r="I97" s="58">
        <v>0</v>
      </c>
      <c r="J97" s="58">
        <v>0</v>
      </c>
    </row>
    <row r="98" spans="1:10" ht="12.75">
      <c r="A98" s="57">
        <v>9</v>
      </c>
      <c r="B98" s="58" t="s">
        <v>431</v>
      </c>
      <c r="C98" s="58" t="s">
        <v>536</v>
      </c>
      <c r="D98" s="58">
        <v>1</v>
      </c>
      <c r="E98" s="58">
        <v>0</v>
      </c>
      <c r="F98" s="58">
        <v>0</v>
      </c>
      <c r="G98" s="58">
        <v>1</v>
      </c>
      <c r="H98" s="58">
        <v>0</v>
      </c>
      <c r="I98" s="58">
        <v>0</v>
      </c>
      <c r="J98" s="58">
        <v>1</v>
      </c>
    </row>
    <row r="99" spans="1:10" ht="12.75">
      <c r="A99" s="57">
        <v>10</v>
      </c>
      <c r="B99" s="58" t="s">
        <v>440</v>
      </c>
      <c r="C99" s="58" t="s">
        <v>537</v>
      </c>
      <c r="D99" s="58">
        <v>1</v>
      </c>
      <c r="E99" s="58">
        <v>0</v>
      </c>
      <c r="F99" s="58">
        <v>1</v>
      </c>
      <c r="G99" s="58">
        <v>0</v>
      </c>
      <c r="H99" s="58">
        <v>0</v>
      </c>
      <c r="I99" s="58">
        <v>0</v>
      </c>
      <c r="J99" s="58">
        <v>0</v>
      </c>
    </row>
    <row r="100" spans="1:10" ht="12.75">
      <c r="A100" s="57">
        <v>11</v>
      </c>
      <c r="B100" s="58" t="s">
        <v>444</v>
      </c>
      <c r="C100" s="58" t="s">
        <v>538</v>
      </c>
      <c r="D100" s="58">
        <v>1</v>
      </c>
      <c r="E100" s="58">
        <v>0</v>
      </c>
      <c r="F100" s="58">
        <v>1</v>
      </c>
      <c r="G100" s="58">
        <v>0</v>
      </c>
      <c r="H100" s="58">
        <v>0</v>
      </c>
      <c r="I100" s="58">
        <v>0</v>
      </c>
      <c r="J100" s="58">
        <v>0</v>
      </c>
    </row>
    <row r="101" spans="1:10" ht="12.75">
      <c r="A101" s="57">
        <v>12</v>
      </c>
      <c r="B101" s="58" t="s">
        <v>444</v>
      </c>
      <c r="C101" s="58" t="s">
        <v>539</v>
      </c>
      <c r="D101" s="58">
        <v>1</v>
      </c>
      <c r="E101" s="58">
        <v>0</v>
      </c>
      <c r="F101" s="58">
        <v>1</v>
      </c>
      <c r="G101" s="58">
        <v>0</v>
      </c>
      <c r="H101" s="58">
        <v>0</v>
      </c>
      <c r="I101" s="58">
        <v>0</v>
      </c>
      <c r="J101" s="58">
        <v>0</v>
      </c>
    </row>
    <row r="102" spans="1:10" ht="12.75">
      <c r="A102" s="57">
        <v>13</v>
      </c>
      <c r="B102" s="58" t="s">
        <v>444</v>
      </c>
      <c r="C102" s="58" t="s">
        <v>540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</row>
    <row r="103" spans="1:10" ht="12.75">
      <c r="A103" s="57">
        <v>14</v>
      </c>
      <c r="B103" s="58" t="s">
        <v>448</v>
      </c>
      <c r="C103" s="58" t="s">
        <v>541</v>
      </c>
      <c r="D103" s="58">
        <v>5</v>
      </c>
      <c r="E103" s="58">
        <v>0</v>
      </c>
      <c r="F103" s="58">
        <v>5</v>
      </c>
      <c r="G103" s="58">
        <v>0</v>
      </c>
      <c r="H103" s="58">
        <v>0</v>
      </c>
      <c r="I103" s="58">
        <v>0</v>
      </c>
      <c r="J103" s="58">
        <v>0</v>
      </c>
    </row>
    <row r="104" spans="1:10" ht="12.75">
      <c r="A104" s="57">
        <v>15</v>
      </c>
      <c r="B104" s="58" t="s">
        <v>448</v>
      </c>
      <c r="C104" s="58" t="s">
        <v>542</v>
      </c>
      <c r="D104" s="58">
        <v>1</v>
      </c>
      <c r="E104" s="58">
        <v>0</v>
      </c>
      <c r="F104" s="58">
        <v>1</v>
      </c>
      <c r="G104" s="58">
        <v>0</v>
      </c>
      <c r="H104" s="58">
        <v>0</v>
      </c>
      <c r="I104" s="58">
        <v>0</v>
      </c>
      <c r="J104" s="58">
        <v>0</v>
      </c>
    </row>
    <row r="105" spans="1:10" ht="12.75">
      <c r="A105" s="57">
        <v>16</v>
      </c>
      <c r="B105" s="58" t="s">
        <v>448</v>
      </c>
      <c r="C105" s="58" t="s">
        <v>543</v>
      </c>
      <c r="D105" s="58">
        <v>1</v>
      </c>
      <c r="E105" s="58">
        <v>0</v>
      </c>
      <c r="F105" s="58">
        <v>1</v>
      </c>
      <c r="G105" s="58">
        <v>0</v>
      </c>
      <c r="H105" s="58">
        <v>0</v>
      </c>
      <c r="I105" s="58">
        <v>0</v>
      </c>
      <c r="J105" s="58">
        <v>0</v>
      </c>
    </row>
    <row r="106" spans="1:10" ht="12.75">
      <c r="A106" s="57">
        <v>17</v>
      </c>
      <c r="B106" s="58" t="s">
        <v>448</v>
      </c>
      <c r="C106" s="58" t="s">
        <v>544</v>
      </c>
      <c r="D106" s="58">
        <v>1</v>
      </c>
      <c r="E106" s="58">
        <v>0</v>
      </c>
      <c r="F106" s="58">
        <v>0</v>
      </c>
      <c r="G106" s="58">
        <v>1</v>
      </c>
      <c r="H106" s="58">
        <v>0</v>
      </c>
      <c r="I106" s="58">
        <v>0</v>
      </c>
      <c r="J106" s="58">
        <v>0</v>
      </c>
    </row>
    <row r="107" spans="1:10" ht="12.75">
      <c r="A107" s="57">
        <v>18</v>
      </c>
      <c r="B107" s="58" t="s">
        <v>451</v>
      </c>
      <c r="C107" s="58" t="s">
        <v>545</v>
      </c>
      <c r="D107" s="58">
        <v>1</v>
      </c>
      <c r="E107" s="58">
        <v>0</v>
      </c>
      <c r="F107" s="58">
        <v>0</v>
      </c>
      <c r="G107" s="58">
        <v>0</v>
      </c>
      <c r="H107" s="58">
        <v>1</v>
      </c>
      <c r="I107" s="58">
        <v>0</v>
      </c>
      <c r="J107" s="58">
        <v>1</v>
      </c>
    </row>
    <row r="108" spans="1:10" ht="12.75">
      <c r="A108" s="57">
        <v>19</v>
      </c>
      <c r="B108" s="58" t="s">
        <v>453</v>
      </c>
      <c r="C108" s="58" t="s">
        <v>546</v>
      </c>
      <c r="D108" s="58">
        <v>3</v>
      </c>
      <c r="E108" s="58">
        <v>0</v>
      </c>
      <c r="F108" s="58">
        <v>3</v>
      </c>
      <c r="G108" s="58">
        <v>0</v>
      </c>
      <c r="H108" s="58">
        <v>0</v>
      </c>
      <c r="I108" s="58">
        <v>0</v>
      </c>
      <c r="J108" s="58">
        <v>0</v>
      </c>
    </row>
    <row r="109" spans="1:10" ht="12.75">
      <c r="A109" s="57">
        <v>20</v>
      </c>
      <c r="B109" s="58" t="s">
        <v>456</v>
      </c>
      <c r="C109" s="58" t="s">
        <v>547</v>
      </c>
      <c r="D109" s="58">
        <v>2</v>
      </c>
      <c r="E109" s="58">
        <v>0</v>
      </c>
      <c r="F109" s="58">
        <v>0</v>
      </c>
      <c r="G109" s="58">
        <v>1</v>
      </c>
      <c r="H109" s="58">
        <v>1</v>
      </c>
      <c r="I109" s="58">
        <v>0</v>
      </c>
      <c r="J109" s="58">
        <v>1</v>
      </c>
    </row>
    <row r="110" spans="1:10" ht="25.5">
      <c r="A110" s="57">
        <v>21</v>
      </c>
      <c r="B110" s="58" t="s">
        <v>466</v>
      </c>
      <c r="C110" s="58" t="s">
        <v>548</v>
      </c>
      <c r="D110" s="58">
        <v>1</v>
      </c>
      <c r="E110" s="58">
        <v>0</v>
      </c>
      <c r="F110" s="58">
        <v>0</v>
      </c>
      <c r="G110" s="58">
        <v>1</v>
      </c>
      <c r="H110" s="58">
        <v>0</v>
      </c>
      <c r="I110" s="58">
        <v>0</v>
      </c>
      <c r="J110" s="58">
        <v>1</v>
      </c>
    </row>
    <row r="111" spans="1:10" ht="12.75">
      <c r="A111" s="57">
        <v>22</v>
      </c>
      <c r="B111" s="58" t="s">
        <v>466</v>
      </c>
      <c r="C111" s="58" t="s">
        <v>549</v>
      </c>
      <c r="D111" s="58">
        <v>1</v>
      </c>
      <c r="E111" s="58">
        <v>0</v>
      </c>
      <c r="F111" s="58">
        <v>1</v>
      </c>
      <c r="G111" s="58">
        <v>0</v>
      </c>
      <c r="H111" s="58">
        <v>0</v>
      </c>
      <c r="I111" s="58">
        <v>0</v>
      </c>
      <c r="J111" s="58">
        <v>0</v>
      </c>
    </row>
    <row r="112" spans="1:10" ht="12.75">
      <c r="A112" s="57">
        <v>23</v>
      </c>
      <c r="B112" s="58" t="s">
        <v>470</v>
      </c>
      <c r="C112" s="58" t="s">
        <v>550</v>
      </c>
      <c r="D112" s="58">
        <v>1</v>
      </c>
      <c r="E112" s="58">
        <v>0</v>
      </c>
      <c r="F112" s="58">
        <v>0</v>
      </c>
      <c r="G112" s="58">
        <v>0</v>
      </c>
      <c r="H112" s="58">
        <v>1</v>
      </c>
      <c r="I112" s="58">
        <v>0</v>
      </c>
      <c r="J112" s="58">
        <v>1</v>
      </c>
    </row>
    <row r="113" spans="1:10" ht="12.75">
      <c r="A113" s="57">
        <v>24</v>
      </c>
      <c r="B113" s="58" t="s">
        <v>474</v>
      </c>
      <c r="C113" s="58" t="s">
        <v>551</v>
      </c>
      <c r="D113" s="58">
        <v>1</v>
      </c>
      <c r="E113" s="58">
        <v>0</v>
      </c>
      <c r="F113" s="58">
        <v>1</v>
      </c>
      <c r="G113" s="58">
        <v>0</v>
      </c>
      <c r="H113" s="58">
        <v>0</v>
      </c>
      <c r="I113" s="58">
        <v>0</v>
      </c>
      <c r="J113" s="58">
        <v>0</v>
      </c>
    </row>
    <row r="114" spans="1:10" ht="12.75">
      <c r="A114" s="57">
        <v>25</v>
      </c>
      <c r="B114" s="58" t="s">
        <v>474</v>
      </c>
      <c r="C114" s="58" t="s">
        <v>552</v>
      </c>
      <c r="D114" s="58">
        <v>3</v>
      </c>
      <c r="E114" s="58">
        <v>3</v>
      </c>
      <c r="F114" s="58">
        <v>0</v>
      </c>
      <c r="G114" s="58">
        <v>0</v>
      </c>
      <c r="H114" s="58">
        <v>0</v>
      </c>
      <c r="I114" s="58">
        <v>0</v>
      </c>
      <c r="J114" s="58">
        <v>2</v>
      </c>
    </row>
    <row r="115" spans="1:10" ht="12.75">
      <c r="A115" s="57">
        <v>26</v>
      </c>
      <c r="B115" s="58" t="s">
        <v>486</v>
      </c>
      <c r="C115" s="58" t="s">
        <v>553</v>
      </c>
      <c r="D115" s="58">
        <v>1</v>
      </c>
      <c r="E115" s="58">
        <v>1</v>
      </c>
      <c r="F115" s="58">
        <v>0</v>
      </c>
      <c r="G115" s="58">
        <v>0</v>
      </c>
      <c r="H115" s="58">
        <v>0</v>
      </c>
      <c r="I115" s="58">
        <v>0</v>
      </c>
      <c r="J115" s="58">
        <v>0</v>
      </c>
    </row>
    <row r="116" spans="1:10" ht="12.75">
      <c r="A116" s="57">
        <v>27</v>
      </c>
      <c r="B116" s="58" t="s">
        <v>488</v>
      </c>
      <c r="C116" s="58" t="s">
        <v>554</v>
      </c>
      <c r="D116" s="58">
        <v>1</v>
      </c>
      <c r="E116" s="58">
        <v>1</v>
      </c>
      <c r="F116" s="58">
        <v>0</v>
      </c>
      <c r="G116" s="58">
        <v>0</v>
      </c>
      <c r="H116" s="58">
        <v>0</v>
      </c>
      <c r="I116" s="58">
        <v>0</v>
      </c>
      <c r="J116" s="58">
        <v>1</v>
      </c>
    </row>
    <row r="117" spans="1:10" ht="12.75">
      <c r="A117" s="57">
        <v>28</v>
      </c>
      <c r="B117" s="58" t="s">
        <v>498</v>
      </c>
      <c r="C117" s="58" t="s">
        <v>555</v>
      </c>
      <c r="D117" s="58">
        <v>1</v>
      </c>
      <c r="E117" s="58">
        <v>0</v>
      </c>
      <c r="F117" s="58">
        <v>1</v>
      </c>
      <c r="G117" s="58">
        <v>0</v>
      </c>
      <c r="H117" s="58">
        <v>0</v>
      </c>
      <c r="I117" s="58">
        <v>0</v>
      </c>
      <c r="J117" s="58">
        <v>0</v>
      </c>
    </row>
    <row r="118" spans="1:10" ht="12.75">
      <c r="A118" s="57">
        <v>29</v>
      </c>
      <c r="B118" s="58" t="s">
        <v>506</v>
      </c>
      <c r="C118" s="58" t="s">
        <v>556</v>
      </c>
      <c r="D118" s="58">
        <v>2</v>
      </c>
      <c r="E118" s="58">
        <v>0</v>
      </c>
      <c r="F118" s="58">
        <v>2</v>
      </c>
      <c r="G118" s="58">
        <v>0</v>
      </c>
      <c r="H118" s="58">
        <v>0</v>
      </c>
      <c r="I118" s="58">
        <v>0</v>
      </c>
      <c r="J118" s="58">
        <v>0</v>
      </c>
    </row>
    <row r="119" spans="1:10" ht="12.75">
      <c r="A119" s="57">
        <v>30</v>
      </c>
      <c r="B119" s="58" t="s">
        <v>506</v>
      </c>
      <c r="C119" s="58" t="s">
        <v>557</v>
      </c>
      <c r="D119" s="58">
        <v>4</v>
      </c>
      <c r="E119" s="58">
        <v>1</v>
      </c>
      <c r="F119" s="58">
        <v>2</v>
      </c>
      <c r="G119" s="58">
        <v>0</v>
      </c>
      <c r="H119" s="58">
        <v>1</v>
      </c>
      <c r="I119" s="58">
        <v>1</v>
      </c>
      <c r="J119" s="58">
        <v>1</v>
      </c>
    </row>
    <row r="120" spans="1:10" ht="12.75">
      <c r="A120" s="57">
        <v>31</v>
      </c>
      <c r="B120" s="58" t="s">
        <v>506</v>
      </c>
      <c r="C120" s="58" t="s">
        <v>558</v>
      </c>
      <c r="D120" s="58">
        <v>4</v>
      </c>
      <c r="E120" s="58">
        <v>1</v>
      </c>
      <c r="F120" s="58">
        <v>2</v>
      </c>
      <c r="G120" s="58">
        <v>1</v>
      </c>
      <c r="H120" s="58">
        <v>0</v>
      </c>
      <c r="I120" s="58">
        <v>0</v>
      </c>
      <c r="J120" s="58">
        <v>0</v>
      </c>
    </row>
    <row r="121" spans="1:10" ht="12.75">
      <c r="A121" s="57">
        <v>32</v>
      </c>
      <c r="B121" s="58" t="s">
        <v>516</v>
      </c>
      <c r="C121" s="58" t="s">
        <v>559</v>
      </c>
      <c r="D121" s="58">
        <v>1</v>
      </c>
      <c r="E121" s="58">
        <v>0</v>
      </c>
      <c r="F121" s="58">
        <v>0</v>
      </c>
      <c r="G121" s="58">
        <v>0</v>
      </c>
      <c r="H121" s="58">
        <v>1</v>
      </c>
      <c r="I121" s="58">
        <v>1</v>
      </c>
      <c r="J121" s="58">
        <v>0</v>
      </c>
    </row>
    <row r="122" spans="1:10" ht="12.75">
      <c r="A122" s="57">
        <v>33</v>
      </c>
      <c r="B122" s="58" t="s">
        <v>516</v>
      </c>
      <c r="C122" s="58" t="s">
        <v>560</v>
      </c>
      <c r="D122" s="58">
        <v>2</v>
      </c>
      <c r="E122" s="58">
        <v>0</v>
      </c>
      <c r="F122" s="58">
        <v>1</v>
      </c>
      <c r="G122" s="58">
        <v>1</v>
      </c>
      <c r="H122" s="58">
        <v>0</v>
      </c>
      <c r="I122" s="58">
        <v>0</v>
      </c>
      <c r="J122" s="58">
        <v>0</v>
      </c>
    </row>
    <row r="123" spans="1:10" ht="12.75">
      <c r="A123" s="57">
        <v>34</v>
      </c>
      <c r="B123" s="58" t="s">
        <v>516</v>
      </c>
      <c r="C123" s="58" t="s">
        <v>561</v>
      </c>
      <c r="D123" s="58">
        <v>2</v>
      </c>
      <c r="E123" s="58">
        <v>2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</row>
    <row r="124" spans="1:10" ht="12.75">
      <c r="A124" s="57">
        <v>35</v>
      </c>
      <c r="B124" s="58" t="s">
        <v>520</v>
      </c>
      <c r="C124" s="58" t="s">
        <v>562</v>
      </c>
      <c r="D124" s="58">
        <v>3</v>
      </c>
      <c r="E124" s="58">
        <v>0</v>
      </c>
      <c r="F124" s="58">
        <v>2</v>
      </c>
      <c r="G124" s="58">
        <v>0</v>
      </c>
      <c r="H124" s="58">
        <v>1</v>
      </c>
      <c r="I124" s="58">
        <v>1</v>
      </c>
      <c r="J124" s="58">
        <v>0</v>
      </c>
    </row>
    <row r="125" spans="1:10" ht="12.75">
      <c r="A125" s="57">
        <v>36</v>
      </c>
      <c r="B125" s="58" t="s">
        <v>522</v>
      </c>
      <c r="C125" s="58" t="s">
        <v>563</v>
      </c>
      <c r="D125" s="58">
        <v>2</v>
      </c>
      <c r="E125" s="58">
        <v>1</v>
      </c>
      <c r="F125" s="58">
        <v>1</v>
      </c>
      <c r="G125" s="58">
        <v>0</v>
      </c>
      <c r="H125" s="58">
        <v>0</v>
      </c>
      <c r="I125" s="58">
        <v>0</v>
      </c>
      <c r="J125" s="58">
        <v>0</v>
      </c>
    </row>
    <row r="126" spans="1:10" ht="12.75">
      <c r="A126" s="57">
        <v>37</v>
      </c>
      <c r="B126" s="58" t="s">
        <v>524</v>
      </c>
      <c r="C126" s="58" t="s">
        <v>564</v>
      </c>
      <c r="D126" s="58">
        <v>5</v>
      </c>
      <c r="E126" s="58">
        <v>0</v>
      </c>
      <c r="F126" s="58">
        <v>2</v>
      </c>
      <c r="G126" s="58">
        <v>0</v>
      </c>
      <c r="H126" s="58">
        <v>0</v>
      </c>
      <c r="I126" s="58">
        <v>0</v>
      </c>
      <c r="J126" s="58">
        <v>3</v>
      </c>
    </row>
    <row r="127" spans="1:10" ht="12.75">
      <c r="A127" s="57">
        <v>38</v>
      </c>
      <c r="B127" s="58" t="s">
        <v>524</v>
      </c>
      <c r="C127" s="58" t="s">
        <v>565</v>
      </c>
      <c r="D127" s="58">
        <v>1</v>
      </c>
      <c r="E127" s="58">
        <v>0</v>
      </c>
      <c r="F127" s="58">
        <v>0</v>
      </c>
      <c r="G127" s="58">
        <v>1</v>
      </c>
      <c r="H127" s="58">
        <v>0</v>
      </c>
      <c r="I127" s="58">
        <v>0</v>
      </c>
      <c r="J127" s="58">
        <v>1</v>
      </c>
    </row>
    <row r="128" spans="1:10" ht="12.75">
      <c r="A128" s="57">
        <v>39</v>
      </c>
      <c r="B128" s="58" t="s">
        <v>566</v>
      </c>
      <c r="C128" s="58" t="s">
        <v>567</v>
      </c>
      <c r="D128" s="58">
        <v>1</v>
      </c>
      <c r="E128" s="58">
        <v>0</v>
      </c>
      <c r="F128" s="58">
        <v>1</v>
      </c>
      <c r="G128" s="58">
        <v>0</v>
      </c>
      <c r="H128" s="58">
        <v>0</v>
      </c>
      <c r="I128" s="58">
        <v>0</v>
      </c>
      <c r="J128" s="58">
        <v>0</v>
      </c>
    </row>
    <row r="129" spans="1:10" s="54" customFormat="1" ht="12.75">
      <c r="A129" s="51">
        <v>39</v>
      </c>
      <c r="B129" s="52"/>
      <c r="C129" s="52" t="s">
        <v>568</v>
      </c>
      <c r="D129" s="52">
        <f aca="true" t="shared" si="1" ref="D129:J129">SUM(D90:D128)</f>
        <v>66</v>
      </c>
      <c r="E129" s="52">
        <f t="shared" si="1"/>
        <v>15</v>
      </c>
      <c r="F129" s="52">
        <f t="shared" si="1"/>
        <v>33</v>
      </c>
      <c r="G129" s="52">
        <f t="shared" si="1"/>
        <v>7</v>
      </c>
      <c r="H129" s="52">
        <f t="shared" si="1"/>
        <v>8</v>
      </c>
      <c r="I129" s="52">
        <f t="shared" si="1"/>
        <v>3</v>
      </c>
      <c r="J129" s="52">
        <f t="shared" si="1"/>
        <v>19</v>
      </c>
    </row>
    <row r="130" spans="1:10" ht="7.5" customHeight="1">
      <c r="A130" s="156"/>
      <c r="B130" s="157"/>
      <c r="C130" s="157"/>
      <c r="D130" s="157"/>
      <c r="E130" s="157"/>
      <c r="F130" s="157"/>
      <c r="G130" s="157"/>
      <c r="H130" s="157"/>
      <c r="I130" s="157"/>
      <c r="J130" s="158"/>
    </row>
    <row r="131" spans="1:10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J131">(D88+D129)</f>
        <v>139</v>
      </c>
      <c r="E131" s="52">
        <f t="shared" si="2"/>
        <v>35</v>
      </c>
      <c r="F131" s="52">
        <f t="shared" si="2"/>
        <v>68</v>
      </c>
      <c r="G131" s="52">
        <f t="shared" si="2"/>
        <v>13</v>
      </c>
      <c r="H131" s="52">
        <f t="shared" si="2"/>
        <v>18</v>
      </c>
      <c r="I131" s="52">
        <f t="shared" si="2"/>
        <v>6</v>
      </c>
      <c r="J131" s="52">
        <f t="shared" si="2"/>
        <v>37</v>
      </c>
    </row>
  </sheetData>
  <sheetProtection password="CE88" sheet="1" objects="1" scenarios="1"/>
  <mergeCells count="7">
    <mergeCell ref="A89:J89"/>
    <mergeCell ref="A130:J130"/>
    <mergeCell ref="A1:A3"/>
    <mergeCell ref="B1:B3"/>
    <mergeCell ref="C1:C3"/>
    <mergeCell ref="E2:J2"/>
    <mergeCell ref="D2:D3"/>
  </mergeCells>
  <printOptions horizontalCentered="1"/>
  <pageMargins left="0.35433070866141736" right="0.15748031496062992" top="0.5905511811023623" bottom="0.3937007874015748" header="0.31496062992125984" footer="0.11811023622047245"/>
  <pageSetup horizontalDpi="300" verticalDpi="300" orientation="landscape" paperSize="9" r:id="rId1"/>
  <headerFooter alignWithMargins="0">
    <oddHeader>&amp;C&amp;"Arial,Bold"&amp;12 11. Sociālo darbinieku izglītība</oddHeader>
    <oddFooter>&amp;L
&amp;8SPP Statistiskās informācijas un analīzes daļa&amp;R
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"/>
  <dimension ref="A1:M131"/>
  <sheetViews>
    <sheetView showGridLines="0" workbookViewId="0" topLeftCell="A1">
      <selection activeCell="E24" sqref="E24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1.140625" style="20" customWidth="1"/>
    <col min="5" max="5" width="12.421875" style="0" customWidth="1"/>
    <col min="6" max="6" width="11.57421875" style="0" customWidth="1"/>
    <col min="7" max="7" width="11.8515625" style="0" customWidth="1"/>
    <col min="8" max="8" width="11.421875" style="20" customWidth="1"/>
    <col min="9" max="9" width="11.00390625" style="20" customWidth="1"/>
    <col min="10" max="10" width="11.8515625" style="0" customWidth="1"/>
    <col min="11" max="11" width="11.28125" style="0" customWidth="1"/>
    <col min="12" max="12" width="10.8515625" style="0" customWidth="1"/>
    <col min="13" max="13" width="11.8515625" style="20" customWidth="1"/>
  </cols>
  <sheetData>
    <row r="1" spans="1:13" s="3" customFormat="1" ht="21" customHeight="1">
      <c r="A1" s="144" t="s">
        <v>0</v>
      </c>
      <c r="B1" s="147" t="s">
        <v>1</v>
      </c>
      <c r="C1" s="147" t="s">
        <v>2</v>
      </c>
      <c r="D1" s="23" t="s">
        <v>95</v>
      </c>
      <c r="E1" s="2" t="s">
        <v>94</v>
      </c>
      <c r="F1" s="2" t="s">
        <v>93</v>
      </c>
      <c r="G1" s="2" t="s">
        <v>92</v>
      </c>
      <c r="H1" s="23" t="s">
        <v>91</v>
      </c>
      <c r="I1" s="23" t="s">
        <v>90</v>
      </c>
      <c r="J1" s="2" t="s">
        <v>89</v>
      </c>
      <c r="K1" s="2" t="s">
        <v>88</v>
      </c>
      <c r="L1" s="2" t="s">
        <v>87</v>
      </c>
      <c r="M1" s="23" t="s">
        <v>86</v>
      </c>
    </row>
    <row r="2" spans="1:13" s="3" customFormat="1" ht="12" customHeight="1">
      <c r="A2" s="145"/>
      <c r="B2" s="147"/>
      <c r="C2" s="147"/>
      <c r="D2" s="244" t="s">
        <v>85</v>
      </c>
      <c r="E2" s="131" t="s">
        <v>84</v>
      </c>
      <c r="F2" s="132"/>
      <c r="G2" s="132"/>
      <c r="H2" s="120"/>
      <c r="I2" s="244" t="s">
        <v>83</v>
      </c>
      <c r="J2" s="131" t="s">
        <v>82</v>
      </c>
      <c r="K2" s="132"/>
      <c r="L2" s="132"/>
      <c r="M2" s="120"/>
    </row>
    <row r="3" spans="1:13" s="3" customFormat="1" ht="81.75" customHeight="1">
      <c r="A3" s="146"/>
      <c r="B3" s="148"/>
      <c r="C3" s="148"/>
      <c r="D3" s="245"/>
      <c r="E3" s="2" t="s">
        <v>81</v>
      </c>
      <c r="F3" s="2" t="s">
        <v>80</v>
      </c>
      <c r="G3" s="2" t="s">
        <v>79</v>
      </c>
      <c r="H3" s="23" t="s">
        <v>78</v>
      </c>
      <c r="I3" s="245"/>
      <c r="J3" s="2" t="s">
        <v>81</v>
      </c>
      <c r="K3" s="2" t="s">
        <v>80</v>
      </c>
      <c r="L3" s="2" t="s">
        <v>79</v>
      </c>
      <c r="M3" s="23" t="s">
        <v>78</v>
      </c>
    </row>
    <row r="4" spans="1:13" s="10" customFormat="1" ht="11.25" thickBot="1">
      <c r="A4" s="6" t="s">
        <v>20</v>
      </c>
      <c r="B4" s="6" t="s">
        <v>21</v>
      </c>
      <c r="C4" s="6" t="s">
        <v>22</v>
      </c>
      <c r="D4" s="22">
        <v>1</v>
      </c>
      <c r="E4" s="6">
        <v>2</v>
      </c>
      <c r="F4" s="6">
        <v>3</v>
      </c>
      <c r="G4" s="6">
        <v>4</v>
      </c>
      <c r="H4" s="22">
        <v>5</v>
      </c>
      <c r="I4" s="22">
        <v>6</v>
      </c>
      <c r="J4" s="6">
        <v>7</v>
      </c>
      <c r="K4" s="6">
        <v>8</v>
      </c>
      <c r="L4" s="6">
        <v>9</v>
      </c>
      <c r="M4" s="22">
        <v>10</v>
      </c>
    </row>
    <row r="5" spans="1:13" ht="12.75">
      <c r="A5" s="55">
        <v>1</v>
      </c>
      <c r="B5" s="56" t="s">
        <v>413</v>
      </c>
      <c r="C5" s="56" t="s">
        <v>414</v>
      </c>
      <c r="D5" s="65">
        <v>3</v>
      </c>
      <c r="E5" s="56">
        <v>3</v>
      </c>
      <c r="F5" s="56">
        <v>0</v>
      </c>
      <c r="G5" s="56">
        <v>0</v>
      </c>
      <c r="H5" s="65">
        <v>0</v>
      </c>
      <c r="I5" s="65">
        <v>4</v>
      </c>
      <c r="J5" s="56">
        <v>0</v>
      </c>
      <c r="K5" s="56">
        <v>0</v>
      </c>
      <c r="L5" s="56">
        <v>4</v>
      </c>
      <c r="M5" s="65">
        <v>2</v>
      </c>
    </row>
    <row r="6" spans="1:13" ht="12.75">
      <c r="A6" s="57">
        <v>2</v>
      </c>
      <c r="B6" s="58" t="s">
        <v>415</v>
      </c>
      <c r="C6" s="58" t="s">
        <v>416</v>
      </c>
      <c r="D6" s="64">
        <v>0</v>
      </c>
      <c r="E6" s="58">
        <v>0</v>
      </c>
      <c r="F6" s="58">
        <v>0</v>
      </c>
      <c r="G6" s="58">
        <v>0</v>
      </c>
      <c r="H6" s="64">
        <v>0</v>
      </c>
      <c r="I6" s="64">
        <v>0</v>
      </c>
      <c r="J6" s="58">
        <v>0</v>
      </c>
      <c r="K6" s="58">
        <v>0</v>
      </c>
      <c r="L6" s="58">
        <v>0</v>
      </c>
      <c r="M6" s="64">
        <v>0</v>
      </c>
    </row>
    <row r="7" spans="1:13" ht="12.75">
      <c r="A7" s="57">
        <v>3</v>
      </c>
      <c r="B7" s="58" t="s">
        <v>415</v>
      </c>
      <c r="C7" s="58" t="s">
        <v>417</v>
      </c>
      <c r="D7" s="64">
        <v>2</v>
      </c>
      <c r="E7" s="58">
        <v>0</v>
      </c>
      <c r="F7" s="58">
        <v>0</v>
      </c>
      <c r="G7" s="58">
        <v>2</v>
      </c>
      <c r="H7" s="64">
        <v>1</v>
      </c>
      <c r="I7" s="64">
        <v>1</v>
      </c>
      <c r="J7" s="58">
        <v>1</v>
      </c>
      <c r="K7" s="58">
        <v>0</v>
      </c>
      <c r="L7" s="58">
        <v>0</v>
      </c>
      <c r="M7" s="64">
        <v>0</v>
      </c>
    </row>
    <row r="8" spans="1:13" ht="12.75">
      <c r="A8" s="57">
        <v>4</v>
      </c>
      <c r="B8" s="58" t="s">
        <v>415</v>
      </c>
      <c r="C8" s="58" t="s">
        <v>418</v>
      </c>
      <c r="D8" s="64">
        <v>2</v>
      </c>
      <c r="E8" s="58">
        <v>0</v>
      </c>
      <c r="F8" s="58">
        <v>1</v>
      </c>
      <c r="G8" s="58">
        <v>1</v>
      </c>
      <c r="H8" s="64">
        <v>0</v>
      </c>
      <c r="I8" s="64">
        <v>0</v>
      </c>
      <c r="J8" s="58">
        <v>0</v>
      </c>
      <c r="K8" s="58">
        <v>0</v>
      </c>
      <c r="L8" s="58">
        <v>0</v>
      </c>
      <c r="M8" s="64">
        <v>0</v>
      </c>
    </row>
    <row r="9" spans="1:13" ht="12.75">
      <c r="A9" s="57">
        <v>5</v>
      </c>
      <c r="B9" s="58" t="s">
        <v>419</v>
      </c>
      <c r="C9" s="58" t="s">
        <v>420</v>
      </c>
      <c r="D9" s="64">
        <v>2</v>
      </c>
      <c r="E9" s="58">
        <v>1</v>
      </c>
      <c r="F9" s="58">
        <v>0</v>
      </c>
      <c r="G9" s="58">
        <v>1</v>
      </c>
      <c r="H9" s="64">
        <v>2</v>
      </c>
      <c r="I9" s="64">
        <v>1</v>
      </c>
      <c r="J9" s="58">
        <v>1</v>
      </c>
      <c r="K9" s="58">
        <v>0</v>
      </c>
      <c r="L9" s="58">
        <v>0</v>
      </c>
      <c r="M9" s="64">
        <v>1</v>
      </c>
    </row>
    <row r="10" spans="1:13" ht="12.75">
      <c r="A10" s="57">
        <v>6</v>
      </c>
      <c r="B10" s="58" t="s">
        <v>421</v>
      </c>
      <c r="C10" s="58" t="s">
        <v>422</v>
      </c>
      <c r="D10" s="64">
        <v>2</v>
      </c>
      <c r="E10" s="58">
        <v>0</v>
      </c>
      <c r="F10" s="58">
        <v>0</v>
      </c>
      <c r="G10" s="58">
        <v>2</v>
      </c>
      <c r="H10" s="64">
        <v>2</v>
      </c>
      <c r="I10" s="64">
        <v>0</v>
      </c>
      <c r="J10" s="58">
        <v>0</v>
      </c>
      <c r="K10" s="58">
        <v>0</v>
      </c>
      <c r="L10" s="58">
        <v>0</v>
      </c>
      <c r="M10" s="64">
        <v>0</v>
      </c>
    </row>
    <row r="11" spans="1:13" ht="12.75">
      <c r="A11" s="57">
        <v>7</v>
      </c>
      <c r="B11" s="58" t="s">
        <v>421</v>
      </c>
      <c r="C11" s="58" t="s">
        <v>423</v>
      </c>
      <c r="D11" s="64">
        <v>0</v>
      </c>
      <c r="E11" s="58">
        <v>0</v>
      </c>
      <c r="F11" s="58">
        <v>0</v>
      </c>
      <c r="G11" s="58">
        <v>0</v>
      </c>
      <c r="H11" s="64">
        <v>0</v>
      </c>
      <c r="I11" s="64">
        <v>0</v>
      </c>
      <c r="J11" s="58">
        <v>0</v>
      </c>
      <c r="K11" s="58">
        <v>0</v>
      </c>
      <c r="L11" s="58">
        <v>0</v>
      </c>
      <c r="M11" s="64">
        <v>0</v>
      </c>
    </row>
    <row r="12" spans="1:13" ht="12.75">
      <c r="A12" s="57">
        <v>8</v>
      </c>
      <c r="B12" s="58" t="s">
        <v>421</v>
      </c>
      <c r="C12" s="58" t="s">
        <v>424</v>
      </c>
      <c r="D12" s="64">
        <v>2</v>
      </c>
      <c r="E12" s="58">
        <v>1</v>
      </c>
      <c r="F12" s="58">
        <v>0</v>
      </c>
      <c r="G12" s="58">
        <v>0</v>
      </c>
      <c r="H12" s="64">
        <v>1</v>
      </c>
      <c r="I12" s="64">
        <v>2</v>
      </c>
      <c r="J12" s="58">
        <v>2</v>
      </c>
      <c r="K12" s="58">
        <v>0</v>
      </c>
      <c r="L12" s="58">
        <v>0</v>
      </c>
      <c r="M12" s="64">
        <v>0</v>
      </c>
    </row>
    <row r="13" spans="1:13" ht="12.75">
      <c r="A13" s="57">
        <v>9</v>
      </c>
      <c r="B13" s="58" t="s">
        <v>421</v>
      </c>
      <c r="C13" s="58" t="s">
        <v>425</v>
      </c>
      <c r="D13" s="64">
        <v>3</v>
      </c>
      <c r="E13" s="58">
        <v>3</v>
      </c>
      <c r="F13" s="58">
        <v>0</v>
      </c>
      <c r="G13" s="58">
        <v>0</v>
      </c>
      <c r="H13" s="64">
        <v>0</v>
      </c>
      <c r="I13" s="64">
        <v>1</v>
      </c>
      <c r="J13" s="58">
        <v>0</v>
      </c>
      <c r="K13" s="58">
        <v>0</v>
      </c>
      <c r="L13" s="58">
        <v>1</v>
      </c>
      <c r="M13" s="64">
        <v>1</v>
      </c>
    </row>
    <row r="14" spans="1:13" ht="12.75">
      <c r="A14" s="57">
        <v>10</v>
      </c>
      <c r="B14" s="58" t="s">
        <v>421</v>
      </c>
      <c r="C14" s="58" t="s">
        <v>426</v>
      </c>
      <c r="D14" s="64">
        <v>2</v>
      </c>
      <c r="E14" s="58">
        <v>0</v>
      </c>
      <c r="F14" s="58">
        <v>0</v>
      </c>
      <c r="G14" s="58">
        <v>2</v>
      </c>
      <c r="H14" s="64">
        <v>0</v>
      </c>
      <c r="I14" s="64">
        <v>0</v>
      </c>
      <c r="J14" s="58">
        <v>0</v>
      </c>
      <c r="K14" s="58">
        <v>0</v>
      </c>
      <c r="L14" s="58">
        <v>0</v>
      </c>
      <c r="M14" s="64">
        <v>0</v>
      </c>
    </row>
    <row r="15" spans="1:13" ht="12.75">
      <c r="A15" s="57">
        <v>11</v>
      </c>
      <c r="B15" s="58" t="s">
        <v>421</v>
      </c>
      <c r="C15" s="58" t="s">
        <v>427</v>
      </c>
      <c r="D15" s="64">
        <v>3</v>
      </c>
      <c r="E15" s="58">
        <v>2</v>
      </c>
      <c r="F15" s="58">
        <v>1</v>
      </c>
      <c r="G15" s="58">
        <v>0</v>
      </c>
      <c r="H15" s="64">
        <v>0</v>
      </c>
      <c r="I15" s="64">
        <v>2</v>
      </c>
      <c r="J15" s="58">
        <v>1</v>
      </c>
      <c r="K15" s="58">
        <v>0</v>
      </c>
      <c r="L15" s="58">
        <v>1</v>
      </c>
      <c r="M15" s="64">
        <v>0</v>
      </c>
    </row>
    <row r="16" spans="1:13" ht="12.75">
      <c r="A16" s="57">
        <v>12</v>
      </c>
      <c r="B16" s="58" t="s">
        <v>421</v>
      </c>
      <c r="C16" s="58" t="s">
        <v>428</v>
      </c>
      <c r="D16" s="64">
        <v>0</v>
      </c>
      <c r="E16" s="58">
        <v>0</v>
      </c>
      <c r="F16" s="58">
        <v>0</v>
      </c>
      <c r="G16" s="58">
        <v>0</v>
      </c>
      <c r="H16" s="64">
        <v>0</v>
      </c>
      <c r="I16" s="64">
        <v>0</v>
      </c>
      <c r="J16" s="58">
        <v>0</v>
      </c>
      <c r="K16" s="58">
        <v>0</v>
      </c>
      <c r="L16" s="58">
        <v>0</v>
      </c>
      <c r="M16" s="64">
        <v>0</v>
      </c>
    </row>
    <row r="17" spans="1:13" ht="12.75">
      <c r="A17" s="57">
        <v>13</v>
      </c>
      <c r="B17" s="58" t="s">
        <v>429</v>
      </c>
      <c r="C17" s="58" t="s">
        <v>430</v>
      </c>
      <c r="D17" s="64">
        <v>0</v>
      </c>
      <c r="E17" s="58">
        <v>0</v>
      </c>
      <c r="F17" s="58">
        <v>0</v>
      </c>
      <c r="G17" s="58">
        <v>0</v>
      </c>
      <c r="H17" s="64">
        <v>0</v>
      </c>
      <c r="I17" s="64">
        <v>1</v>
      </c>
      <c r="J17" s="58">
        <v>0</v>
      </c>
      <c r="K17" s="58">
        <v>0</v>
      </c>
      <c r="L17" s="58">
        <v>1</v>
      </c>
      <c r="M17" s="64">
        <v>1</v>
      </c>
    </row>
    <row r="18" spans="1:13" ht="12.75">
      <c r="A18" s="57">
        <v>14</v>
      </c>
      <c r="B18" s="58" t="s">
        <v>431</v>
      </c>
      <c r="C18" s="58" t="s">
        <v>432</v>
      </c>
      <c r="D18" s="64">
        <v>2</v>
      </c>
      <c r="E18" s="58">
        <v>0</v>
      </c>
      <c r="F18" s="58">
        <v>0</v>
      </c>
      <c r="G18" s="58">
        <v>2</v>
      </c>
      <c r="H18" s="64">
        <v>2</v>
      </c>
      <c r="I18" s="64">
        <v>1</v>
      </c>
      <c r="J18" s="58">
        <v>0</v>
      </c>
      <c r="K18" s="58">
        <v>0</v>
      </c>
      <c r="L18" s="58">
        <v>1</v>
      </c>
      <c r="M18" s="64">
        <v>1</v>
      </c>
    </row>
    <row r="19" spans="1:13" ht="12.75">
      <c r="A19" s="57">
        <v>15</v>
      </c>
      <c r="B19" s="58" t="s">
        <v>431</v>
      </c>
      <c r="C19" s="58" t="s">
        <v>433</v>
      </c>
      <c r="D19" s="64">
        <v>0</v>
      </c>
      <c r="E19" s="58">
        <v>0</v>
      </c>
      <c r="F19" s="58">
        <v>0</v>
      </c>
      <c r="G19" s="58">
        <v>0</v>
      </c>
      <c r="H19" s="64">
        <v>0</v>
      </c>
      <c r="I19" s="64">
        <v>0</v>
      </c>
      <c r="J19" s="58">
        <v>0</v>
      </c>
      <c r="K19" s="58">
        <v>0</v>
      </c>
      <c r="L19" s="58">
        <v>0</v>
      </c>
      <c r="M19" s="64">
        <v>0</v>
      </c>
    </row>
    <row r="20" spans="1:13" ht="12.75">
      <c r="A20" s="57">
        <v>16</v>
      </c>
      <c r="B20" s="58" t="s">
        <v>431</v>
      </c>
      <c r="C20" s="58" t="s">
        <v>434</v>
      </c>
      <c r="D20" s="64">
        <v>0</v>
      </c>
      <c r="E20" s="58">
        <v>0</v>
      </c>
      <c r="F20" s="58">
        <v>0</v>
      </c>
      <c r="G20" s="58">
        <v>0</v>
      </c>
      <c r="H20" s="64">
        <v>0</v>
      </c>
      <c r="I20" s="64">
        <v>0</v>
      </c>
      <c r="J20" s="58">
        <v>0</v>
      </c>
      <c r="K20" s="58">
        <v>0</v>
      </c>
      <c r="L20" s="58">
        <v>0</v>
      </c>
      <c r="M20" s="64">
        <v>0</v>
      </c>
    </row>
    <row r="21" spans="1:13" ht="12.75">
      <c r="A21" s="57">
        <v>17</v>
      </c>
      <c r="B21" s="58" t="s">
        <v>435</v>
      </c>
      <c r="C21" s="58" t="s">
        <v>436</v>
      </c>
      <c r="D21" s="64">
        <v>1</v>
      </c>
      <c r="E21" s="58">
        <v>0</v>
      </c>
      <c r="F21" s="58">
        <v>0</v>
      </c>
      <c r="G21" s="58">
        <v>1</v>
      </c>
      <c r="H21" s="64">
        <v>1</v>
      </c>
      <c r="I21" s="64">
        <v>0</v>
      </c>
      <c r="J21" s="58">
        <v>0</v>
      </c>
      <c r="K21" s="58">
        <v>0</v>
      </c>
      <c r="L21" s="58">
        <v>0</v>
      </c>
      <c r="M21" s="64">
        <v>0</v>
      </c>
    </row>
    <row r="22" spans="1:13" ht="12.75">
      <c r="A22" s="57">
        <v>18</v>
      </c>
      <c r="B22" s="58" t="s">
        <v>435</v>
      </c>
      <c r="C22" s="58" t="s">
        <v>437</v>
      </c>
      <c r="D22" s="64">
        <v>1</v>
      </c>
      <c r="E22" s="58">
        <v>0</v>
      </c>
      <c r="F22" s="58">
        <v>0</v>
      </c>
      <c r="G22" s="58">
        <v>1</v>
      </c>
      <c r="H22" s="64">
        <v>1</v>
      </c>
      <c r="I22" s="64">
        <v>1</v>
      </c>
      <c r="J22" s="58">
        <v>0</v>
      </c>
      <c r="K22" s="58">
        <v>0</v>
      </c>
      <c r="L22" s="58">
        <v>1</v>
      </c>
      <c r="M22" s="64">
        <v>0</v>
      </c>
    </row>
    <row r="23" spans="1:13" ht="12.75">
      <c r="A23" s="57">
        <v>19</v>
      </c>
      <c r="B23" s="58" t="s">
        <v>438</v>
      </c>
      <c r="C23" s="58" t="s">
        <v>439</v>
      </c>
      <c r="D23" s="64">
        <v>2</v>
      </c>
      <c r="E23" s="58">
        <v>1</v>
      </c>
      <c r="F23" s="58">
        <v>0</v>
      </c>
      <c r="G23" s="58">
        <v>1</v>
      </c>
      <c r="H23" s="64">
        <v>1</v>
      </c>
      <c r="I23" s="64">
        <v>1</v>
      </c>
      <c r="J23" s="58">
        <v>0</v>
      </c>
      <c r="K23" s="58">
        <v>1</v>
      </c>
      <c r="L23" s="58">
        <v>0</v>
      </c>
      <c r="M23" s="64">
        <v>0</v>
      </c>
    </row>
    <row r="24" spans="1:13" ht="12.75">
      <c r="A24" s="57">
        <v>20</v>
      </c>
      <c r="B24" s="58" t="s">
        <v>440</v>
      </c>
      <c r="C24" s="58" t="s">
        <v>441</v>
      </c>
      <c r="D24" s="64">
        <v>1</v>
      </c>
      <c r="E24" s="58">
        <v>1</v>
      </c>
      <c r="F24" s="58">
        <v>0</v>
      </c>
      <c r="G24" s="58">
        <v>0</v>
      </c>
      <c r="H24" s="64">
        <v>0</v>
      </c>
      <c r="I24" s="64">
        <v>0</v>
      </c>
      <c r="J24" s="58">
        <v>0</v>
      </c>
      <c r="K24" s="58">
        <v>0</v>
      </c>
      <c r="L24" s="58">
        <v>0</v>
      </c>
      <c r="M24" s="64">
        <v>0</v>
      </c>
    </row>
    <row r="25" spans="1:13" ht="12.75">
      <c r="A25" s="57">
        <v>21</v>
      </c>
      <c r="B25" s="58" t="s">
        <v>440</v>
      </c>
      <c r="C25" s="58" t="s">
        <v>442</v>
      </c>
      <c r="D25" s="64">
        <v>1</v>
      </c>
      <c r="E25" s="58">
        <v>0</v>
      </c>
      <c r="F25" s="58">
        <v>0</v>
      </c>
      <c r="G25" s="58">
        <v>1</v>
      </c>
      <c r="H25" s="64">
        <v>0</v>
      </c>
      <c r="I25" s="64">
        <v>0</v>
      </c>
      <c r="J25" s="58">
        <v>0</v>
      </c>
      <c r="K25" s="58">
        <v>0</v>
      </c>
      <c r="L25" s="58">
        <v>0</v>
      </c>
      <c r="M25" s="64">
        <v>0</v>
      </c>
    </row>
    <row r="26" spans="1:13" ht="12.75">
      <c r="A26" s="57">
        <v>22</v>
      </c>
      <c r="B26" s="58" t="s">
        <v>440</v>
      </c>
      <c r="C26" s="58" t="s">
        <v>443</v>
      </c>
      <c r="D26" s="64">
        <v>0</v>
      </c>
      <c r="E26" s="58">
        <v>0</v>
      </c>
      <c r="F26" s="58">
        <v>0</v>
      </c>
      <c r="G26" s="58">
        <v>0</v>
      </c>
      <c r="H26" s="64">
        <v>0</v>
      </c>
      <c r="I26" s="64">
        <v>0</v>
      </c>
      <c r="J26" s="58">
        <v>0</v>
      </c>
      <c r="K26" s="58">
        <v>0</v>
      </c>
      <c r="L26" s="58">
        <v>0</v>
      </c>
      <c r="M26" s="64">
        <v>0</v>
      </c>
    </row>
    <row r="27" spans="1:13" ht="12.75">
      <c r="A27" s="57">
        <v>23</v>
      </c>
      <c r="B27" s="58" t="s">
        <v>444</v>
      </c>
      <c r="C27" s="58" t="s">
        <v>445</v>
      </c>
      <c r="D27" s="64">
        <v>1</v>
      </c>
      <c r="E27" s="58">
        <v>1</v>
      </c>
      <c r="F27" s="58">
        <v>0</v>
      </c>
      <c r="G27" s="58">
        <v>0</v>
      </c>
      <c r="H27" s="64">
        <v>0</v>
      </c>
      <c r="I27" s="64">
        <v>0</v>
      </c>
      <c r="J27" s="58">
        <v>0</v>
      </c>
      <c r="K27" s="58">
        <v>0</v>
      </c>
      <c r="L27" s="58">
        <v>0</v>
      </c>
      <c r="M27" s="64">
        <v>0</v>
      </c>
    </row>
    <row r="28" spans="1:13" ht="12.75">
      <c r="A28" s="57">
        <v>24</v>
      </c>
      <c r="B28" s="58" t="s">
        <v>444</v>
      </c>
      <c r="C28" s="58" t="s">
        <v>446</v>
      </c>
      <c r="D28" s="64">
        <v>3</v>
      </c>
      <c r="E28" s="58">
        <v>3</v>
      </c>
      <c r="F28" s="58">
        <v>0</v>
      </c>
      <c r="G28" s="58">
        <v>0</v>
      </c>
      <c r="H28" s="64">
        <v>0</v>
      </c>
      <c r="I28" s="64">
        <v>1</v>
      </c>
      <c r="J28" s="58">
        <v>1</v>
      </c>
      <c r="K28" s="58">
        <v>0</v>
      </c>
      <c r="L28" s="58">
        <v>0</v>
      </c>
      <c r="M28" s="64">
        <v>0</v>
      </c>
    </row>
    <row r="29" spans="1:13" ht="12.75">
      <c r="A29" s="57">
        <v>25</v>
      </c>
      <c r="B29" s="58" t="s">
        <v>444</v>
      </c>
      <c r="C29" s="58" t="s">
        <v>447</v>
      </c>
      <c r="D29" s="64">
        <v>0</v>
      </c>
      <c r="E29" s="58">
        <v>0</v>
      </c>
      <c r="F29" s="58">
        <v>0</v>
      </c>
      <c r="G29" s="58">
        <v>0</v>
      </c>
      <c r="H29" s="64">
        <v>0</v>
      </c>
      <c r="I29" s="64">
        <v>0</v>
      </c>
      <c r="J29" s="58">
        <v>0</v>
      </c>
      <c r="K29" s="58">
        <v>0</v>
      </c>
      <c r="L29" s="58">
        <v>0</v>
      </c>
      <c r="M29" s="64">
        <v>0</v>
      </c>
    </row>
    <row r="30" spans="1:13" ht="12.75">
      <c r="A30" s="57">
        <v>26</v>
      </c>
      <c r="B30" s="58" t="s">
        <v>448</v>
      </c>
      <c r="C30" s="58" t="s">
        <v>449</v>
      </c>
      <c r="D30" s="64">
        <v>1</v>
      </c>
      <c r="E30" s="58">
        <v>1</v>
      </c>
      <c r="F30" s="58">
        <v>0</v>
      </c>
      <c r="G30" s="58">
        <v>0</v>
      </c>
      <c r="H30" s="64">
        <v>0</v>
      </c>
      <c r="I30" s="64">
        <v>0</v>
      </c>
      <c r="J30" s="58">
        <v>0</v>
      </c>
      <c r="K30" s="58">
        <v>0</v>
      </c>
      <c r="L30" s="58">
        <v>0</v>
      </c>
      <c r="M30" s="64">
        <v>0</v>
      </c>
    </row>
    <row r="31" spans="1:13" ht="12.75">
      <c r="A31" s="57">
        <v>27</v>
      </c>
      <c r="B31" s="58" t="s">
        <v>448</v>
      </c>
      <c r="C31" s="58" t="s">
        <v>450</v>
      </c>
      <c r="D31" s="64">
        <v>2</v>
      </c>
      <c r="E31" s="58">
        <v>2</v>
      </c>
      <c r="F31" s="58">
        <v>0</v>
      </c>
      <c r="G31" s="58">
        <v>0</v>
      </c>
      <c r="H31" s="64">
        <v>0</v>
      </c>
      <c r="I31" s="64">
        <v>0</v>
      </c>
      <c r="J31" s="58">
        <v>0</v>
      </c>
      <c r="K31" s="58">
        <v>0</v>
      </c>
      <c r="L31" s="58">
        <v>0</v>
      </c>
      <c r="M31" s="64">
        <v>0</v>
      </c>
    </row>
    <row r="32" spans="1:13" ht="12.75">
      <c r="A32" s="57">
        <v>28</v>
      </c>
      <c r="B32" s="58" t="s">
        <v>451</v>
      </c>
      <c r="C32" s="58" t="s">
        <v>452</v>
      </c>
      <c r="D32" s="64">
        <v>2</v>
      </c>
      <c r="E32" s="58">
        <v>2</v>
      </c>
      <c r="F32" s="58">
        <v>0</v>
      </c>
      <c r="G32" s="58">
        <v>0</v>
      </c>
      <c r="H32" s="64">
        <v>0</v>
      </c>
      <c r="I32" s="64">
        <v>1</v>
      </c>
      <c r="J32" s="58">
        <v>1</v>
      </c>
      <c r="K32" s="58">
        <v>0</v>
      </c>
      <c r="L32" s="58">
        <v>0</v>
      </c>
      <c r="M32" s="64">
        <v>0</v>
      </c>
    </row>
    <row r="33" spans="1:13" ht="12.75">
      <c r="A33" s="57">
        <v>29</v>
      </c>
      <c r="B33" s="58" t="s">
        <v>453</v>
      </c>
      <c r="C33" s="58" t="s">
        <v>454</v>
      </c>
      <c r="D33" s="64">
        <v>0</v>
      </c>
      <c r="E33" s="58">
        <v>0</v>
      </c>
      <c r="F33" s="58">
        <v>0</v>
      </c>
      <c r="G33" s="58">
        <v>0</v>
      </c>
      <c r="H33" s="64">
        <v>0</v>
      </c>
      <c r="I33" s="64">
        <v>0</v>
      </c>
      <c r="J33" s="58">
        <v>0</v>
      </c>
      <c r="K33" s="58">
        <v>0</v>
      </c>
      <c r="L33" s="58">
        <v>0</v>
      </c>
      <c r="M33" s="64">
        <v>0</v>
      </c>
    </row>
    <row r="34" spans="1:13" ht="12.75">
      <c r="A34" s="57">
        <v>30</v>
      </c>
      <c r="B34" s="58" t="s">
        <v>453</v>
      </c>
      <c r="C34" s="58" t="s">
        <v>455</v>
      </c>
      <c r="D34" s="64">
        <v>0</v>
      </c>
      <c r="E34" s="58">
        <v>0</v>
      </c>
      <c r="F34" s="58">
        <v>0</v>
      </c>
      <c r="G34" s="58">
        <v>0</v>
      </c>
      <c r="H34" s="64">
        <v>0</v>
      </c>
      <c r="I34" s="64">
        <v>0</v>
      </c>
      <c r="J34" s="58">
        <v>0</v>
      </c>
      <c r="K34" s="58">
        <v>0</v>
      </c>
      <c r="L34" s="58">
        <v>0</v>
      </c>
      <c r="M34" s="64">
        <v>0</v>
      </c>
    </row>
    <row r="35" spans="1:13" ht="12.75">
      <c r="A35" s="57">
        <v>31</v>
      </c>
      <c r="B35" s="58" t="s">
        <v>456</v>
      </c>
      <c r="C35" s="58" t="s">
        <v>457</v>
      </c>
      <c r="D35" s="64">
        <v>0</v>
      </c>
      <c r="E35" s="58">
        <v>0</v>
      </c>
      <c r="F35" s="58">
        <v>0</v>
      </c>
      <c r="G35" s="58">
        <v>0</v>
      </c>
      <c r="H35" s="64">
        <v>0</v>
      </c>
      <c r="I35" s="64">
        <v>0</v>
      </c>
      <c r="J35" s="58">
        <v>0</v>
      </c>
      <c r="K35" s="58">
        <v>0</v>
      </c>
      <c r="L35" s="58">
        <v>0</v>
      </c>
      <c r="M35" s="64">
        <v>0</v>
      </c>
    </row>
    <row r="36" spans="1:13" ht="12.75">
      <c r="A36" s="57">
        <v>32</v>
      </c>
      <c r="B36" s="58" t="s">
        <v>456</v>
      </c>
      <c r="C36" s="58" t="s">
        <v>458</v>
      </c>
      <c r="D36" s="64">
        <v>3</v>
      </c>
      <c r="E36" s="58">
        <v>0</v>
      </c>
      <c r="F36" s="58">
        <v>0</v>
      </c>
      <c r="G36" s="58">
        <v>3</v>
      </c>
      <c r="H36" s="64">
        <v>0</v>
      </c>
      <c r="I36" s="64">
        <v>0</v>
      </c>
      <c r="J36" s="58">
        <v>0</v>
      </c>
      <c r="K36" s="58">
        <v>0</v>
      </c>
      <c r="L36" s="58">
        <v>0</v>
      </c>
      <c r="M36" s="64">
        <v>0</v>
      </c>
    </row>
    <row r="37" spans="1:13" ht="12.75">
      <c r="A37" s="57">
        <v>33</v>
      </c>
      <c r="B37" s="58" t="s">
        <v>456</v>
      </c>
      <c r="C37" s="58" t="s">
        <v>459</v>
      </c>
      <c r="D37" s="64">
        <v>4</v>
      </c>
      <c r="E37" s="58">
        <v>4</v>
      </c>
      <c r="F37" s="58">
        <v>0</v>
      </c>
      <c r="G37" s="58">
        <v>0</v>
      </c>
      <c r="H37" s="64">
        <v>0</v>
      </c>
      <c r="I37" s="64">
        <v>2</v>
      </c>
      <c r="J37" s="58">
        <v>1</v>
      </c>
      <c r="K37" s="58">
        <v>0</v>
      </c>
      <c r="L37" s="58">
        <v>1</v>
      </c>
      <c r="M37" s="64">
        <v>1</v>
      </c>
    </row>
    <row r="38" spans="1:13" ht="12.75">
      <c r="A38" s="57">
        <v>34</v>
      </c>
      <c r="B38" s="58" t="s">
        <v>456</v>
      </c>
      <c r="C38" s="58" t="s">
        <v>460</v>
      </c>
      <c r="D38" s="64">
        <v>1</v>
      </c>
      <c r="E38" s="58">
        <v>0</v>
      </c>
      <c r="F38" s="58">
        <v>0</v>
      </c>
      <c r="G38" s="58">
        <v>1</v>
      </c>
      <c r="H38" s="64">
        <v>1</v>
      </c>
      <c r="I38" s="64">
        <v>1</v>
      </c>
      <c r="J38" s="58">
        <v>1</v>
      </c>
      <c r="K38" s="58">
        <v>0</v>
      </c>
      <c r="L38" s="58">
        <v>0</v>
      </c>
      <c r="M38" s="64">
        <v>0</v>
      </c>
    </row>
    <row r="39" spans="1:13" ht="12.75">
      <c r="A39" s="57">
        <v>35</v>
      </c>
      <c r="B39" s="58" t="s">
        <v>456</v>
      </c>
      <c r="C39" s="58" t="s">
        <v>461</v>
      </c>
      <c r="D39" s="64">
        <v>1</v>
      </c>
      <c r="E39" s="58">
        <v>0</v>
      </c>
      <c r="F39" s="58">
        <v>0</v>
      </c>
      <c r="G39" s="58">
        <v>1</v>
      </c>
      <c r="H39" s="64">
        <v>0</v>
      </c>
      <c r="I39" s="64">
        <v>0</v>
      </c>
      <c r="J39" s="58">
        <v>0</v>
      </c>
      <c r="K39" s="58">
        <v>0</v>
      </c>
      <c r="L39" s="58">
        <v>0</v>
      </c>
      <c r="M39" s="64">
        <v>0</v>
      </c>
    </row>
    <row r="40" spans="1:13" ht="12.75">
      <c r="A40" s="57">
        <v>36</v>
      </c>
      <c r="B40" s="58" t="s">
        <v>462</v>
      </c>
      <c r="C40" s="58" t="s">
        <v>463</v>
      </c>
      <c r="D40" s="64">
        <v>4</v>
      </c>
      <c r="E40" s="58">
        <v>0</v>
      </c>
      <c r="F40" s="58">
        <v>0</v>
      </c>
      <c r="G40" s="58">
        <v>4</v>
      </c>
      <c r="H40" s="64">
        <v>4</v>
      </c>
      <c r="I40" s="64">
        <v>0</v>
      </c>
      <c r="J40" s="58">
        <v>0</v>
      </c>
      <c r="K40" s="58">
        <v>0</v>
      </c>
      <c r="L40" s="58">
        <v>0</v>
      </c>
      <c r="M40" s="64">
        <v>0</v>
      </c>
    </row>
    <row r="41" spans="1:13" ht="12.75">
      <c r="A41" s="57">
        <v>37</v>
      </c>
      <c r="B41" s="58" t="s">
        <v>462</v>
      </c>
      <c r="C41" s="58" t="s">
        <v>464</v>
      </c>
      <c r="D41" s="64">
        <v>1</v>
      </c>
      <c r="E41" s="58">
        <v>0</v>
      </c>
      <c r="F41" s="58">
        <v>0</v>
      </c>
      <c r="G41" s="58">
        <v>1</v>
      </c>
      <c r="H41" s="64">
        <v>1</v>
      </c>
      <c r="I41" s="64">
        <v>0</v>
      </c>
      <c r="J41" s="58">
        <v>0</v>
      </c>
      <c r="K41" s="58">
        <v>0</v>
      </c>
      <c r="L41" s="58">
        <v>0</v>
      </c>
      <c r="M41" s="64">
        <v>0</v>
      </c>
    </row>
    <row r="42" spans="1:13" ht="12.75">
      <c r="A42" s="57">
        <v>38</v>
      </c>
      <c r="B42" s="58" t="s">
        <v>462</v>
      </c>
      <c r="C42" s="58" t="s">
        <v>465</v>
      </c>
      <c r="D42" s="64">
        <v>1</v>
      </c>
      <c r="E42" s="58">
        <v>0</v>
      </c>
      <c r="F42" s="58">
        <v>0</v>
      </c>
      <c r="G42" s="58">
        <v>1</v>
      </c>
      <c r="H42" s="64">
        <v>0</v>
      </c>
      <c r="I42" s="64">
        <v>0</v>
      </c>
      <c r="J42" s="58">
        <v>0</v>
      </c>
      <c r="K42" s="58">
        <v>0</v>
      </c>
      <c r="L42" s="58">
        <v>0</v>
      </c>
      <c r="M42" s="64">
        <v>0</v>
      </c>
    </row>
    <row r="43" spans="1:13" ht="12.75">
      <c r="A43" s="57">
        <v>39</v>
      </c>
      <c r="B43" s="58" t="s">
        <v>466</v>
      </c>
      <c r="C43" s="58" t="s">
        <v>467</v>
      </c>
      <c r="D43" s="64">
        <v>5</v>
      </c>
      <c r="E43" s="58">
        <v>3</v>
      </c>
      <c r="F43" s="58">
        <v>0</v>
      </c>
      <c r="G43" s="58">
        <v>2</v>
      </c>
      <c r="H43" s="64">
        <v>1</v>
      </c>
      <c r="I43" s="64">
        <v>0</v>
      </c>
      <c r="J43" s="58">
        <v>0</v>
      </c>
      <c r="K43" s="58">
        <v>0</v>
      </c>
      <c r="L43" s="58">
        <v>0</v>
      </c>
      <c r="M43" s="64">
        <v>0</v>
      </c>
    </row>
    <row r="44" spans="1:13" ht="12.75">
      <c r="A44" s="57">
        <v>40</v>
      </c>
      <c r="B44" s="58" t="s">
        <v>466</v>
      </c>
      <c r="C44" s="58" t="s">
        <v>468</v>
      </c>
      <c r="D44" s="64">
        <v>0</v>
      </c>
      <c r="E44" s="58">
        <v>0</v>
      </c>
      <c r="F44" s="58">
        <v>0</v>
      </c>
      <c r="G44" s="58">
        <v>0</v>
      </c>
      <c r="H44" s="64">
        <v>0</v>
      </c>
      <c r="I44" s="64">
        <v>1</v>
      </c>
      <c r="J44" s="58">
        <v>1</v>
      </c>
      <c r="K44" s="58">
        <v>0</v>
      </c>
      <c r="L44" s="58">
        <v>0</v>
      </c>
      <c r="M44" s="64">
        <v>0</v>
      </c>
    </row>
    <row r="45" spans="1:13" ht="12.75">
      <c r="A45" s="57">
        <v>41</v>
      </c>
      <c r="B45" s="58" t="s">
        <v>466</v>
      </c>
      <c r="C45" s="58" t="s">
        <v>469</v>
      </c>
      <c r="D45" s="64">
        <v>1</v>
      </c>
      <c r="E45" s="58">
        <v>0</v>
      </c>
      <c r="F45" s="58">
        <v>0</v>
      </c>
      <c r="G45" s="58">
        <v>1</v>
      </c>
      <c r="H45" s="64">
        <v>1</v>
      </c>
      <c r="I45" s="64">
        <v>0</v>
      </c>
      <c r="J45" s="58">
        <v>0</v>
      </c>
      <c r="K45" s="58">
        <v>0</v>
      </c>
      <c r="L45" s="58">
        <v>0</v>
      </c>
      <c r="M45" s="64">
        <v>0</v>
      </c>
    </row>
    <row r="46" spans="1:13" ht="12.75">
      <c r="A46" s="57">
        <v>42</v>
      </c>
      <c r="B46" s="58" t="s">
        <v>470</v>
      </c>
      <c r="C46" s="58" t="s">
        <v>471</v>
      </c>
      <c r="D46" s="64">
        <v>2</v>
      </c>
      <c r="E46" s="58">
        <v>2</v>
      </c>
      <c r="F46" s="58">
        <v>0</v>
      </c>
      <c r="G46" s="58">
        <v>0</v>
      </c>
      <c r="H46" s="64">
        <v>0</v>
      </c>
      <c r="I46" s="64">
        <v>0</v>
      </c>
      <c r="J46" s="58">
        <v>0</v>
      </c>
      <c r="K46" s="58">
        <v>0</v>
      </c>
      <c r="L46" s="58">
        <v>0</v>
      </c>
      <c r="M46" s="64">
        <v>0</v>
      </c>
    </row>
    <row r="47" spans="1:13" ht="12.75">
      <c r="A47" s="57">
        <v>43</v>
      </c>
      <c r="B47" s="58" t="s">
        <v>470</v>
      </c>
      <c r="C47" s="58" t="s">
        <v>472</v>
      </c>
      <c r="D47" s="64">
        <v>0</v>
      </c>
      <c r="E47" s="58">
        <v>0</v>
      </c>
      <c r="F47" s="58">
        <v>0</v>
      </c>
      <c r="G47" s="58">
        <v>0</v>
      </c>
      <c r="H47" s="64">
        <v>0</v>
      </c>
      <c r="I47" s="64">
        <v>0</v>
      </c>
      <c r="J47" s="58">
        <v>0</v>
      </c>
      <c r="K47" s="58">
        <v>0</v>
      </c>
      <c r="L47" s="58">
        <v>0</v>
      </c>
      <c r="M47" s="64">
        <v>0</v>
      </c>
    </row>
    <row r="48" spans="1:13" ht="12.75">
      <c r="A48" s="57">
        <v>44</v>
      </c>
      <c r="B48" s="58" t="s">
        <v>470</v>
      </c>
      <c r="C48" s="58" t="s">
        <v>473</v>
      </c>
      <c r="D48" s="64">
        <v>1</v>
      </c>
      <c r="E48" s="58">
        <v>1</v>
      </c>
      <c r="F48" s="58">
        <v>0</v>
      </c>
      <c r="G48" s="58">
        <v>0</v>
      </c>
      <c r="H48" s="64">
        <v>0</v>
      </c>
      <c r="I48" s="64">
        <v>0</v>
      </c>
      <c r="J48" s="58">
        <v>0</v>
      </c>
      <c r="K48" s="58">
        <v>0</v>
      </c>
      <c r="L48" s="58">
        <v>0</v>
      </c>
      <c r="M48" s="64">
        <v>0</v>
      </c>
    </row>
    <row r="49" spans="1:13" ht="12.75">
      <c r="A49" s="57">
        <v>45</v>
      </c>
      <c r="B49" s="58" t="s">
        <v>474</v>
      </c>
      <c r="C49" s="58" t="s">
        <v>475</v>
      </c>
      <c r="D49" s="64">
        <v>2</v>
      </c>
      <c r="E49" s="58">
        <v>0</v>
      </c>
      <c r="F49" s="58">
        <v>0</v>
      </c>
      <c r="G49" s="58">
        <v>2</v>
      </c>
      <c r="H49" s="64">
        <v>2</v>
      </c>
      <c r="I49" s="64">
        <v>0</v>
      </c>
      <c r="J49" s="58">
        <v>0</v>
      </c>
      <c r="K49" s="58">
        <v>0</v>
      </c>
      <c r="L49" s="58">
        <v>0</v>
      </c>
      <c r="M49" s="64">
        <v>0</v>
      </c>
    </row>
    <row r="50" spans="1:13" ht="12.75">
      <c r="A50" s="57">
        <v>46</v>
      </c>
      <c r="B50" s="58" t="s">
        <v>474</v>
      </c>
      <c r="C50" s="58" t="s">
        <v>476</v>
      </c>
      <c r="D50" s="64">
        <v>0</v>
      </c>
      <c r="E50" s="58">
        <v>0</v>
      </c>
      <c r="F50" s="58">
        <v>0</v>
      </c>
      <c r="G50" s="58">
        <v>0</v>
      </c>
      <c r="H50" s="64">
        <v>0</v>
      </c>
      <c r="I50" s="64">
        <v>0</v>
      </c>
      <c r="J50" s="58">
        <v>0</v>
      </c>
      <c r="K50" s="58">
        <v>0</v>
      </c>
      <c r="L50" s="58">
        <v>0</v>
      </c>
      <c r="M50" s="64">
        <v>0</v>
      </c>
    </row>
    <row r="51" spans="1:13" ht="12.75">
      <c r="A51" s="57">
        <v>47</v>
      </c>
      <c r="B51" s="58" t="s">
        <v>474</v>
      </c>
      <c r="C51" s="58" t="s">
        <v>477</v>
      </c>
      <c r="D51" s="64">
        <v>2</v>
      </c>
      <c r="E51" s="58">
        <v>0</v>
      </c>
      <c r="F51" s="58">
        <v>0</v>
      </c>
      <c r="G51" s="58">
        <v>2</v>
      </c>
      <c r="H51" s="64">
        <v>0</v>
      </c>
      <c r="I51" s="64">
        <v>0</v>
      </c>
      <c r="J51" s="58">
        <v>0</v>
      </c>
      <c r="K51" s="58">
        <v>0</v>
      </c>
      <c r="L51" s="58">
        <v>0</v>
      </c>
      <c r="M51" s="64">
        <v>0</v>
      </c>
    </row>
    <row r="52" spans="1:13" ht="12.75">
      <c r="A52" s="57">
        <v>48</v>
      </c>
      <c r="B52" s="58" t="s">
        <v>478</v>
      </c>
      <c r="C52" s="58" t="s">
        <v>479</v>
      </c>
      <c r="D52" s="64">
        <v>2</v>
      </c>
      <c r="E52" s="58">
        <v>0</v>
      </c>
      <c r="F52" s="58">
        <v>0</v>
      </c>
      <c r="G52" s="58">
        <v>2</v>
      </c>
      <c r="H52" s="64">
        <v>2</v>
      </c>
      <c r="I52" s="64">
        <v>0</v>
      </c>
      <c r="J52" s="58">
        <v>0</v>
      </c>
      <c r="K52" s="58">
        <v>0</v>
      </c>
      <c r="L52" s="58">
        <v>0</v>
      </c>
      <c r="M52" s="64">
        <v>0</v>
      </c>
    </row>
    <row r="53" spans="1:13" ht="12.75">
      <c r="A53" s="57">
        <v>49</v>
      </c>
      <c r="B53" s="58" t="s">
        <v>478</v>
      </c>
      <c r="C53" s="58" t="s">
        <v>480</v>
      </c>
      <c r="D53" s="64">
        <v>0</v>
      </c>
      <c r="E53" s="58">
        <v>0</v>
      </c>
      <c r="F53" s="58">
        <v>0</v>
      </c>
      <c r="G53" s="58">
        <v>0</v>
      </c>
      <c r="H53" s="64">
        <v>0</v>
      </c>
      <c r="I53" s="64">
        <v>0</v>
      </c>
      <c r="J53" s="58">
        <v>0</v>
      </c>
      <c r="K53" s="58">
        <v>0</v>
      </c>
      <c r="L53" s="58">
        <v>0</v>
      </c>
      <c r="M53" s="64">
        <v>0</v>
      </c>
    </row>
    <row r="54" spans="1:13" ht="12.75">
      <c r="A54" s="57">
        <v>50</v>
      </c>
      <c r="B54" s="58" t="s">
        <v>478</v>
      </c>
      <c r="C54" s="58" t="s">
        <v>481</v>
      </c>
      <c r="D54" s="64">
        <v>1</v>
      </c>
      <c r="E54" s="58">
        <v>0</v>
      </c>
      <c r="F54" s="58">
        <v>0</v>
      </c>
      <c r="G54" s="58">
        <v>1</v>
      </c>
      <c r="H54" s="64">
        <v>0</v>
      </c>
      <c r="I54" s="64">
        <v>0</v>
      </c>
      <c r="J54" s="58">
        <v>0</v>
      </c>
      <c r="K54" s="58">
        <v>0</v>
      </c>
      <c r="L54" s="58">
        <v>0</v>
      </c>
      <c r="M54" s="64">
        <v>0</v>
      </c>
    </row>
    <row r="55" spans="1:13" ht="12.75">
      <c r="A55" s="57">
        <v>51</v>
      </c>
      <c r="B55" s="58" t="s">
        <v>478</v>
      </c>
      <c r="C55" s="58" t="s">
        <v>482</v>
      </c>
      <c r="D55" s="64">
        <v>0</v>
      </c>
      <c r="E55" s="58">
        <v>0</v>
      </c>
      <c r="F55" s="58">
        <v>0</v>
      </c>
      <c r="G55" s="58">
        <v>0</v>
      </c>
      <c r="H55" s="64">
        <v>0</v>
      </c>
      <c r="I55" s="64">
        <v>0</v>
      </c>
      <c r="J55" s="58">
        <v>0</v>
      </c>
      <c r="K55" s="58">
        <v>0</v>
      </c>
      <c r="L55" s="58">
        <v>0</v>
      </c>
      <c r="M55" s="64">
        <v>0</v>
      </c>
    </row>
    <row r="56" spans="1:13" ht="12.75">
      <c r="A56" s="57">
        <v>52</v>
      </c>
      <c r="B56" s="58" t="s">
        <v>478</v>
      </c>
      <c r="C56" s="58" t="s">
        <v>483</v>
      </c>
      <c r="D56" s="64">
        <v>1</v>
      </c>
      <c r="E56" s="58">
        <v>1</v>
      </c>
      <c r="F56" s="58">
        <v>0</v>
      </c>
      <c r="G56" s="58">
        <v>0</v>
      </c>
      <c r="H56" s="64">
        <v>0</v>
      </c>
      <c r="I56" s="64">
        <v>0</v>
      </c>
      <c r="J56" s="58">
        <v>0</v>
      </c>
      <c r="K56" s="58">
        <v>0</v>
      </c>
      <c r="L56" s="58">
        <v>0</v>
      </c>
      <c r="M56" s="64">
        <v>0</v>
      </c>
    </row>
    <row r="57" spans="1:13" ht="12.75">
      <c r="A57" s="57">
        <v>53</v>
      </c>
      <c r="B57" s="58" t="s">
        <v>478</v>
      </c>
      <c r="C57" s="58" t="s">
        <v>484</v>
      </c>
      <c r="D57" s="64">
        <v>0</v>
      </c>
      <c r="E57" s="58">
        <v>0</v>
      </c>
      <c r="F57" s="58">
        <v>0</v>
      </c>
      <c r="G57" s="58">
        <v>0</v>
      </c>
      <c r="H57" s="64">
        <v>0</v>
      </c>
      <c r="I57" s="64">
        <v>0</v>
      </c>
      <c r="J57" s="58">
        <v>0</v>
      </c>
      <c r="K57" s="58">
        <v>0</v>
      </c>
      <c r="L57" s="58">
        <v>0</v>
      </c>
      <c r="M57" s="64">
        <v>0</v>
      </c>
    </row>
    <row r="58" spans="1:13" ht="12.75">
      <c r="A58" s="57">
        <v>54</v>
      </c>
      <c r="B58" s="58" t="s">
        <v>478</v>
      </c>
      <c r="C58" s="58" t="s">
        <v>485</v>
      </c>
      <c r="D58" s="64">
        <v>0</v>
      </c>
      <c r="E58" s="58">
        <v>0</v>
      </c>
      <c r="F58" s="58">
        <v>0</v>
      </c>
      <c r="G58" s="58">
        <v>0</v>
      </c>
      <c r="H58" s="64">
        <v>0</v>
      </c>
      <c r="I58" s="64">
        <v>0</v>
      </c>
      <c r="J58" s="58">
        <v>0</v>
      </c>
      <c r="K58" s="58">
        <v>0</v>
      </c>
      <c r="L58" s="58">
        <v>0</v>
      </c>
      <c r="M58" s="64">
        <v>0</v>
      </c>
    </row>
    <row r="59" spans="1:13" ht="12.75">
      <c r="A59" s="57">
        <v>55</v>
      </c>
      <c r="B59" s="58" t="s">
        <v>486</v>
      </c>
      <c r="C59" s="58" t="s">
        <v>487</v>
      </c>
      <c r="D59" s="64">
        <v>1</v>
      </c>
      <c r="E59" s="58">
        <v>0</v>
      </c>
      <c r="F59" s="58">
        <v>0</v>
      </c>
      <c r="G59" s="58">
        <v>1</v>
      </c>
      <c r="H59" s="64">
        <v>1</v>
      </c>
      <c r="I59" s="64">
        <v>0</v>
      </c>
      <c r="J59" s="58">
        <v>0</v>
      </c>
      <c r="K59" s="58">
        <v>0</v>
      </c>
      <c r="L59" s="58">
        <v>0</v>
      </c>
      <c r="M59" s="64">
        <v>0</v>
      </c>
    </row>
    <row r="60" spans="1:13" ht="12.75">
      <c r="A60" s="57">
        <v>56</v>
      </c>
      <c r="B60" s="58" t="s">
        <v>488</v>
      </c>
      <c r="C60" s="58" t="s">
        <v>489</v>
      </c>
      <c r="D60" s="64">
        <v>1</v>
      </c>
      <c r="E60" s="58">
        <v>0</v>
      </c>
      <c r="F60" s="58">
        <v>0</v>
      </c>
      <c r="G60" s="58">
        <v>1</v>
      </c>
      <c r="H60" s="64">
        <v>1</v>
      </c>
      <c r="I60" s="64">
        <v>0</v>
      </c>
      <c r="J60" s="58">
        <v>0</v>
      </c>
      <c r="K60" s="58">
        <v>0</v>
      </c>
      <c r="L60" s="58">
        <v>0</v>
      </c>
      <c r="M60" s="64">
        <v>0</v>
      </c>
    </row>
    <row r="61" spans="1:13" ht="12.75">
      <c r="A61" s="57">
        <v>57</v>
      </c>
      <c r="B61" s="58" t="s">
        <v>488</v>
      </c>
      <c r="C61" s="58" t="s">
        <v>490</v>
      </c>
      <c r="D61" s="64">
        <v>0</v>
      </c>
      <c r="E61" s="58">
        <v>0</v>
      </c>
      <c r="F61" s="58">
        <v>0</v>
      </c>
      <c r="G61" s="58">
        <v>0</v>
      </c>
      <c r="H61" s="64">
        <v>0</v>
      </c>
      <c r="I61" s="64">
        <v>0</v>
      </c>
      <c r="J61" s="58">
        <v>0</v>
      </c>
      <c r="K61" s="58">
        <v>0</v>
      </c>
      <c r="L61" s="58">
        <v>0</v>
      </c>
      <c r="M61" s="64">
        <v>0</v>
      </c>
    </row>
    <row r="62" spans="1:13" ht="12.75">
      <c r="A62" s="57">
        <v>58</v>
      </c>
      <c r="B62" s="58" t="s">
        <v>488</v>
      </c>
      <c r="C62" s="58" t="s">
        <v>491</v>
      </c>
      <c r="D62" s="64">
        <v>0</v>
      </c>
      <c r="E62" s="58">
        <v>0</v>
      </c>
      <c r="F62" s="58">
        <v>0</v>
      </c>
      <c r="G62" s="58">
        <v>0</v>
      </c>
      <c r="H62" s="64">
        <v>0</v>
      </c>
      <c r="I62" s="64">
        <v>0</v>
      </c>
      <c r="J62" s="58">
        <v>0</v>
      </c>
      <c r="K62" s="58">
        <v>0</v>
      </c>
      <c r="L62" s="58">
        <v>0</v>
      </c>
      <c r="M62" s="64">
        <v>0</v>
      </c>
    </row>
    <row r="63" spans="1:13" ht="12.75">
      <c r="A63" s="57">
        <v>59</v>
      </c>
      <c r="B63" s="58" t="s">
        <v>488</v>
      </c>
      <c r="C63" s="58" t="s">
        <v>492</v>
      </c>
      <c r="D63" s="64">
        <v>1</v>
      </c>
      <c r="E63" s="58">
        <v>0</v>
      </c>
      <c r="F63" s="58">
        <v>0</v>
      </c>
      <c r="G63" s="58">
        <v>1</v>
      </c>
      <c r="H63" s="64">
        <v>1</v>
      </c>
      <c r="I63" s="64">
        <v>0</v>
      </c>
      <c r="J63" s="58">
        <v>0</v>
      </c>
      <c r="K63" s="58">
        <v>0</v>
      </c>
      <c r="L63" s="58">
        <v>0</v>
      </c>
      <c r="M63" s="64">
        <v>0</v>
      </c>
    </row>
    <row r="64" spans="1:13" ht="12.75">
      <c r="A64" s="57">
        <v>60</v>
      </c>
      <c r="B64" s="58" t="s">
        <v>488</v>
      </c>
      <c r="C64" s="58" t="s">
        <v>493</v>
      </c>
      <c r="D64" s="64">
        <v>1</v>
      </c>
      <c r="E64" s="58">
        <v>1</v>
      </c>
      <c r="F64" s="58">
        <v>0</v>
      </c>
      <c r="G64" s="58">
        <v>0</v>
      </c>
      <c r="H64" s="64">
        <v>0</v>
      </c>
      <c r="I64" s="64">
        <v>0</v>
      </c>
      <c r="J64" s="58">
        <v>0</v>
      </c>
      <c r="K64" s="58">
        <v>0</v>
      </c>
      <c r="L64" s="58">
        <v>0</v>
      </c>
      <c r="M64" s="64">
        <v>0</v>
      </c>
    </row>
    <row r="65" spans="1:13" ht="12.75">
      <c r="A65" s="57">
        <v>61</v>
      </c>
      <c r="B65" s="58" t="s">
        <v>488</v>
      </c>
      <c r="C65" s="58" t="s">
        <v>494</v>
      </c>
      <c r="D65" s="64">
        <v>0</v>
      </c>
      <c r="E65" s="58">
        <v>0</v>
      </c>
      <c r="F65" s="58">
        <v>0</v>
      </c>
      <c r="G65" s="58">
        <v>0</v>
      </c>
      <c r="H65" s="64">
        <v>0</v>
      </c>
      <c r="I65" s="64">
        <v>0</v>
      </c>
      <c r="J65" s="58">
        <v>0</v>
      </c>
      <c r="K65" s="58">
        <v>0</v>
      </c>
      <c r="L65" s="58">
        <v>0</v>
      </c>
      <c r="M65" s="64">
        <v>0</v>
      </c>
    </row>
    <row r="66" spans="1:13" ht="12.75">
      <c r="A66" s="57">
        <v>62</v>
      </c>
      <c r="B66" s="58" t="s">
        <v>488</v>
      </c>
      <c r="C66" s="58" t="s">
        <v>495</v>
      </c>
      <c r="D66" s="64">
        <v>2</v>
      </c>
      <c r="E66" s="58">
        <v>2</v>
      </c>
      <c r="F66" s="58">
        <v>0</v>
      </c>
      <c r="G66" s="58">
        <v>0</v>
      </c>
      <c r="H66" s="64">
        <v>0</v>
      </c>
      <c r="I66" s="64">
        <v>0</v>
      </c>
      <c r="J66" s="58">
        <v>0</v>
      </c>
      <c r="K66" s="58">
        <v>0</v>
      </c>
      <c r="L66" s="58">
        <v>0</v>
      </c>
      <c r="M66" s="64">
        <v>0</v>
      </c>
    </row>
    <row r="67" spans="1:13" ht="12.75">
      <c r="A67" s="57">
        <v>63</v>
      </c>
      <c r="B67" s="58" t="s">
        <v>488</v>
      </c>
      <c r="C67" s="58" t="s">
        <v>496</v>
      </c>
      <c r="D67" s="64">
        <v>1</v>
      </c>
      <c r="E67" s="58">
        <v>0</v>
      </c>
      <c r="F67" s="58">
        <v>0</v>
      </c>
      <c r="G67" s="58">
        <v>1</v>
      </c>
      <c r="H67" s="64">
        <v>1</v>
      </c>
      <c r="I67" s="64">
        <v>0</v>
      </c>
      <c r="J67" s="58">
        <v>0</v>
      </c>
      <c r="K67" s="58">
        <v>0</v>
      </c>
      <c r="L67" s="58">
        <v>0</v>
      </c>
      <c r="M67" s="64">
        <v>0</v>
      </c>
    </row>
    <row r="68" spans="1:13" ht="12.75">
      <c r="A68" s="57">
        <v>64</v>
      </c>
      <c r="B68" s="58" t="s">
        <v>488</v>
      </c>
      <c r="C68" s="58" t="s">
        <v>497</v>
      </c>
      <c r="D68" s="64">
        <v>1</v>
      </c>
      <c r="E68" s="58">
        <v>0</v>
      </c>
      <c r="F68" s="58">
        <v>0</v>
      </c>
      <c r="G68" s="58">
        <v>1</v>
      </c>
      <c r="H68" s="64">
        <v>1</v>
      </c>
      <c r="I68" s="64">
        <v>0</v>
      </c>
      <c r="J68" s="58">
        <v>0</v>
      </c>
      <c r="K68" s="58">
        <v>0</v>
      </c>
      <c r="L68" s="58">
        <v>0</v>
      </c>
      <c r="M68" s="64">
        <v>0</v>
      </c>
    </row>
    <row r="69" spans="1:13" ht="12.75">
      <c r="A69" s="57">
        <v>65</v>
      </c>
      <c r="B69" s="58" t="s">
        <v>498</v>
      </c>
      <c r="C69" s="58" t="s">
        <v>499</v>
      </c>
      <c r="D69" s="64">
        <v>1</v>
      </c>
      <c r="E69" s="58">
        <v>1</v>
      </c>
      <c r="F69" s="58">
        <v>0</v>
      </c>
      <c r="G69" s="58">
        <v>0</v>
      </c>
      <c r="H69" s="64">
        <v>0</v>
      </c>
      <c r="I69" s="64">
        <v>0</v>
      </c>
      <c r="J69" s="58">
        <v>0</v>
      </c>
      <c r="K69" s="58">
        <v>0</v>
      </c>
      <c r="L69" s="58">
        <v>0</v>
      </c>
      <c r="M69" s="64">
        <v>0</v>
      </c>
    </row>
    <row r="70" spans="1:13" ht="12.75">
      <c r="A70" s="57">
        <v>66</v>
      </c>
      <c r="B70" s="58" t="s">
        <v>500</v>
      </c>
      <c r="C70" s="58" t="s">
        <v>501</v>
      </c>
      <c r="D70" s="64">
        <v>1</v>
      </c>
      <c r="E70" s="58">
        <v>0</v>
      </c>
      <c r="F70" s="58">
        <v>0</v>
      </c>
      <c r="G70" s="58">
        <v>1</v>
      </c>
      <c r="H70" s="64">
        <v>0</v>
      </c>
      <c r="I70" s="64">
        <v>0</v>
      </c>
      <c r="J70" s="58">
        <v>0</v>
      </c>
      <c r="K70" s="58">
        <v>0</v>
      </c>
      <c r="L70" s="58">
        <v>0</v>
      </c>
      <c r="M70" s="64">
        <v>0</v>
      </c>
    </row>
    <row r="71" spans="1:13" ht="12.75">
      <c r="A71" s="57">
        <v>67</v>
      </c>
      <c r="B71" s="58" t="s">
        <v>500</v>
      </c>
      <c r="C71" s="58" t="s">
        <v>502</v>
      </c>
      <c r="D71" s="64">
        <v>0</v>
      </c>
      <c r="E71" s="58">
        <v>0</v>
      </c>
      <c r="F71" s="58">
        <v>0</v>
      </c>
      <c r="G71" s="58">
        <v>0</v>
      </c>
      <c r="H71" s="64">
        <v>0</v>
      </c>
      <c r="I71" s="64">
        <v>0</v>
      </c>
      <c r="J71" s="58">
        <v>0</v>
      </c>
      <c r="K71" s="58">
        <v>0</v>
      </c>
      <c r="L71" s="58">
        <v>0</v>
      </c>
      <c r="M71" s="64">
        <v>0</v>
      </c>
    </row>
    <row r="72" spans="1:13" ht="12.75">
      <c r="A72" s="57">
        <v>68</v>
      </c>
      <c r="B72" s="58" t="s">
        <v>500</v>
      </c>
      <c r="C72" s="58" t="s">
        <v>503</v>
      </c>
      <c r="D72" s="64">
        <v>5</v>
      </c>
      <c r="E72" s="58">
        <v>0</v>
      </c>
      <c r="F72" s="58">
        <v>0</v>
      </c>
      <c r="G72" s="58">
        <v>5</v>
      </c>
      <c r="H72" s="64">
        <v>0</v>
      </c>
      <c r="I72" s="64">
        <v>0</v>
      </c>
      <c r="J72" s="58">
        <v>0</v>
      </c>
      <c r="K72" s="58">
        <v>0</v>
      </c>
      <c r="L72" s="58">
        <v>0</v>
      </c>
      <c r="M72" s="64">
        <v>0</v>
      </c>
    </row>
    <row r="73" spans="1:13" ht="12.75">
      <c r="A73" s="57">
        <v>69</v>
      </c>
      <c r="B73" s="58" t="s">
        <v>504</v>
      </c>
      <c r="C73" s="58" t="s">
        <v>505</v>
      </c>
      <c r="D73" s="64">
        <v>3</v>
      </c>
      <c r="E73" s="58">
        <v>0</v>
      </c>
      <c r="F73" s="58">
        <v>0</v>
      </c>
      <c r="G73" s="58">
        <v>3</v>
      </c>
      <c r="H73" s="64">
        <v>2</v>
      </c>
      <c r="I73" s="64">
        <v>0</v>
      </c>
      <c r="J73" s="58">
        <v>0</v>
      </c>
      <c r="K73" s="58">
        <v>0</v>
      </c>
      <c r="L73" s="58">
        <v>0</v>
      </c>
      <c r="M73" s="64">
        <v>0</v>
      </c>
    </row>
    <row r="74" spans="1:13" ht="25.5">
      <c r="A74" s="57">
        <v>70</v>
      </c>
      <c r="B74" s="58" t="s">
        <v>506</v>
      </c>
      <c r="C74" s="58" t="s">
        <v>507</v>
      </c>
      <c r="D74" s="64">
        <v>1</v>
      </c>
      <c r="E74" s="58">
        <v>1</v>
      </c>
      <c r="F74" s="58">
        <v>0</v>
      </c>
      <c r="G74" s="58">
        <v>0</v>
      </c>
      <c r="H74" s="64">
        <v>0</v>
      </c>
      <c r="I74" s="64">
        <v>0</v>
      </c>
      <c r="J74" s="58">
        <v>0</v>
      </c>
      <c r="K74" s="58">
        <v>0</v>
      </c>
      <c r="L74" s="58">
        <v>0</v>
      </c>
      <c r="M74" s="64">
        <v>0</v>
      </c>
    </row>
    <row r="75" spans="1:13" ht="12.75">
      <c r="A75" s="57">
        <v>71</v>
      </c>
      <c r="B75" s="58" t="s">
        <v>506</v>
      </c>
      <c r="C75" s="58" t="s">
        <v>508</v>
      </c>
      <c r="D75" s="64">
        <v>1</v>
      </c>
      <c r="E75" s="58">
        <v>1</v>
      </c>
      <c r="F75" s="58">
        <v>0</v>
      </c>
      <c r="G75" s="58">
        <v>0</v>
      </c>
      <c r="H75" s="64">
        <v>0</v>
      </c>
      <c r="I75" s="64">
        <v>0</v>
      </c>
      <c r="J75" s="58">
        <v>0</v>
      </c>
      <c r="K75" s="58">
        <v>0</v>
      </c>
      <c r="L75" s="58">
        <v>0</v>
      </c>
      <c r="M75" s="64">
        <v>0</v>
      </c>
    </row>
    <row r="76" spans="1:13" ht="12.75">
      <c r="A76" s="57">
        <v>72</v>
      </c>
      <c r="B76" s="58" t="s">
        <v>506</v>
      </c>
      <c r="C76" s="58" t="s">
        <v>509</v>
      </c>
      <c r="D76" s="64">
        <v>0</v>
      </c>
      <c r="E76" s="58">
        <v>0</v>
      </c>
      <c r="F76" s="58">
        <v>0</v>
      </c>
      <c r="G76" s="58">
        <v>0</v>
      </c>
      <c r="H76" s="64">
        <v>0</v>
      </c>
      <c r="I76" s="64">
        <v>0</v>
      </c>
      <c r="J76" s="58">
        <v>0</v>
      </c>
      <c r="K76" s="58">
        <v>0</v>
      </c>
      <c r="L76" s="58">
        <v>0</v>
      </c>
      <c r="M76" s="64">
        <v>0</v>
      </c>
    </row>
    <row r="77" spans="1:13" ht="12.75">
      <c r="A77" s="57">
        <v>73</v>
      </c>
      <c r="B77" s="58" t="s">
        <v>506</v>
      </c>
      <c r="C77" s="58" t="s">
        <v>510</v>
      </c>
      <c r="D77" s="64">
        <v>1</v>
      </c>
      <c r="E77" s="58">
        <v>1</v>
      </c>
      <c r="F77" s="58">
        <v>0</v>
      </c>
      <c r="G77" s="58">
        <v>0</v>
      </c>
      <c r="H77" s="64">
        <v>0</v>
      </c>
      <c r="I77" s="64">
        <v>0</v>
      </c>
      <c r="J77" s="58">
        <v>0</v>
      </c>
      <c r="K77" s="58">
        <v>0</v>
      </c>
      <c r="L77" s="58">
        <v>0</v>
      </c>
      <c r="M77" s="64">
        <v>0</v>
      </c>
    </row>
    <row r="78" spans="1:13" ht="12.75">
      <c r="A78" s="57">
        <v>74</v>
      </c>
      <c r="B78" s="58" t="s">
        <v>506</v>
      </c>
      <c r="C78" s="58" t="s">
        <v>511</v>
      </c>
      <c r="D78" s="64">
        <v>0</v>
      </c>
      <c r="E78" s="58">
        <v>0</v>
      </c>
      <c r="F78" s="58">
        <v>0</v>
      </c>
      <c r="G78" s="58">
        <v>0</v>
      </c>
      <c r="H78" s="64">
        <v>0</v>
      </c>
      <c r="I78" s="64">
        <v>0</v>
      </c>
      <c r="J78" s="58">
        <v>0</v>
      </c>
      <c r="K78" s="58">
        <v>0</v>
      </c>
      <c r="L78" s="58">
        <v>0</v>
      </c>
      <c r="M78" s="64">
        <v>0</v>
      </c>
    </row>
    <row r="79" spans="1:13" ht="12.75">
      <c r="A79" s="57">
        <v>75</v>
      </c>
      <c r="B79" s="58" t="s">
        <v>506</v>
      </c>
      <c r="C79" s="58" t="s">
        <v>512</v>
      </c>
      <c r="D79" s="64">
        <v>1</v>
      </c>
      <c r="E79" s="58">
        <v>0</v>
      </c>
      <c r="F79" s="58">
        <v>0</v>
      </c>
      <c r="G79" s="58">
        <v>1</v>
      </c>
      <c r="H79" s="64">
        <v>1</v>
      </c>
      <c r="I79" s="64">
        <v>0</v>
      </c>
      <c r="J79" s="58">
        <v>0</v>
      </c>
      <c r="K79" s="58">
        <v>0</v>
      </c>
      <c r="L79" s="58">
        <v>0</v>
      </c>
      <c r="M79" s="64">
        <v>0</v>
      </c>
    </row>
    <row r="80" spans="1:13" ht="12.75">
      <c r="A80" s="57">
        <v>76</v>
      </c>
      <c r="B80" s="58" t="s">
        <v>513</v>
      </c>
      <c r="C80" s="58" t="s">
        <v>514</v>
      </c>
      <c r="D80" s="64">
        <v>2</v>
      </c>
      <c r="E80" s="58">
        <v>1</v>
      </c>
      <c r="F80" s="58">
        <v>0</v>
      </c>
      <c r="G80" s="58">
        <v>1</v>
      </c>
      <c r="H80" s="64">
        <v>1</v>
      </c>
      <c r="I80" s="64">
        <v>0</v>
      </c>
      <c r="J80" s="58">
        <v>0</v>
      </c>
      <c r="K80" s="58">
        <v>0</v>
      </c>
      <c r="L80" s="58">
        <v>0</v>
      </c>
      <c r="M80" s="64">
        <v>0</v>
      </c>
    </row>
    <row r="81" spans="1:13" ht="12.75">
      <c r="A81" s="57">
        <v>77</v>
      </c>
      <c r="B81" s="58" t="s">
        <v>513</v>
      </c>
      <c r="C81" s="58" t="s">
        <v>515</v>
      </c>
      <c r="D81" s="64">
        <v>1</v>
      </c>
      <c r="E81" s="58">
        <v>0</v>
      </c>
      <c r="F81" s="58">
        <v>1</v>
      </c>
      <c r="G81" s="58">
        <v>0</v>
      </c>
      <c r="H81" s="64">
        <v>1</v>
      </c>
      <c r="I81" s="64">
        <v>1</v>
      </c>
      <c r="J81" s="58">
        <v>0</v>
      </c>
      <c r="K81" s="58">
        <v>0</v>
      </c>
      <c r="L81" s="58">
        <v>1</v>
      </c>
      <c r="M81" s="64">
        <v>1</v>
      </c>
    </row>
    <row r="82" spans="1:13" ht="12.75">
      <c r="A82" s="57">
        <v>78</v>
      </c>
      <c r="B82" s="58" t="s">
        <v>516</v>
      </c>
      <c r="C82" s="58" t="s">
        <v>517</v>
      </c>
      <c r="D82" s="64">
        <v>1</v>
      </c>
      <c r="E82" s="58">
        <v>0</v>
      </c>
      <c r="F82" s="58">
        <v>0</v>
      </c>
      <c r="G82" s="58">
        <v>1</v>
      </c>
      <c r="H82" s="64">
        <v>1</v>
      </c>
      <c r="I82" s="64">
        <v>1</v>
      </c>
      <c r="J82" s="58">
        <v>1</v>
      </c>
      <c r="K82" s="58">
        <v>0</v>
      </c>
      <c r="L82" s="58">
        <v>0</v>
      </c>
      <c r="M82" s="64">
        <v>0</v>
      </c>
    </row>
    <row r="83" spans="1:13" ht="12.75">
      <c r="A83" s="57">
        <v>79</v>
      </c>
      <c r="B83" s="58" t="s">
        <v>516</v>
      </c>
      <c r="C83" s="58" t="s">
        <v>518</v>
      </c>
      <c r="D83" s="64">
        <v>1</v>
      </c>
      <c r="E83" s="58">
        <v>0</v>
      </c>
      <c r="F83" s="58">
        <v>0</v>
      </c>
      <c r="G83" s="58">
        <v>1</v>
      </c>
      <c r="H83" s="64">
        <v>0</v>
      </c>
      <c r="I83" s="64">
        <v>1</v>
      </c>
      <c r="J83" s="58">
        <v>0</v>
      </c>
      <c r="K83" s="58">
        <v>0</v>
      </c>
      <c r="L83" s="58">
        <v>1</v>
      </c>
      <c r="M83" s="64">
        <v>0</v>
      </c>
    </row>
    <row r="84" spans="1:13" ht="12.75">
      <c r="A84" s="57">
        <v>80</v>
      </c>
      <c r="B84" s="58" t="s">
        <v>516</v>
      </c>
      <c r="C84" s="58" t="s">
        <v>519</v>
      </c>
      <c r="D84" s="64">
        <v>1</v>
      </c>
      <c r="E84" s="58">
        <v>0</v>
      </c>
      <c r="F84" s="58">
        <v>0</v>
      </c>
      <c r="G84" s="58">
        <v>0</v>
      </c>
      <c r="H84" s="64">
        <v>1</v>
      </c>
      <c r="I84" s="64">
        <v>0</v>
      </c>
      <c r="J84" s="58">
        <v>0</v>
      </c>
      <c r="K84" s="58">
        <v>0</v>
      </c>
      <c r="L84" s="58">
        <v>0</v>
      </c>
      <c r="M84" s="64">
        <v>0</v>
      </c>
    </row>
    <row r="85" spans="1:13" ht="12.75">
      <c r="A85" s="57">
        <v>81</v>
      </c>
      <c r="B85" s="58" t="s">
        <v>520</v>
      </c>
      <c r="C85" s="58" t="s">
        <v>521</v>
      </c>
      <c r="D85" s="64">
        <v>5</v>
      </c>
      <c r="E85" s="58">
        <v>2</v>
      </c>
      <c r="F85" s="58">
        <v>0</v>
      </c>
      <c r="G85" s="58">
        <v>3</v>
      </c>
      <c r="H85" s="64">
        <v>1</v>
      </c>
      <c r="I85" s="64">
        <v>0</v>
      </c>
      <c r="J85" s="58">
        <v>0</v>
      </c>
      <c r="K85" s="58">
        <v>0</v>
      </c>
      <c r="L85" s="58">
        <v>0</v>
      </c>
      <c r="M85" s="64">
        <v>0</v>
      </c>
    </row>
    <row r="86" spans="1:13" ht="12.75">
      <c r="A86" s="57">
        <v>82</v>
      </c>
      <c r="B86" s="58" t="s">
        <v>522</v>
      </c>
      <c r="C86" s="58" t="s">
        <v>523</v>
      </c>
      <c r="D86" s="64">
        <v>0</v>
      </c>
      <c r="E86" s="58">
        <v>0</v>
      </c>
      <c r="F86" s="58">
        <v>0</v>
      </c>
      <c r="G86" s="58">
        <v>0</v>
      </c>
      <c r="H86" s="64">
        <v>0</v>
      </c>
      <c r="I86" s="64">
        <v>0</v>
      </c>
      <c r="J86" s="58">
        <v>0</v>
      </c>
      <c r="K86" s="58">
        <v>0</v>
      </c>
      <c r="L86" s="58">
        <v>0</v>
      </c>
      <c r="M86" s="64">
        <v>0</v>
      </c>
    </row>
    <row r="87" spans="1:13" ht="12.75">
      <c r="A87" s="57">
        <v>83</v>
      </c>
      <c r="B87" s="58" t="s">
        <v>524</v>
      </c>
      <c r="C87" s="58" t="s">
        <v>525</v>
      </c>
      <c r="D87" s="64">
        <v>1</v>
      </c>
      <c r="E87" s="58">
        <v>1</v>
      </c>
      <c r="F87" s="58">
        <v>0</v>
      </c>
      <c r="G87" s="58">
        <v>0</v>
      </c>
      <c r="H87" s="64">
        <v>0</v>
      </c>
      <c r="I87" s="64">
        <v>1</v>
      </c>
      <c r="J87" s="58">
        <v>0</v>
      </c>
      <c r="K87" s="58">
        <v>0</v>
      </c>
      <c r="L87" s="58">
        <v>1</v>
      </c>
      <c r="M87" s="64">
        <v>1</v>
      </c>
    </row>
    <row r="88" spans="1:13" s="54" customFormat="1" ht="12.75">
      <c r="A88" s="51">
        <v>83</v>
      </c>
      <c r="B88" s="52"/>
      <c r="C88" s="52" t="s">
        <v>526</v>
      </c>
      <c r="D88" s="52">
        <f aca="true" t="shared" si="0" ref="D88:M88">SUM(D5:D87)</f>
        <v>104</v>
      </c>
      <c r="E88" s="52">
        <f t="shared" si="0"/>
        <v>43</v>
      </c>
      <c r="F88" s="52">
        <f t="shared" si="0"/>
        <v>3</v>
      </c>
      <c r="G88" s="52">
        <f t="shared" si="0"/>
        <v>56</v>
      </c>
      <c r="H88" s="52">
        <f t="shared" si="0"/>
        <v>36</v>
      </c>
      <c r="I88" s="52">
        <f t="shared" si="0"/>
        <v>25</v>
      </c>
      <c r="J88" s="52">
        <f t="shared" si="0"/>
        <v>11</v>
      </c>
      <c r="K88" s="52">
        <f t="shared" si="0"/>
        <v>1</v>
      </c>
      <c r="L88" s="52">
        <f t="shared" si="0"/>
        <v>13</v>
      </c>
      <c r="M88" s="52">
        <f t="shared" si="0"/>
        <v>9</v>
      </c>
    </row>
    <row r="89" spans="1:13" ht="7.5" customHeight="1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8"/>
    </row>
    <row r="90" spans="1:13" ht="12.75">
      <c r="A90" s="57">
        <v>1</v>
      </c>
      <c r="B90" s="58" t="s">
        <v>413</v>
      </c>
      <c r="C90" s="58" t="s">
        <v>527</v>
      </c>
      <c r="D90" s="64">
        <v>1</v>
      </c>
      <c r="E90" s="58">
        <v>0</v>
      </c>
      <c r="F90" s="58">
        <v>0</v>
      </c>
      <c r="G90" s="58">
        <v>1</v>
      </c>
      <c r="H90" s="64">
        <v>0</v>
      </c>
      <c r="I90" s="64">
        <v>0</v>
      </c>
      <c r="J90" s="58">
        <v>0</v>
      </c>
      <c r="K90" s="58">
        <v>0</v>
      </c>
      <c r="L90" s="58">
        <v>0</v>
      </c>
      <c r="M90" s="64">
        <v>0</v>
      </c>
    </row>
    <row r="91" spans="1:13" ht="12.75">
      <c r="A91" s="57">
        <v>2</v>
      </c>
      <c r="B91" s="58" t="s">
        <v>528</v>
      </c>
      <c r="C91" s="58" t="s">
        <v>529</v>
      </c>
      <c r="D91" s="64">
        <v>11</v>
      </c>
      <c r="E91" s="58">
        <v>11</v>
      </c>
      <c r="F91" s="58">
        <v>0</v>
      </c>
      <c r="G91" s="58">
        <v>0</v>
      </c>
      <c r="H91" s="64">
        <v>0</v>
      </c>
      <c r="I91" s="64">
        <v>0</v>
      </c>
      <c r="J91" s="58">
        <v>0</v>
      </c>
      <c r="K91" s="58">
        <v>0</v>
      </c>
      <c r="L91" s="58">
        <v>0</v>
      </c>
      <c r="M91" s="64">
        <v>0</v>
      </c>
    </row>
    <row r="92" spans="1:13" ht="12.75">
      <c r="A92" s="57">
        <v>3</v>
      </c>
      <c r="B92" s="58" t="s">
        <v>415</v>
      </c>
      <c r="C92" s="58" t="s">
        <v>530</v>
      </c>
      <c r="D92" s="64">
        <v>1</v>
      </c>
      <c r="E92" s="58">
        <v>0</v>
      </c>
      <c r="F92" s="58">
        <v>0</v>
      </c>
      <c r="G92" s="58">
        <v>1</v>
      </c>
      <c r="H92" s="64">
        <v>1</v>
      </c>
      <c r="I92" s="64">
        <v>0</v>
      </c>
      <c r="J92" s="58">
        <v>0</v>
      </c>
      <c r="K92" s="58">
        <v>0</v>
      </c>
      <c r="L92" s="58">
        <v>0</v>
      </c>
      <c r="M92" s="64">
        <v>0</v>
      </c>
    </row>
    <row r="93" spans="1:13" ht="12.75">
      <c r="A93" s="57">
        <v>4</v>
      </c>
      <c r="B93" s="58" t="s">
        <v>419</v>
      </c>
      <c r="C93" s="58" t="s">
        <v>531</v>
      </c>
      <c r="D93" s="64">
        <v>0</v>
      </c>
      <c r="E93" s="58">
        <v>0</v>
      </c>
      <c r="F93" s="58">
        <v>0</v>
      </c>
      <c r="G93" s="58">
        <v>0</v>
      </c>
      <c r="H93" s="64">
        <v>0</v>
      </c>
      <c r="I93" s="64">
        <v>1</v>
      </c>
      <c r="J93" s="58">
        <v>0</v>
      </c>
      <c r="K93" s="58">
        <v>0</v>
      </c>
      <c r="L93" s="58">
        <v>1</v>
      </c>
      <c r="M93" s="64">
        <v>1</v>
      </c>
    </row>
    <row r="94" spans="1:13" ht="12.75">
      <c r="A94" s="57">
        <v>5</v>
      </c>
      <c r="B94" s="58" t="s">
        <v>421</v>
      </c>
      <c r="C94" s="58" t="s">
        <v>532</v>
      </c>
      <c r="D94" s="64">
        <v>2</v>
      </c>
      <c r="E94" s="58">
        <v>1</v>
      </c>
      <c r="F94" s="58">
        <v>0</v>
      </c>
      <c r="G94" s="58">
        <v>0</v>
      </c>
      <c r="H94" s="64">
        <v>1</v>
      </c>
      <c r="I94" s="64">
        <v>2</v>
      </c>
      <c r="J94" s="58">
        <v>2</v>
      </c>
      <c r="K94" s="58">
        <v>0</v>
      </c>
      <c r="L94" s="58">
        <v>0</v>
      </c>
      <c r="M94" s="64">
        <v>0</v>
      </c>
    </row>
    <row r="95" spans="1:13" ht="12.75">
      <c r="A95" s="57">
        <v>6</v>
      </c>
      <c r="B95" s="58" t="s">
        <v>421</v>
      </c>
      <c r="C95" s="58" t="s">
        <v>533</v>
      </c>
      <c r="D95" s="64">
        <v>5</v>
      </c>
      <c r="E95" s="58">
        <v>4</v>
      </c>
      <c r="F95" s="58">
        <v>0</v>
      </c>
      <c r="G95" s="58">
        <v>1</v>
      </c>
      <c r="H95" s="64">
        <v>1</v>
      </c>
      <c r="I95" s="64">
        <v>2</v>
      </c>
      <c r="J95" s="58">
        <v>2</v>
      </c>
      <c r="K95" s="58">
        <v>0</v>
      </c>
      <c r="L95" s="58">
        <v>0</v>
      </c>
      <c r="M95" s="64">
        <v>0</v>
      </c>
    </row>
    <row r="96" spans="1:13" ht="12.75">
      <c r="A96" s="57">
        <v>7</v>
      </c>
      <c r="B96" s="58" t="s">
        <v>421</v>
      </c>
      <c r="C96" s="58" t="s">
        <v>534</v>
      </c>
      <c r="D96" s="64">
        <v>2</v>
      </c>
      <c r="E96" s="58">
        <v>2</v>
      </c>
      <c r="F96" s="58">
        <v>0</v>
      </c>
      <c r="G96" s="58">
        <v>0</v>
      </c>
      <c r="H96" s="64">
        <v>0</v>
      </c>
      <c r="I96" s="64">
        <v>0</v>
      </c>
      <c r="J96" s="58">
        <v>0</v>
      </c>
      <c r="K96" s="58">
        <v>0</v>
      </c>
      <c r="L96" s="58">
        <v>0</v>
      </c>
      <c r="M96" s="64">
        <v>0</v>
      </c>
    </row>
    <row r="97" spans="1:13" ht="12.75">
      <c r="A97" s="57">
        <v>8</v>
      </c>
      <c r="B97" s="58" t="s">
        <v>421</v>
      </c>
      <c r="C97" s="58" t="s">
        <v>535</v>
      </c>
      <c r="D97" s="64">
        <v>3</v>
      </c>
      <c r="E97" s="58">
        <v>3</v>
      </c>
      <c r="F97" s="58">
        <v>0</v>
      </c>
      <c r="G97" s="58">
        <v>0</v>
      </c>
      <c r="H97" s="64">
        <v>0</v>
      </c>
      <c r="I97" s="64">
        <v>1</v>
      </c>
      <c r="J97" s="58">
        <v>1</v>
      </c>
      <c r="K97" s="58">
        <v>0</v>
      </c>
      <c r="L97" s="58">
        <v>0</v>
      </c>
      <c r="M97" s="64">
        <v>0</v>
      </c>
    </row>
    <row r="98" spans="1:13" ht="12.75">
      <c r="A98" s="57">
        <v>9</v>
      </c>
      <c r="B98" s="58" t="s">
        <v>431</v>
      </c>
      <c r="C98" s="58" t="s">
        <v>536</v>
      </c>
      <c r="D98" s="64">
        <v>5</v>
      </c>
      <c r="E98" s="58">
        <v>5</v>
      </c>
      <c r="F98" s="58">
        <v>0</v>
      </c>
      <c r="G98" s="58">
        <v>0</v>
      </c>
      <c r="H98" s="64">
        <v>0</v>
      </c>
      <c r="I98" s="64">
        <v>0</v>
      </c>
      <c r="J98" s="58">
        <v>0</v>
      </c>
      <c r="K98" s="58">
        <v>0</v>
      </c>
      <c r="L98" s="58">
        <v>0</v>
      </c>
      <c r="M98" s="64">
        <v>0</v>
      </c>
    </row>
    <row r="99" spans="1:13" ht="12.75">
      <c r="A99" s="57">
        <v>10</v>
      </c>
      <c r="B99" s="58" t="s">
        <v>440</v>
      </c>
      <c r="C99" s="58" t="s">
        <v>537</v>
      </c>
      <c r="D99" s="64">
        <v>4</v>
      </c>
      <c r="E99" s="58">
        <v>3</v>
      </c>
      <c r="F99" s="58">
        <v>0</v>
      </c>
      <c r="G99" s="58">
        <v>1</v>
      </c>
      <c r="H99" s="64">
        <v>1</v>
      </c>
      <c r="I99" s="64">
        <v>3</v>
      </c>
      <c r="J99" s="58">
        <v>2</v>
      </c>
      <c r="K99" s="58">
        <v>0</v>
      </c>
      <c r="L99" s="58">
        <v>1</v>
      </c>
      <c r="M99" s="64">
        <v>1</v>
      </c>
    </row>
    <row r="100" spans="1:13" ht="12.75">
      <c r="A100" s="57">
        <v>11</v>
      </c>
      <c r="B100" s="58" t="s">
        <v>444</v>
      </c>
      <c r="C100" s="58" t="s">
        <v>538</v>
      </c>
      <c r="D100" s="64">
        <v>0</v>
      </c>
      <c r="E100" s="58">
        <v>0</v>
      </c>
      <c r="F100" s="58">
        <v>0</v>
      </c>
      <c r="G100" s="58">
        <v>0</v>
      </c>
      <c r="H100" s="64">
        <v>0</v>
      </c>
      <c r="I100" s="64">
        <v>1</v>
      </c>
      <c r="J100" s="58">
        <v>0</v>
      </c>
      <c r="K100" s="58">
        <v>0</v>
      </c>
      <c r="L100" s="58">
        <v>1</v>
      </c>
      <c r="M100" s="64">
        <v>1</v>
      </c>
    </row>
    <row r="101" spans="1:13" ht="12.75">
      <c r="A101" s="57">
        <v>12</v>
      </c>
      <c r="B101" s="58" t="s">
        <v>444</v>
      </c>
      <c r="C101" s="58" t="s">
        <v>539</v>
      </c>
      <c r="D101" s="64">
        <v>3</v>
      </c>
      <c r="E101" s="58">
        <v>1</v>
      </c>
      <c r="F101" s="58">
        <v>0</v>
      </c>
      <c r="G101" s="58">
        <v>2</v>
      </c>
      <c r="H101" s="64">
        <v>2</v>
      </c>
      <c r="I101" s="64">
        <v>1</v>
      </c>
      <c r="J101" s="58">
        <v>0</v>
      </c>
      <c r="K101" s="58">
        <v>0</v>
      </c>
      <c r="L101" s="58">
        <v>1</v>
      </c>
      <c r="M101" s="64">
        <v>1</v>
      </c>
    </row>
    <row r="102" spans="1:13" ht="12.75">
      <c r="A102" s="57">
        <v>13</v>
      </c>
      <c r="B102" s="58" t="s">
        <v>444</v>
      </c>
      <c r="C102" s="58" t="s">
        <v>540</v>
      </c>
      <c r="D102" s="64">
        <v>0</v>
      </c>
      <c r="E102" s="58">
        <v>0</v>
      </c>
      <c r="F102" s="58">
        <v>0</v>
      </c>
      <c r="G102" s="58">
        <v>0</v>
      </c>
      <c r="H102" s="64">
        <v>0</v>
      </c>
      <c r="I102" s="64">
        <v>0</v>
      </c>
      <c r="J102" s="58">
        <v>0</v>
      </c>
      <c r="K102" s="58">
        <v>0</v>
      </c>
      <c r="L102" s="58">
        <v>0</v>
      </c>
      <c r="M102" s="64">
        <v>0</v>
      </c>
    </row>
    <row r="103" spans="1:13" ht="12.75">
      <c r="A103" s="57">
        <v>14</v>
      </c>
      <c r="B103" s="58" t="s">
        <v>448</v>
      </c>
      <c r="C103" s="58" t="s">
        <v>541</v>
      </c>
      <c r="D103" s="64">
        <v>5</v>
      </c>
      <c r="E103" s="58">
        <v>3</v>
      </c>
      <c r="F103" s="58">
        <v>0</v>
      </c>
      <c r="G103" s="58">
        <v>2</v>
      </c>
      <c r="H103" s="64">
        <v>0</v>
      </c>
      <c r="I103" s="64">
        <v>0</v>
      </c>
      <c r="J103" s="58">
        <v>0</v>
      </c>
      <c r="K103" s="58">
        <v>0</v>
      </c>
      <c r="L103" s="58">
        <v>0</v>
      </c>
      <c r="M103" s="64">
        <v>0</v>
      </c>
    </row>
    <row r="104" spans="1:13" ht="12.75">
      <c r="A104" s="57">
        <v>15</v>
      </c>
      <c r="B104" s="58" t="s">
        <v>448</v>
      </c>
      <c r="C104" s="58" t="s">
        <v>542</v>
      </c>
      <c r="D104" s="64">
        <v>2</v>
      </c>
      <c r="E104" s="58">
        <v>2</v>
      </c>
      <c r="F104" s="58">
        <v>0</v>
      </c>
      <c r="G104" s="58">
        <v>0</v>
      </c>
      <c r="H104" s="64">
        <v>0</v>
      </c>
      <c r="I104" s="64">
        <v>0</v>
      </c>
      <c r="J104" s="58">
        <v>0</v>
      </c>
      <c r="K104" s="58">
        <v>0</v>
      </c>
      <c r="L104" s="58">
        <v>0</v>
      </c>
      <c r="M104" s="64">
        <v>0</v>
      </c>
    </row>
    <row r="105" spans="1:13" ht="12.75">
      <c r="A105" s="57">
        <v>16</v>
      </c>
      <c r="B105" s="58" t="s">
        <v>448</v>
      </c>
      <c r="C105" s="58" t="s">
        <v>543</v>
      </c>
      <c r="D105" s="64">
        <v>2</v>
      </c>
      <c r="E105" s="58">
        <v>2</v>
      </c>
      <c r="F105" s="58">
        <v>0</v>
      </c>
      <c r="G105" s="58">
        <v>0</v>
      </c>
      <c r="H105" s="64">
        <v>0</v>
      </c>
      <c r="I105" s="64">
        <v>0</v>
      </c>
      <c r="J105" s="58">
        <v>0</v>
      </c>
      <c r="K105" s="58">
        <v>0</v>
      </c>
      <c r="L105" s="58">
        <v>0</v>
      </c>
      <c r="M105" s="64">
        <v>0</v>
      </c>
    </row>
    <row r="106" spans="1:13" ht="12.75">
      <c r="A106" s="57">
        <v>17</v>
      </c>
      <c r="B106" s="58" t="s">
        <v>448</v>
      </c>
      <c r="C106" s="58" t="s">
        <v>544</v>
      </c>
      <c r="D106" s="64">
        <v>3</v>
      </c>
      <c r="E106" s="58">
        <v>3</v>
      </c>
      <c r="F106" s="58">
        <v>0</v>
      </c>
      <c r="G106" s="58">
        <v>0</v>
      </c>
      <c r="H106" s="64">
        <v>0</v>
      </c>
      <c r="I106" s="64">
        <v>0</v>
      </c>
      <c r="J106" s="58">
        <v>0</v>
      </c>
      <c r="K106" s="58">
        <v>0</v>
      </c>
      <c r="L106" s="58">
        <v>0</v>
      </c>
      <c r="M106" s="64">
        <v>0</v>
      </c>
    </row>
    <row r="107" spans="1:13" ht="12.75">
      <c r="A107" s="57">
        <v>18</v>
      </c>
      <c r="B107" s="58" t="s">
        <v>451</v>
      </c>
      <c r="C107" s="58" t="s">
        <v>545</v>
      </c>
      <c r="D107" s="64">
        <v>3</v>
      </c>
      <c r="E107" s="58">
        <v>3</v>
      </c>
      <c r="F107" s="58">
        <v>0</v>
      </c>
      <c r="G107" s="58">
        <v>0</v>
      </c>
      <c r="H107" s="64">
        <v>0</v>
      </c>
      <c r="I107" s="64">
        <v>1</v>
      </c>
      <c r="J107" s="58">
        <v>0</v>
      </c>
      <c r="K107" s="58">
        <v>0</v>
      </c>
      <c r="L107" s="58">
        <v>1</v>
      </c>
      <c r="M107" s="64">
        <v>1</v>
      </c>
    </row>
    <row r="108" spans="1:13" ht="12.75">
      <c r="A108" s="57">
        <v>19</v>
      </c>
      <c r="B108" s="58" t="s">
        <v>453</v>
      </c>
      <c r="C108" s="58" t="s">
        <v>546</v>
      </c>
      <c r="D108" s="64">
        <v>12</v>
      </c>
      <c r="E108" s="58">
        <v>2</v>
      </c>
      <c r="F108" s="58">
        <v>1</v>
      </c>
      <c r="G108" s="58">
        <v>9</v>
      </c>
      <c r="H108" s="64">
        <v>1</v>
      </c>
      <c r="I108" s="64">
        <v>2</v>
      </c>
      <c r="J108" s="58">
        <v>2</v>
      </c>
      <c r="K108" s="58">
        <v>0</v>
      </c>
      <c r="L108" s="58">
        <v>0</v>
      </c>
      <c r="M108" s="64">
        <v>0</v>
      </c>
    </row>
    <row r="109" spans="1:13" ht="12.75">
      <c r="A109" s="57">
        <v>20</v>
      </c>
      <c r="B109" s="58" t="s">
        <v>456</v>
      </c>
      <c r="C109" s="58" t="s">
        <v>547</v>
      </c>
      <c r="D109" s="64">
        <v>8</v>
      </c>
      <c r="E109" s="58">
        <v>0</v>
      </c>
      <c r="F109" s="58">
        <v>8</v>
      </c>
      <c r="G109" s="58">
        <v>0</v>
      </c>
      <c r="H109" s="64">
        <v>0</v>
      </c>
      <c r="I109" s="64">
        <v>0</v>
      </c>
      <c r="J109" s="58">
        <v>0</v>
      </c>
      <c r="K109" s="58">
        <v>0</v>
      </c>
      <c r="L109" s="58">
        <v>0</v>
      </c>
      <c r="M109" s="64">
        <v>0</v>
      </c>
    </row>
    <row r="110" spans="1:13" ht="25.5">
      <c r="A110" s="57">
        <v>21</v>
      </c>
      <c r="B110" s="58" t="s">
        <v>466</v>
      </c>
      <c r="C110" s="58" t="s">
        <v>548</v>
      </c>
      <c r="D110" s="64">
        <v>1</v>
      </c>
      <c r="E110" s="58">
        <v>0</v>
      </c>
      <c r="F110" s="58">
        <v>0</v>
      </c>
      <c r="G110" s="58">
        <v>1</v>
      </c>
      <c r="H110" s="64">
        <v>1</v>
      </c>
      <c r="I110" s="64">
        <v>0</v>
      </c>
      <c r="J110" s="58">
        <v>0</v>
      </c>
      <c r="K110" s="58">
        <v>0</v>
      </c>
      <c r="L110" s="58">
        <v>0</v>
      </c>
      <c r="M110" s="64">
        <v>0</v>
      </c>
    </row>
    <row r="111" spans="1:13" ht="12.75">
      <c r="A111" s="57">
        <v>22</v>
      </c>
      <c r="B111" s="58" t="s">
        <v>466</v>
      </c>
      <c r="C111" s="58" t="s">
        <v>549</v>
      </c>
      <c r="D111" s="64">
        <v>5</v>
      </c>
      <c r="E111" s="58">
        <v>4</v>
      </c>
      <c r="F111" s="58">
        <v>0</v>
      </c>
      <c r="G111" s="58">
        <v>1</v>
      </c>
      <c r="H111" s="64">
        <v>1</v>
      </c>
      <c r="I111" s="64">
        <v>2</v>
      </c>
      <c r="J111" s="58">
        <v>0</v>
      </c>
      <c r="K111" s="58">
        <v>0</v>
      </c>
      <c r="L111" s="58">
        <v>2</v>
      </c>
      <c r="M111" s="64">
        <v>2</v>
      </c>
    </row>
    <row r="112" spans="1:13" ht="12.75">
      <c r="A112" s="57">
        <v>23</v>
      </c>
      <c r="B112" s="58" t="s">
        <v>470</v>
      </c>
      <c r="C112" s="58" t="s">
        <v>550</v>
      </c>
      <c r="D112" s="64">
        <v>1</v>
      </c>
      <c r="E112" s="58">
        <v>0</v>
      </c>
      <c r="F112" s="58">
        <v>0</v>
      </c>
      <c r="G112" s="58">
        <v>1</v>
      </c>
      <c r="H112" s="64">
        <v>1</v>
      </c>
      <c r="I112" s="64">
        <v>0</v>
      </c>
      <c r="J112" s="58">
        <v>0</v>
      </c>
      <c r="K112" s="58">
        <v>0</v>
      </c>
      <c r="L112" s="58">
        <v>0</v>
      </c>
      <c r="M112" s="64">
        <v>0</v>
      </c>
    </row>
    <row r="113" spans="1:13" ht="12.75">
      <c r="A113" s="57">
        <v>24</v>
      </c>
      <c r="B113" s="58" t="s">
        <v>474</v>
      </c>
      <c r="C113" s="58" t="s">
        <v>551</v>
      </c>
      <c r="D113" s="64">
        <v>4</v>
      </c>
      <c r="E113" s="58">
        <v>2</v>
      </c>
      <c r="F113" s="58">
        <v>0</v>
      </c>
      <c r="G113" s="58">
        <v>0</v>
      </c>
      <c r="H113" s="64">
        <v>2</v>
      </c>
      <c r="I113" s="64">
        <v>1</v>
      </c>
      <c r="J113" s="58">
        <v>1</v>
      </c>
      <c r="K113" s="58">
        <v>0</v>
      </c>
      <c r="L113" s="58">
        <v>0</v>
      </c>
      <c r="M113" s="64">
        <v>0</v>
      </c>
    </row>
    <row r="114" spans="1:13" ht="12.75">
      <c r="A114" s="57">
        <v>25</v>
      </c>
      <c r="B114" s="58" t="s">
        <v>474</v>
      </c>
      <c r="C114" s="58" t="s">
        <v>552</v>
      </c>
      <c r="D114" s="64">
        <v>12</v>
      </c>
      <c r="E114" s="58">
        <v>4</v>
      </c>
      <c r="F114" s="58">
        <v>0</v>
      </c>
      <c r="G114" s="58">
        <v>8</v>
      </c>
      <c r="H114" s="64">
        <v>8</v>
      </c>
      <c r="I114" s="64">
        <v>5</v>
      </c>
      <c r="J114" s="58">
        <v>4</v>
      </c>
      <c r="K114" s="58">
        <v>0</v>
      </c>
      <c r="L114" s="58">
        <v>1</v>
      </c>
      <c r="M114" s="64">
        <v>1</v>
      </c>
    </row>
    <row r="115" spans="1:13" ht="12.75">
      <c r="A115" s="57">
        <v>26</v>
      </c>
      <c r="B115" s="58" t="s">
        <v>486</v>
      </c>
      <c r="C115" s="58" t="s">
        <v>553</v>
      </c>
      <c r="D115" s="64">
        <v>3</v>
      </c>
      <c r="E115" s="58">
        <v>0</v>
      </c>
      <c r="F115" s="58">
        <v>0</v>
      </c>
      <c r="G115" s="58">
        <v>3</v>
      </c>
      <c r="H115" s="64">
        <v>0</v>
      </c>
      <c r="I115" s="64">
        <v>0</v>
      </c>
      <c r="J115" s="58">
        <v>0</v>
      </c>
      <c r="K115" s="58">
        <v>0</v>
      </c>
      <c r="L115" s="58">
        <v>0</v>
      </c>
      <c r="M115" s="64">
        <v>0</v>
      </c>
    </row>
    <row r="116" spans="1:13" ht="12.75">
      <c r="A116" s="57">
        <v>27</v>
      </c>
      <c r="B116" s="58" t="s">
        <v>488</v>
      </c>
      <c r="C116" s="58" t="s">
        <v>554</v>
      </c>
      <c r="D116" s="64">
        <v>2</v>
      </c>
      <c r="E116" s="58">
        <v>2</v>
      </c>
      <c r="F116" s="58">
        <v>0</v>
      </c>
      <c r="G116" s="58">
        <v>0</v>
      </c>
      <c r="H116" s="64">
        <v>0</v>
      </c>
      <c r="I116" s="64">
        <v>0</v>
      </c>
      <c r="J116" s="58">
        <v>0</v>
      </c>
      <c r="K116" s="58">
        <v>0</v>
      </c>
      <c r="L116" s="58">
        <v>0</v>
      </c>
      <c r="M116" s="64">
        <v>0</v>
      </c>
    </row>
    <row r="117" spans="1:13" ht="12.75">
      <c r="A117" s="57">
        <v>28</v>
      </c>
      <c r="B117" s="58" t="s">
        <v>498</v>
      </c>
      <c r="C117" s="58" t="s">
        <v>555</v>
      </c>
      <c r="D117" s="64">
        <v>2</v>
      </c>
      <c r="E117" s="58">
        <v>1</v>
      </c>
      <c r="F117" s="58">
        <v>0</v>
      </c>
      <c r="G117" s="58">
        <v>1</v>
      </c>
      <c r="H117" s="64">
        <v>0</v>
      </c>
      <c r="I117" s="64">
        <v>1</v>
      </c>
      <c r="J117" s="58">
        <v>0</v>
      </c>
      <c r="K117" s="58">
        <v>0</v>
      </c>
      <c r="L117" s="58">
        <v>1</v>
      </c>
      <c r="M117" s="64">
        <v>0</v>
      </c>
    </row>
    <row r="118" spans="1:13" ht="12.75">
      <c r="A118" s="57">
        <v>29</v>
      </c>
      <c r="B118" s="58" t="s">
        <v>506</v>
      </c>
      <c r="C118" s="58" t="s">
        <v>556</v>
      </c>
      <c r="D118" s="64">
        <v>8</v>
      </c>
      <c r="E118" s="58">
        <v>8</v>
      </c>
      <c r="F118" s="58">
        <v>0</v>
      </c>
      <c r="G118" s="58">
        <v>0</v>
      </c>
      <c r="H118" s="64">
        <v>0</v>
      </c>
      <c r="I118" s="64">
        <v>1</v>
      </c>
      <c r="J118" s="58">
        <v>0</v>
      </c>
      <c r="K118" s="58">
        <v>1</v>
      </c>
      <c r="L118" s="58">
        <v>0</v>
      </c>
      <c r="M118" s="64">
        <v>1</v>
      </c>
    </row>
    <row r="119" spans="1:13" ht="12.75">
      <c r="A119" s="57">
        <v>30</v>
      </c>
      <c r="B119" s="58" t="s">
        <v>506</v>
      </c>
      <c r="C119" s="58" t="s">
        <v>557</v>
      </c>
      <c r="D119" s="64">
        <v>10</v>
      </c>
      <c r="E119" s="58">
        <v>7</v>
      </c>
      <c r="F119" s="58">
        <v>0</v>
      </c>
      <c r="G119" s="58">
        <v>3</v>
      </c>
      <c r="H119" s="64">
        <v>2</v>
      </c>
      <c r="I119" s="64">
        <v>0</v>
      </c>
      <c r="J119" s="58">
        <v>0</v>
      </c>
      <c r="K119" s="58">
        <v>0</v>
      </c>
      <c r="L119" s="58">
        <v>0</v>
      </c>
      <c r="M119" s="64">
        <v>0</v>
      </c>
    </row>
    <row r="120" spans="1:13" ht="12.75">
      <c r="A120" s="57">
        <v>31</v>
      </c>
      <c r="B120" s="58" t="s">
        <v>506</v>
      </c>
      <c r="C120" s="58" t="s">
        <v>558</v>
      </c>
      <c r="D120" s="64">
        <v>5</v>
      </c>
      <c r="E120" s="58">
        <v>5</v>
      </c>
      <c r="F120" s="58">
        <v>0</v>
      </c>
      <c r="G120" s="58">
        <v>0</v>
      </c>
      <c r="H120" s="64">
        <v>0</v>
      </c>
      <c r="I120" s="64">
        <v>0</v>
      </c>
      <c r="J120" s="58">
        <v>0</v>
      </c>
      <c r="K120" s="58">
        <v>0</v>
      </c>
      <c r="L120" s="58">
        <v>0</v>
      </c>
      <c r="M120" s="64">
        <v>0</v>
      </c>
    </row>
    <row r="121" spans="1:13" ht="12.75">
      <c r="A121" s="57">
        <v>32</v>
      </c>
      <c r="B121" s="58" t="s">
        <v>516</v>
      </c>
      <c r="C121" s="58" t="s">
        <v>559</v>
      </c>
      <c r="D121" s="64">
        <v>0</v>
      </c>
      <c r="E121" s="58">
        <v>0</v>
      </c>
      <c r="F121" s="58">
        <v>0</v>
      </c>
      <c r="G121" s="58">
        <v>0</v>
      </c>
      <c r="H121" s="64">
        <v>0</v>
      </c>
      <c r="I121" s="64">
        <v>0</v>
      </c>
      <c r="J121" s="58">
        <v>0</v>
      </c>
      <c r="K121" s="58">
        <v>0</v>
      </c>
      <c r="L121" s="58">
        <v>0</v>
      </c>
      <c r="M121" s="64">
        <v>0</v>
      </c>
    </row>
    <row r="122" spans="1:13" ht="12.75">
      <c r="A122" s="57">
        <v>33</v>
      </c>
      <c r="B122" s="58" t="s">
        <v>516</v>
      </c>
      <c r="C122" s="58" t="s">
        <v>560</v>
      </c>
      <c r="D122" s="64">
        <v>4</v>
      </c>
      <c r="E122" s="58">
        <v>4</v>
      </c>
      <c r="F122" s="58">
        <v>0</v>
      </c>
      <c r="G122" s="58">
        <v>0</v>
      </c>
      <c r="H122" s="64">
        <v>0</v>
      </c>
      <c r="I122" s="64">
        <v>0</v>
      </c>
      <c r="J122" s="58">
        <v>0</v>
      </c>
      <c r="K122" s="58">
        <v>0</v>
      </c>
      <c r="L122" s="58">
        <v>0</v>
      </c>
      <c r="M122" s="64">
        <v>0</v>
      </c>
    </row>
    <row r="123" spans="1:13" ht="12.75">
      <c r="A123" s="57">
        <v>34</v>
      </c>
      <c r="B123" s="58" t="s">
        <v>516</v>
      </c>
      <c r="C123" s="58" t="s">
        <v>561</v>
      </c>
      <c r="D123" s="64">
        <v>17</v>
      </c>
      <c r="E123" s="58">
        <v>17</v>
      </c>
      <c r="F123" s="58">
        <v>0</v>
      </c>
      <c r="G123" s="58">
        <v>0</v>
      </c>
      <c r="H123" s="64">
        <v>0</v>
      </c>
      <c r="I123" s="64">
        <v>8</v>
      </c>
      <c r="J123" s="58">
        <v>8</v>
      </c>
      <c r="K123" s="58">
        <v>0</v>
      </c>
      <c r="L123" s="58">
        <v>0</v>
      </c>
      <c r="M123" s="64">
        <v>0</v>
      </c>
    </row>
    <row r="124" spans="1:13" ht="12.75">
      <c r="A124" s="57">
        <v>35</v>
      </c>
      <c r="B124" s="58" t="s">
        <v>520</v>
      </c>
      <c r="C124" s="58" t="s">
        <v>562</v>
      </c>
      <c r="D124" s="64">
        <v>2</v>
      </c>
      <c r="E124" s="58">
        <v>0</v>
      </c>
      <c r="F124" s="58">
        <v>0</v>
      </c>
      <c r="G124" s="58">
        <v>2</v>
      </c>
      <c r="H124" s="64">
        <v>2</v>
      </c>
      <c r="I124" s="64">
        <v>0</v>
      </c>
      <c r="J124" s="58">
        <v>0</v>
      </c>
      <c r="K124" s="58">
        <v>0</v>
      </c>
      <c r="L124" s="58">
        <v>0</v>
      </c>
      <c r="M124" s="64">
        <v>0</v>
      </c>
    </row>
    <row r="125" spans="1:13" ht="12.75">
      <c r="A125" s="57">
        <v>36</v>
      </c>
      <c r="B125" s="58" t="s">
        <v>522</v>
      </c>
      <c r="C125" s="58" t="s">
        <v>563</v>
      </c>
      <c r="D125" s="64">
        <v>3</v>
      </c>
      <c r="E125" s="58">
        <v>2</v>
      </c>
      <c r="F125" s="58">
        <v>0</v>
      </c>
      <c r="G125" s="58">
        <v>1</v>
      </c>
      <c r="H125" s="64">
        <v>0</v>
      </c>
      <c r="I125" s="64">
        <v>1</v>
      </c>
      <c r="J125" s="58">
        <v>0</v>
      </c>
      <c r="K125" s="58">
        <v>0</v>
      </c>
      <c r="L125" s="58">
        <v>1</v>
      </c>
      <c r="M125" s="64">
        <v>0</v>
      </c>
    </row>
    <row r="126" spans="1:13" ht="12.75">
      <c r="A126" s="57">
        <v>37</v>
      </c>
      <c r="B126" s="58" t="s">
        <v>524</v>
      </c>
      <c r="C126" s="58" t="s">
        <v>564</v>
      </c>
      <c r="D126" s="64">
        <v>12</v>
      </c>
      <c r="E126" s="58">
        <v>10</v>
      </c>
      <c r="F126" s="58">
        <v>0</v>
      </c>
      <c r="G126" s="58">
        <v>2</v>
      </c>
      <c r="H126" s="64">
        <v>2</v>
      </c>
      <c r="I126" s="64">
        <v>3</v>
      </c>
      <c r="J126" s="58">
        <v>0</v>
      </c>
      <c r="K126" s="58">
        <v>0</v>
      </c>
      <c r="L126" s="58">
        <v>3</v>
      </c>
      <c r="M126" s="64">
        <v>3</v>
      </c>
    </row>
    <row r="127" spans="1:13" ht="12.75">
      <c r="A127" s="57">
        <v>38</v>
      </c>
      <c r="B127" s="58" t="s">
        <v>524</v>
      </c>
      <c r="C127" s="58" t="s">
        <v>565</v>
      </c>
      <c r="D127" s="64">
        <v>1</v>
      </c>
      <c r="E127" s="58">
        <v>0</v>
      </c>
      <c r="F127" s="58">
        <v>0</v>
      </c>
      <c r="G127" s="58">
        <v>1</v>
      </c>
      <c r="H127" s="64">
        <v>1</v>
      </c>
      <c r="I127" s="64">
        <v>1</v>
      </c>
      <c r="J127" s="58">
        <v>0</v>
      </c>
      <c r="K127" s="58">
        <v>0</v>
      </c>
      <c r="L127" s="58">
        <v>1</v>
      </c>
      <c r="M127" s="64">
        <v>1</v>
      </c>
    </row>
    <row r="128" spans="1:13" ht="12.75">
      <c r="A128" s="57">
        <v>39</v>
      </c>
      <c r="B128" s="58" t="s">
        <v>566</v>
      </c>
      <c r="C128" s="58" t="s">
        <v>567</v>
      </c>
      <c r="D128" s="64">
        <v>2</v>
      </c>
      <c r="E128" s="58">
        <v>2</v>
      </c>
      <c r="F128" s="58">
        <v>0</v>
      </c>
      <c r="G128" s="58">
        <v>0</v>
      </c>
      <c r="H128" s="64">
        <v>0</v>
      </c>
      <c r="I128" s="64">
        <v>1</v>
      </c>
      <c r="J128" s="58">
        <v>1</v>
      </c>
      <c r="K128" s="58">
        <v>0</v>
      </c>
      <c r="L128" s="58">
        <v>0</v>
      </c>
      <c r="M128" s="64">
        <v>0</v>
      </c>
    </row>
    <row r="129" spans="1:13" s="54" customFormat="1" ht="12.75">
      <c r="A129" s="51">
        <v>39</v>
      </c>
      <c r="B129" s="52"/>
      <c r="C129" s="52" t="s">
        <v>568</v>
      </c>
      <c r="D129" s="52">
        <f aca="true" t="shared" si="1" ref="D129:M129">SUM(D90:D128)</f>
        <v>166</v>
      </c>
      <c r="E129" s="52">
        <f t="shared" si="1"/>
        <v>113</v>
      </c>
      <c r="F129" s="52">
        <f t="shared" si="1"/>
        <v>9</v>
      </c>
      <c r="G129" s="52">
        <f t="shared" si="1"/>
        <v>41</v>
      </c>
      <c r="H129" s="52">
        <f t="shared" si="1"/>
        <v>27</v>
      </c>
      <c r="I129" s="52">
        <f t="shared" si="1"/>
        <v>38</v>
      </c>
      <c r="J129" s="52">
        <f t="shared" si="1"/>
        <v>23</v>
      </c>
      <c r="K129" s="52">
        <f t="shared" si="1"/>
        <v>1</v>
      </c>
      <c r="L129" s="52">
        <f t="shared" si="1"/>
        <v>14</v>
      </c>
      <c r="M129" s="52">
        <f t="shared" si="1"/>
        <v>13</v>
      </c>
    </row>
    <row r="130" spans="1:13" ht="7.5" customHeight="1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8"/>
    </row>
    <row r="131" spans="1:13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M131">(D88+D129)</f>
        <v>270</v>
      </c>
      <c r="E131" s="52">
        <f t="shared" si="2"/>
        <v>156</v>
      </c>
      <c r="F131" s="52">
        <f t="shared" si="2"/>
        <v>12</v>
      </c>
      <c r="G131" s="52">
        <f t="shared" si="2"/>
        <v>97</v>
      </c>
      <c r="H131" s="52">
        <f t="shared" si="2"/>
        <v>63</v>
      </c>
      <c r="I131" s="52">
        <f t="shared" si="2"/>
        <v>63</v>
      </c>
      <c r="J131" s="52">
        <f t="shared" si="2"/>
        <v>34</v>
      </c>
      <c r="K131" s="52">
        <f t="shared" si="2"/>
        <v>2</v>
      </c>
      <c r="L131" s="52">
        <f t="shared" si="2"/>
        <v>27</v>
      </c>
      <c r="M131" s="52">
        <f t="shared" si="2"/>
        <v>22</v>
      </c>
    </row>
  </sheetData>
  <sheetProtection password="CE88" sheet="1" objects="1" scenarios="1"/>
  <mergeCells count="9">
    <mergeCell ref="A89:M89"/>
    <mergeCell ref="A130:M130"/>
    <mergeCell ref="J2:M2"/>
    <mergeCell ref="A1:A3"/>
    <mergeCell ref="B1:B3"/>
    <mergeCell ref="C1:C3"/>
    <mergeCell ref="D2:D3"/>
    <mergeCell ref="E2:H2"/>
    <mergeCell ref="I2:I3"/>
  </mergeCells>
  <printOptions horizontalCentered="1"/>
  <pageMargins left="0.7480314960629921" right="0.5511811023622047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11.1. Sociālo aprūpētāju un sociālo rehabilitētāju izglītība</oddHeader>
    <oddFooter>&amp;L
&amp;8SPP Statistikās informācijas un analīzes daļa&amp;R
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/>
  <dimension ref="A1:W131"/>
  <sheetViews>
    <sheetView showGridLines="0" workbookViewId="0" topLeftCell="A1">
      <selection activeCell="U6" sqref="U6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2.7109375" style="0" customWidth="1"/>
    <col min="4" max="5" width="10.57421875" style="0" customWidth="1"/>
    <col min="6" max="7" width="14.00390625" style="0" customWidth="1"/>
    <col min="8" max="9" width="7.28125" style="0" customWidth="1"/>
    <col min="10" max="15" width="9.00390625" style="0" customWidth="1"/>
    <col min="16" max="17" width="10.00390625" style="0" customWidth="1"/>
    <col min="18" max="23" width="7.00390625" style="0" customWidth="1"/>
  </cols>
  <sheetData>
    <row r="1" spans="1:23" s="3" customFormat="1" ht="14.25" customHeight="1">
      <c r="A1" s="144" t="s">
        <v>0</v>
      </c>
      <c r="B1" s="147" t="s">
        <v>1</v>
      </c>
      <c r="C1" s="147" t="s">
        <v>2</v>
      </c>
      <c r="D1" s="247" t="s">
        <v>77</v>
      </c>
      <c r="E1" s="247"/>
      <c r="F1" s="247" t="s">
        <v>76</v>
      </c>
      <c r="G1" s="247"/>
      <c r="H1" s="247" t="s">
        <v>75</v>
      </c>
      <c r="I1" s="247"/>
      <c r="J1" s="247" t="s">
        <v>74</v>
      </c>
      <c r="K1" s="247"/>
      <c r="L1" s="247" t="s">
        <v>73</v>
      </c>
      <c r="M1" s="247"/>
      <c r="N1" s="247" t="s">
        <v>72</v>
      </c>
      <c r="O1" s="247"/>
      <c r="P1" s="247" t="s">
        <v>71</v>
      </c>
      <c r="Q1" s="247"/>
      <c r="R1" s="247" t="s">
        <v>70</v>
      </c>
      <c r="S1" s="247"/>
      <c r="T1" s="247" t="s">
        <v>69</v>
      </c>
      <c r="U1" s="247"/>
      <c r="V1" s="247" t="s">
        <v>68</v>
      </c>
      <c r="W1" s="247"/>
    </row>
    <row r="2" spans="1:23" s="3" customFormat="1" ht="36" customHeight="1">
      <c r="A2" s="145"/>
      <c r="B2" s="147"/>
      <c r="C2" s="147"/>
      <c r="D2" s="246" t="s">
        <v>67</v>
      </c>
      <c r="E2" s="246"/>
      <c r="F2" s="246" t="s">
        <v>380</v>
      </c>
      <c r="G2" s="246"/>
      <c r="H2" s="247" t="s">
        <v>65</v>
      </c>
      <c r="I2" s="247"/>
      <c r="J2" s="247" t="s">
        <v>64</v>
      </c>
      <c r="K2" s="247"/>
      <c r="L2" s="247" t="s">
        <v>63</v>
      </c>
      <c r="M2" s="247"/>
      <c r="N2" s="247" t="s">
        <v>62</v>
      </c>
      <c r="O2" s="247"/>
      <c r="P2" s="246" t="s">
        <v>61</v>
      </c>
      <c r="Q2" s="246"/>
      <c r="R2" s="247" t="s">
        <v>60</v>
      </c>
      <c r="S2" s="247"/>
      <c r="T2" s="247" t="s">
        <v>59</v>
      </c>
      <c r="U2" s="247"/>
      <c r="V2" s="247" t="s">
        <v>58</v>
      </c>
      <c r="W2" s="247"/>
    </row>
    <row r="3" spans="1:23" s="3" customFormat="1" ht="29.25" customHeight="1">
      <c r="A3" s="146"/>
      <c r="B3" s="148"/>
      <c r="C3" s="148"/>
      <c r="D3" s="46" t="s">
        <v>66</v>
      </c>
      <c r="E3" s="46" t="s">
        <v>410</v>
      </c>
      <c r="F3" s="46" t="s">
        <v>66</v>
      </c>
      <c r="G3" s="46" t="s">
        <v>410</v>
      </c>
      <c r="H3" s="46" t="s">
        <v>66</v>
      </c>
      <c r="I3" s="46" t="s">
        <v>410</v>
      </c>
      <c r="J3" s="46" t="s">
        <v>66</v>
      </c>
      <c r="K3" s="46" t="s">
        <v>410</v>
      </c>
      <c r="L3" s="46" t="s">
        <v>66</v>
      </c>
      <c r="M3" s="46" t="s">
        <v>410</v>
      </c>
      <c r="N3" s="46" t="s">
        <v>66</v>
      </c>
      <c r="O3" s="46" t="s">
        <v>410</v>
      </c>
      <c r="P3" s="46" t="s">
        <v>66</v>
      </c>
      <c r="Q3" s="46" t="s">
        <v>410</v>
      </c>
      <c r="R3" s="46" t="s">
        <v>66</v>
      </c>
      <c r="S3" s="46" t="s">
        <v>410</v>
      </c>
      <c r="T3" s="46" t="s">
        <v>66</v>
      </c>
      <c r="U3" s="46" t="s">
        <v>410</v>
      </c>
      <c r="V3" s="46" t="s">
        <v>66</v>
      </c>
      <c r="W3" s="46" t="s">
        <v>410</v>
      </c>
    </row>
    <row r="4" spans="1:23" s="10" customFormat="1" ht="13.5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</row>
    <row r="5" spans="1:23" ht="12.75">
      <c r="A5" s="55">
        <v>1</v>
      </c>
      <c r="B5" s="56" t="s">
        <v>413</v>
      </c>
      <c r="C5" s="56" t="s">
        <v>414</v>
      </c>
      <c r="D5" s="56">
        <v>256</v>
      </c>
      <c r="E5" s="56">
        <v>29</v>
      </c>
      <c r="F5" s="56">
        <v>248</v>
      </c>
      <c r="G5" s="56">
        <v>28</v>
      </c>
      <c r="H5" s="56">
        <v>24</v>
      </c>
      <c r="I5" s="56">
        <v>1</v>
      </c>
      <c r="J5" s="56">
        <v>24</v>
      </c>
      <c r="K5" s="56">
        <v>2</v>
      </c>
      <c r="L5" s="56">
        <v>40</v>
      </c>
      <c r="M5" s="56">
        <v>5</v>
      </c>
      <c r="N5" s="56">
        <v>160</v>
      </c>
      <c r="O5" s="56">
        <v>20</v>
      </c>
      <c r="P5" s="56">
        <v>8</v>
      </c>
      <c r="Q5" s="56">
        <v>1</v>
      </c>
      <c r="R5" s="56">
        <v>8</v>
      </c>
      <c r="S5" s="56">
        <v>1</v>
      </c>
      <c r="T5" s="56">
        <v>0</v>
      </c>
      <c r="U5" s="56">
        <v>0</v>
      </c>
      <c r="V5" s="56">
        <v>0</v>
      </c>
      <c r="W5" s="56">
        <v>0</v>
      </c>
    </row>
    <row r="6" spans="1:23" ht="12.75">
      <c r="A6" s="57">
        <v>2</v>
      </c>
      <c r="B6" s="58" t="s">
        <v>415</v>
      </c>
      <c r="C6" s="58" t="s">
        <v>416</v>
      </c>
      <c r="D6" s="58">
        <v>48</v>
      </c>
      <c r="E6" s="58">
        <v>5</v>
      </c>
      <c r="F6" s="58">
        <v>48</v>
      </c>
      <c r="G6" s="58">
        <v>5</v>
      </c>
      <c r="H6" s="58">
        <v>16</v>
      </c>
      <c r="I6" s="58">
        <v>1</v>
      </c>
      <c r="J6" s="58">
        <v>0</v>
      </c>
      <c r="K6" s="58">
        <v>0</v>
      </c>
      <c r="L6" s="58">
        <v>0</v>
      </c>
      <c r="M6" s="58">
        <v>0</v>
      </c>
      <c r="N6" s="58">
        <v>32</v>
      </c>
      <c r="O6" s="58">
        <v>4</v>
      </c>
      <c r="P6" s="58">
        <v>0</v>
      </c>
      <c r="Q6" s="58">
        <v>0</v>
      </c>
      <c r="R6" s="58">
        <v>0</v>
      </c>
      <c r="S6" s="58">
        <v>0</v>
      </c>
      <c r="T6" s="58">
        <v>0</v>
      </c>
      <c r="U6" s="58">
        <v>0</v>
      </c>
      <c r="V6" s="58">
        <v>0</v>
      </c>
      <c r="W6" s="58">
        <v>0</v>
      </c>
    </row>
    <row r="7" spans="1:23" ht="12.75">
      <c r="A7" s="57">
        <v>3</v>
      </c>
      <c r="B7" s="58" t="s">
        <v>415</v>
      </c>
      <c r="C7" s="58" t="s">
        <v>417</v>
      </c>
      <c r="D7" s="58">
        <v>88</v>
      </c>
      <c r="E7" s="58">
        <v>42</v>
      </c>
      <c r="F7" s="58">
        <v>80</v>
      </c>
      <c r="G7" s="58">
        <v>21</v>
      </c>
      <c r="H7" s="58">
        <v>24</v>
      </c>
      <c r="I7" s="58">
        <v>1</v>
      </c>
      <c r="J7" s="58">
        <v>32</v>
      </c>
      <c r="K7" s="58">
        <v>2</v>
      </c>
      <c r="L7" s="58">
        <v>16</v>
      </c>
      <c r="M7" s="58">
        <v>1</v>
      </c>
      <c r="N7" s="58">
        <v>8</v>
      </c>
      <c r="O7" s="58">
        <v>17</v>
      </c>
      <c r="P7" s="58">
        <v>8</v>
      </c>
      <c r="Q7" s="58">
        <v>21</v>
      </c>
      <c r="R7" s="58">
        <v>8</v>
      </c>
      <c r="S7" s="58">
        <v>21</v>
      </c>
      <c r="T7" s="58">
        <v>0</v>
      </c>
      <c r="U7" s="58">
        <v>0</v>
      </c>
      <c r="V7" s="58">
        <v>0</v>
      </c>
      <c r="W7" s="58">
        <v>0</v>
      </c>
    </row>
    <row r="8" spans="1:23" ht="12.75">
      <c r="A8" s="57">
        <v>4</v>
      </c>
      <c r="B8" s="58" t="s">
        <v>415</v>
      </c>
      <c r="C8" s="58" t="s">
        <v>418</v>
      </c>
      <c r="D8" s="58">
        <v>144</v>
      </c>
      <c r="E8" s="58">
        <v>18</v>
      </c>
      <c r="F8" s="58">
        <v>144</v>
      </c>
      <c r="G8" s="58">
        <v>18</v>
      </c>
      <c r="H8" s="58">
        <v>8</v>
      </c>
      <c r="I8" s="58">
        <v>1</v>
      </c>
      <c r="J8" s="58">
        <v>16</v>
      </c>
      <c r="K8" s="58">
        <v>2</v>
      </c>
      <c r="L8" s="58">
        <v>0</v>
      </c>
      <c r="M8" s="58">
        <v>0</v>
      </c>
      <c r="N8" s="58">
        <v>120</v>
      </c>
      <c r="O8" s="58">
        <v>15</v>
      </c>
      <c r="P8" s="58">
        <v>0</v>
      </c>
      <c r="Q8" s="58">
        <v>0</v>
      </c>
      <c r="R8" s="58">
        <v>0</v>
      </c>
      <c r="S8" s="58">
        <v>0</v>
      </c>
      <c r="T8" s="58">
        <v>0</v>
      </c>
      <c r="U8" s="58">
        <v>0</v>
      </c>
      <c r="V8" s="58">
        <v>0</v>
      </c>
      <c r="W8" s="58">
        <v>0</v>
      </c>
    </row>
    <row r="9" spans="1:23" ht="12.75">
      <c r="A9" s="57">
        <v>5</v>
      </c>
      <c r="B9" s="58" t="s">
        <v>419</v>
      </c>
      <c r="C9" s="58" t="s">
        <v>420</v>
      </c>
      <c r="D9" s="58">
        <v>152</v>
      </c>
      <c r="E9" s="58">
        <v>27</v>
      </c>
      <c r="F9" s="58">
        <v>152</v>
      </c>
      <c r="G9" s="58">
        <v>27</v>
      </c>
      <c r="H9" s="58">
        <v>48</v>
      </c>
      <c r="I9" s="58">
        <v>2</v>
      </c>
      <c r="J9" s="58">
        <v>56</v>
      </c>
      <c r="K9" s="58">
        <v>3</v>
      </c>
      <c r="L9" s="58">
        <v>40</v>
      </c>
      <c r="M9" s="58">
        <v>2</v>
      </c>
      <c r="N9" s="58">
        <v>8</v>
      </c>
      <c r="O9" s="58">
        <v>20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</row>
    <row r="10" spans="1:23" ht="12.75">
      <c r="A10" s="57">
        <v>6</v>
      </c>
      <c r="B10" s="58" t="s">
        <v>421</v>
      </c>
      <c r="C10" s="58" t="s">
        <v>422</v>
      </c>
      <c r="D10" s="58">
        <v>45.2</v>
      </c>
      <c r="E10" s="58">
        <v>14</v>
      </c>
      <c r="F10" s="58">
        <v>45.2</v>
      </c>
      <c r="G10" s="58">
        <v>14</v>
      </c>
      <c r="H10" s="58">
        <v>16</v>
      </c>
      <c r="I10" s="58">
        <v>1</v>
      </c>
      <c r="J10" s="58">
        <v>28</v>
      </c>
      <c r="K10" s="58">
        <v>2</v>
      </c>
      <c r="L10" s="58">
        <v>0</v>
      </c>
      <c r="M10" s="58">
        <v>0</v>
      </c>
      <c r="N10" s="58">
        <v>1.2</v>
      </c>
      <c r="O10" s="58">
        <v>11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</row>
    <row r="11" spans="1:23" ht="12.75">
      <c r="A11" s="57">
        <v>7</v>
      </c>
      <c r="B11" s="58" t="s">
        <v>421</v>
      </c>
      <c r="C11" s="58" t="s">
        <v>423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</row>
    <row r="12" spans="1:23" ht="12.75">
      <c r="A12" s="57">
        <v>8</v>
      </c>
      <c r="B12" s="58" t="s">
        <v>421</v>
      </c>
      <c r="C12" s="58" t="s">
        <v>424</v>
      </c>
      <c r="D12" s="58">
        <v>1282</v>
      </c>
      <c r="E12" s="58">
        <v>67</v>
      </c>
      <c r="F12" s="58">
        <v>1258</v>
      </c>
      <c r="G12" s="58">
        <v>64</v>
      </c>
      <c r="H12" s="58">
        <v>54</v>
      </c>
      <c r="I12" s="58">
        <v>3</v>
      </c>
      <c r="J12" s="58">
        <v>32</v>
      </c>
      <c r="K12" s="58">
        <v>2</v>
      </c>
      <c r="L12" s="58">
        <v>32</v>
      </c>
      <c r="M12" s="58">
        <v>2</v>
      </c>
      <c r="N12" s="58">
        <v>1140</v>
      </c>
      <c r="O12" s="58">
        <v>57</v>
      </c>
      <c r="P12" s="58">
        <v>24</v>
      </c>
      <c r="Q12" s="58">
        <v>3</v>
      </c>
      <c r="R12" s="58">
        <v>24</v>
      </c>
      <c r="S12" s="58">
        <v>3</v>
      </c>
      <c r="T12" s="58">
        <v>0</v>
      </c>
      <c r="U12" s="58">
        <v>0</v>
      </c>
      <c r="V12" s="58">
        <v>0</v>
      </c>
      <c r="W12" s="58">
        <v>0</v>
      </c>
    </row>
    <row r="13" spans="1:23" ht="12.75">
      <c r="A13" s="57">
        <v>9</v>
      </c>
      <c r="B13" s="58" t="s">
        <v>421</v>
      </c>
      <c r="C13" s="58" t="s">
        <v>425</v>
      </c>
      <c r="D13" s="58">
        <v>378</v>
      </c>
      <c r="E13" s="58">
        <v>46</v>
      </c>
      <c r="F13" s="58">
        <v>378</v>
      </c>
      <c r="G13" s="58">
        <v>46</v>
      </c>
      <c r="H13" s="58">
        <v>76</v>
      </c>
      <c r="I13" s="58">
        <v>3</v>
      </c>
      <c r="J13" s="58">
        <v>48</v>
      </c>
      <c r="K13" s="58">
        <v>3</v>
      </c>
      <c r="L13" s="58">
        <v>16</v>
      </c>
      <c r="M13" s="58">
        <v>1</v>
      </c>
      <c r="N13" s="58">
        <v>238</v>
      </c>
      <c r="O13" s="58">
        <v>39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</row>
    <row r="14" spans="1:23" ht="12.75">
      <c r="A14" s="57">
        <v>10</v>
      </c>
      <c r="B14" s="58" t="s">
        <v>421</v>
      </c>
      <c r="C14" s="58" t="s">
        <v>426</v>
      </c>
      <c r="D14" s="58">
        <v>36</v>
      </c>
      <c r="E14" s="58">
        <v>5</v>
      </c>
      <c r="F14" s="58">
        <v>36</v>
      </c>
      <c r="G14" s="58">
        <v>5</v>
      </c>
      <c r="H14" s="58">
        <v>16</v>
      </c>
      <c r="I14" s="58">
        <v>1</v>
      </c>
      <c r="J14" s="58">
        <v>16</v>
      </c>
      <c r="K14" s="58">
        <v>2</v>
      </c>
      <c r="L14" s="58">
        <v>0</v>
      </c>
      <c r="M14" s="58">
        <v>0</v>
      </c>
      <c r="N14" s="58">
        <v>4</v>
      </c>
      <c r="O14" s="58">
        <v>2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</row>
    <row r="15" spans="1:23" ht="12.75">
      <c r="A15" s="57">
        <v>11</v>
      </c>
      <c r="B15" s="58" t="s">
        <v>421</v>
      </c>
      <c r="C15" s="58" t="s">
        <v>427</v>
      </c>
      <c r="D15" s="58">
        <v>604</v>
      </c>
      <c r="E15" s="58">
        <v>117</v>
      </c>
      <c r="F15" s="58">
        <v>312</v>
      </c>
      <c r="G15" s="58">
        <v>25</v>
      </c>
      <c r="H15" s="58">
        <v>104</v>
      </c>
      <c r="I15" s="58">
        <v>4</v>
      </c>
      <c r="J15" s="58">
        <v>24</v>
      </c>
      <c r="K15" s="58">
        <v>3</v>
      </c>
      <c r="L15" s="58">
        <v>24</v>
      </c>
      <c r="M15" s="58">
        <v>2</v>
      </c>
      <c r="N15" s="58">
        <v>160</v>
      </c>
      <c r="O15" s="58">
        <v>16</v>
      </c>
      <c r="P15" s="58">
        <v>292</v>
      </c>
      <c r="Q15" s="58">
        <v>92</v>
      </c>
      <c r="R15" s="58">
        <v>149</v>
      </c>
      <c r="S15" s="58">
        <v>57</v>
      </c>
      <c r="T15" s="58">
        <v>143</v>
      </c>
      <c r="U15" s="58">
        <v>35</v>
      </c>
      <c r="V15" s="58">
        <v>0</v>
      </c>
      <c r="W15" s="58">
        <v>0</v>
      </c>
    </row>
    <row r="16" spans="1:23" ht="12.75">
      <c r="A16" s="57">
        <v>12</v>
      </c>
      <c r="B16" s="58" t="s">
        <v>421</v>
      </c>
      <c r="C16" s="58" t="s">
        <v>428</v>
      </c>
      <c r="D16" s="58">
        <v>736</v>
      </c>
      <c r="E16" s="58">
        <v>4</v>
      </c>
      <c r="F16" s="58">
        <v>496</v>
      </c>
      <c r="G16" s="58">
        <v>3</v>
      </c>
      <c r="H16" s="58">
        <v>256</v>
      </c>
      <c r="I16" s="58">
        <v>1</v>
      </c>
      <c r="J16" s="58">
        <v>0</v>
      </c>
      <c r="K16" s="58">
        <v>0</v>
      </c>
      <c r="L16" s="58">
        <v>0</v>
      </c>
      <c r="M16" s="58">
        <v>0</v>
      </c>
      <c r="N16" s="58">
        <v>240</v>
      </c>
      <c r="O16" s="58">
        <v>2</v>
      </c>
      <c r="P16" s="58">
        <v>240</v>
      </c>
      <c r="Q16" s="58">
        <v>1</v>
      </c>
      <c r="R16" s="58">
        <v>0</v>
      </c>
      <c r="S16" s="58">
        <v>0</v>
      </c>
      <c r="T16" s="58">
        <v>240</v>
      </c>
      <c r="U16" s="58">
        <v>1</v>
      </c>
      <c r="V16" s="58">
        <v>0</v>
      </c>
      <c r="W16" s="58">
        <v>0</v>
      </c>
    </row>
    <row r="17" spans="1:23" ht="12.75">
      <c r="A17" s="57">
        <v>13</v>
      </c>
      <c r="B17" s="58" t="s">
        <v>429</v>
      </c>
      <c r="C17" s="58" t="s">
        <v>430</v>
      </c>
      <c r="D17" s="58">
        <v>292</v>
      </c>
      <c r="E17" s="58">
        <v>14</v>
      </c>
      <c r="F17" s="58">
        <v>292</v>
      </c>
      <c r="G17" s="58">
        <v>14</v>
      </c>
      <c r="H17" s="58">
        <v>58</v>
      </c>
      <c r="I17" s="58">
        <v>1</v>
      </c>
      <c r="J17" s="58">
        <v>0</v>
      </c>
      <c r="K17" s="58">
        <v>0</v>
      </c>
      <c r="L17" s="58">
        <v>18</v>
      </c>
      <c r="M17" s="58">
        <v>1</v>
      </c>
      <c r="N17" s="58">
        <v>216</v>
      </c>
      <c r="O17" s="58">
        <v>12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</row>
    <row r="18" spans="1:23" ht="12.75">
      <c r="A18" s="57">
        <v>14</v>
      </c>
      <c r="B18" s="58" t="s">
        <v>431</v>
      </c>
      <c r="C18" s="58" t="s">
        <v>432</v>
      </c>
      <c r="D18" s="58">
        <v>264</v>
      </c>
      <c r="E18" s="58">
        <v>23</v>
      </c>
      <c r="F18" s="58">
        <v>182</v>
      </c>
      <c r="G18" s="58">
        <v>17</v>
      </c>
      <c r="H18" s="58">
        <v>54</v>
      </c>
      <c r="I18" s="58">
        <v>2</v>
      </c>
      <c r="J18" s="58">
        <v>24</v>
      </c>
      <c r="K18" s="58">
        <v>2</v>
      </c>
      <c r="L18" s="58">
        <v>8</v>
      </c>
      <c r="M18" s="58">
        <v>1</v>
      </c>
      <c r="N18" s="58">
        <v>96</v>
      </c>
      <c r="O18" s="58">
        <v>12</v>
      </c>
      <c r="P18" s="58">
        <v>82</v>
      </c>
      <c r="Q18" s="58">
        <v>6</v>
      </c>
      <c r="R18" s="58">
        <v>0</v>
      </c>
      <c r="S18" s="58">
        <v>0</v>
      </c>
      <c r="T18" s="58">
        <v>50</v>
      </c>
      <c r="U18" s="58">
        <v>2</v>
      </c>
      <c r="V18" s="58">
        <v>32</v>
      </c>
      <c r="W18" s="58">
        <v>4</v>
      </c>
    </row>
    <row r="19" spans="1:23" ht="12.75">
      <c r="A19" s="57">
        <v>15</v>
      </c>
      <c r="B19" s="58" t="s">
        <v>431</v>
      </c>
      <c r="C19" s="58" t="s">
        <v>433</v>
      </c>
      <c r="D19" s="58">
        <v>56</v>
      </c>
      <c r="E19" s="58">
        <v>5</v>
      </c>
      <c r="F19" s="58">
        <v>56</v>
      </c>
      <c r="G19" s="58">
        <v>5</v>
      </c>
      <c r="H19" s="58">
        <v>16</v>
      </c>
      <c r="I19" s="58">
        <v>1</v>
      </c>
      <c r="J19" s="58">
        <v>0</v>
      </c>
      <c r="K19" s="58">
        <v>0</v>
      </c>
      <c r="L19" s="58">
        <v>0</v>
      </c>
      <c r="M19" s="58">
        <v>0</v>
      </c>
      <c r="N19" s="58">
        <v>40</v>
      </c>
      <c r="O19" s="58">
        <v>4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</row>
    <row r="20" spans="1:23" ht="12.75">
      <c r="A20" s="57">
        <v>16</v>
      </c>
      <c r="B20" s="58" t="s">
        <v>431</v>
      </c>
      <c r="C20" s="58" t="s">
        <v>434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</row>
    <row r="21" spans="1:23" ht="12.75">
      <c r="A21" s="57">
        <v>17</v>
      </c>
      <c r="B21" s="58" t="s">
        <v>435</v>
      </c>
      <c r="C21" s="58" t="s">
        <v>436</v>
      </c>
      <c r="D21" s="58">
        <v>72</v>
      </c>
      <c r="E21" s="58">
        <v>0</v>
      </c>
      <c r="F21" s="58">
        <v>64</v>
      </c>
      <c r="G21" s="58">
        <v>0</v>
      </c>
      <c r="H21" s="58">
        <v>24</v>
      </c>
      <c r="I21" s="58">
        <v>0</v>
      </c>
      <c r="J21" s="58">
        <v>16</v>
      </c>
      <c r="K21" s="58">
        <v>0</v>
      </c>
      <c r="L21" s="58">
        <v>16</v>
      </c>
      <c r="M21" s="58">
        <v>0</v>
      </c>
      <c r="N21" s="58">
        <v>8</v>
      </c>
      <c r="O21" s="58">
        <v>0</v>
      </c>
      <c r="P21" s="58">
        <v>8</v>
      </c>
      <c r="Q21" s="58">
        <v>0</v>
      </c>
      <c r="R21" s="58">
        <v>0</v>
      </c>
      <c r="S21" s="58">
        <v>0</v>
      </c>
      <c r="T21" s="58">
        <v>8</v>
      </c>
      <c r="U21" s="58">
        <v>0</v>
      </c>
      <c r="V21" s="58">
        <v>0</v>
      </c>
      <c r="W21" s="58">
        <v>0</v>
      </c>
    </row>
    <row r="22" spans="1:23" ht="12.75">
      <c r="A22" s="57">
        <v>18</v>
      </c>
      <c r="B22" s="58" t="s">
        <v>435</v>
      </c>
      <c r="C22" s="58" t="s">
        <v>437</v>
      </c>
      <c r="D22" s="58">
        <v>196</v>
      </c>
      <c r="E22" s="58">
        <v>21</v>
      </c>
      <c r="F22" s="58">
        <v>180</v>
      </c>
      <c r="G22" s="58">
        <v>18</v>
      </c>
      <c r="H22" s="58">
        <v>24</v>
      </c>
      <c r="I22" s="58">
        <v>1</v>
      </c>
      <c r="J22" s="58">
        <v>18</v>
      </c>
      <c r="K22" s="58">
        <v>1</v>
      </c>
      <c r="L22" s="58">
        <v>18</v>
      </c>
      <c r="M22" s="58">
        <v>1</v>
      </c>
      <c r="N22" s="58">
        <v>120</v>
      </c>
      <c r="O22" s="58">
        <v>15</v>
      </c>
      <c r="P22" s="58">
        <v>16</v>
      </c>
      <c r="Q22" s="58">
        <v>3</v>
      </c>
      <c r="R22" s="58">
        <v>0</v>
      </c>
      <c r="S22" s="58">
        <v>0</v>
      </c>
      <c r="T22" s="58">
        <v>16</v>
      </c>
      <c r="U22" s="58">
        <v>3</v>
      </c>
      <c r="V22" s="58">
        <v>0</v>
      </c>
      <c r="W22" s="58">
        <v>0</v>
      </c>
    </row>
    <row r="23" spans="1:23" ht="12.75">
      <c r="A23" s="57">
        <v>19</v>
      </c>
      <c r="B23" s="58" t="s">
        <v>438</v>
      </c>
      <c r="C23" s="58" t="s">
        <v>439</v>
      </c>
      <c r="D23" s="58">
        <v>320</v>
      </c>
      <c r="E23" s="58">
        <v>32</v>
      </c>
      <c r="F23" s="58">
        <v>320</v>
      </c>
      <c r="G23" s="58">
        <v>32</v>
      </c>
      <c r="H23" s="58">
        <v>32</v>
      </c>
      <c r="I23" s="58">
        <v>1</v>
      </c>
      <c r="J23" s="58">
        <v>40</v>
      </c>
      <c r="K23" s="58">
        <v>2</v>
      </c>
      <c r="L23" s="58">
        <v>24</v>
      </c>
      <c r="M23" s="58">
        <v>1</v>
      </c>
      <c r="N23" s="58">
        <v>224</v>
      </c>
      <c r="O23" s="58">
        <v>28</v>
      </c>
      <c r="P23" s="58">
        <v>0</v>
      </c>
      <c r="Q23" s="58">
        <v>0</v>
      </c>
      <c r="R23" s="58">
        <v>0</v>
      </c>
      <c r="S23" s="58">
        <v>0</v>
      </c>
      <c r="T23" s="58">
        <v>0</v>
      </c>
      <c r="U23" s="58">
        <v>0</v>
      </c>
      <c r="V23" s="58">
        <v>0</v>
      </c>
      <c r="W23" s="58">
        <v>0</v>
      </c>
    </row>
    <row r="24" spans="1:23" ht="12.75">
      <c r="A24" s="57">
        <v>20</v>
      </c>
      <c r="B24" s="58" t="s">
        <v>440</v>
      </c>
      <c r="C24" s="58" t="s">
        <v>441</v>
      </c>
      <c r="D24" s="58">
        <v>96</v>
      </c>
      <c r="E24" s="58">
        <v>10</v>
      </c>
      <c r="F24" s="58">
        <v>96</v>
      </c>
      <c r="G24" s="58">
        <v>10</v>
      </c>
      <c r="H24" s="58">
        <v>16</v>
      </c>
      <c r="I24" s="58">
        <v>1</v>
      </c>
      <c r="J24" s="58">
        <v>16</v>
      </c>
      <c r="K24" s="58">
        <v>1</v>
      </c>
      <c r="L24" s="58">
        <v>0</v>
      </c>
      <c r="M24" s="58">
        <v>0</v>
      </c>
      <c r="N24" s="58">
        <v>64</v>
      </c>
      <c r="O24" s="58">
        <v>8</v>
      </c>
      <c r="P24" s="58">
        <v>0</v>
      </c>
      <c r="Q24" s="58">
        <v>0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</row>
    <row r="25" spans="1:23" ht="12.75">
      <c r="A25" s="57">
        <v>21</v>
      </c>
      <c r="B25" s="58" t="s">
        <v>440</v>
      </c>
      <c r="C25" s="58" t="s">
        <v>442</v>
      </c>
      <c r="D25" s="58">
        <v>48</v>
      </c>
      <c r="E25" s="58">
        <v>6</v>
      </c>
      <c r="F25" s="58">
        <v>48</v>
      </c>
      <c r="G25" s="58">
        <v>6</v>
      </c>
      <c r="H25" s="58">
        <v>8</v>
      </c>
      <c r="I25" s="58">
        <v>1</v>
      </c>
      <c r="J25" s="58">
        <v>8</v>
      </c>
      <c r="K25" s="58">
        <v>1</v>
      </c>
      <c r="L25" s="58">
        <v>0</v>
      </c>
      <c r="M25" s="58">
        <v>0</v>
      </c>
      <c r="N25" s="58">
        <v>32</v>
      </c>
      <c r="O25" s="58">
        <v>4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</row>
    <row r="26" spans="1:23" ht="12.75">
      <c r="A26" s="57">
        <v>22</v>
      </c>
      <c r="B26" s="58" t="s">
        <v>440</v>
      </c>
      <c r="C26" s="58" t="s">
        <v>443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</row>
    <row r="27" spans="1:23" ht="12.75">
      <c r="A27" s="57">
        <v>23</v>
      </c>
      <c r="B27" s="58" t="s">
        <v>444</v>
      </c>
      <c r="C27" s="58" t="s">
        <v>445</v>
      </c>
      <c r="D27" s="58">
        <v>776</v>
      </c>
      <c r="E27" s="58">
        <v>11</v>
      </c>
      <c r="F27" s="58">
        <v>776</v>
      </c>
      <c r="G27" s="58">
        <v>11</v>
      </c>
      <c r="H27" s="58">
        <v>240</v>
      </c>
      <c r="I27" s="58">
        <v>1</v>
      </c>
      <c r="J27" s="58">
        <v>240</v>
      </c>
      <c r="K27" s="58">
        <v>1</v>
      </c>
      <c r="L27" s="58">
        <v>0</v>
      </c>
      <c r="M27" s="58">
        <v>0</v>
      </c>
      <c r="N27" s="58">
        <v>296</v>
      </c>
      <c r="O27" s="58">
        <v>9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</row>
    <row r="28" spans="1:23" ht="12.75">
      <c r="A28" s="57">
        <v>24</v>
      </c>
      <c r="B28" s="58" t="s">
        <v>444</v>
      </c>
      <c r="C28" s="58" t="s">
        <v>446</v>
      </c>
      <c r="D28" s="58">
        <v>136</v>
      </c>
      <c r="E28" s="58">
        <v>8</v>
      </c>
      <c r="F28" s="58">
        <v>112</v>
      </c>
      <c r="G28" s="58">
        <v>5</v>
      </c>
      <c r="H28" s="58">
        <v>8</v>
      </c>
      <c r="I28" s="58">
        <v>1</v>
      </c>
      <c r="J28" s="58">
        <v>72</v>
      </c>
      <c r="K28" s="58">
        <v>3</v>
      </c>
      <c r="L28" s="58">
        <v>32</v>
      </c>
      <c r="M28" s="58">
        <v>1</v>
      </c>
      <c r="N28" s="58">
        <v>0</v>
      </c>
      <c r="O28" s="58">
        <v>0</v>
      </c>
      <c r="P28" s="58">
        <v>24</v>
      </c>
      <c r="Q28" s="58">
        <v>3</v>
      </c>
      <c r="R28" s="58">
        <v>24</v>
      </c>
      <c r="S28" s="58">
        <v>3</v>
      </c>
      <c r="T28" s="58">
        <v>0</v>
      </c>
      <c r="U28" s="58">
        <v>0</v>
      </c>
      <c r="V28" s="58">
        <v>0</v>
      </c>
      <c r="W28" s="58">
        <v>0</v>
      </c>
    </row>
    <row r="29" spans="1:23" ht="12.75">
      <c r="A29" s="57">
        <v>25</v>
      </c>
      <c r="B29" s="58" t="s">
        <v>444</v>
      </c>
      <c r="C29" s="58" t="s">
        <v>447</v>
      </c>
      <c r="D29" s="58">
        <v>390</v>
      </c>
      <c r="E29" s="58">
        <v>13</v>
      </c>
      <c r="F29" s="58">
        <v>195</v>
      </c>
      <c r="G29" s="58">
        <v>6</v>
      </c>
      <c r="H29" s="58">
        <v>15</v>
      </c>
      <c r="I29" s="58">
        <v>1</v>
      </c>
      <c r="J29" s="58">
        <v>0</v>
      </c>
      <c r="K29" s="58">
        <v>0</v>
      </c>
      <c r="L29" s="58">
        <v>0</v>
      </c>
      <c r="M29" s="58">
        <v>0</v>
      </c>
      <c r="N29" s="58">
        <v>180</v>
      </c>
      <c r="O29" s="58">
        <v>5</v>
      </c>
      <c r="P29" s="58">
        <v>195</v>
      </c>
      <c r="Q29" s="58">
        <v>7</v>
      </c>
      <c r="R29" s="58">
        <v>0</v>
      </c>
      <c r="S29" s="58">
        <v>0</v>
      </c>
      <c r="T29" s="58">
        <v>75</v>
      </c>
      <c r="U29" s="58">
        <v>2</v>
      </c>
      <c r="V29" s="58">
        <v>120</v>
      </c>
      <c r="W29" s="58">
        <v>5</v>
      </c>
    </row>
    <row r="30" spans="1:23" ht="12.75">
      <c r="A30" s="57">
        <v>26</v>
      </c>
      <c r="B30" s="58" t="s">
        <v>448</v>
      </c>
      <c r="C30" s="58" t="s">
        <v>449</v>
      </c>
      <c r="D30" s="58">
        <v>56</v>
      </c>
      <c r="E30" s="58">
        <v>5</v>
      </c>
      <c r="F30" s="58">
        <v>56</v>
      </c>
      <c r="G30" s="58">
        <v>5</v>
      </c>
      <c r="H30" s="58">
        <v>24</v>
      </c>
      <c r="I30" s="58">
        <v>1</v>
      </c>
      <c r="J30" s="58">
        <v>0</v>
      </c>
      <c r="K30" s="58">
        <v>0</v>
      </c>
      <c r="L30" s="58">
        <v>0</v>
      </c>
      <c r="M30" s="58">
        <v>0</v>
      </c>
      <c r="N30" s="58">
        <v>32</v>
      </c>
      <c r="O30" s="58">
        <v>4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</row>
    <row r="31" spans="1:23" ht="12.75">
      <c r="A31" s="57">
        <v>27</v>
      </c>
      <c r="B31" s="58" t="s">
        <v>448</v>
      </c>
      <c r="C31" s="58" t="s">
        <v>450</v>
      </c>
      <c r="D31" s="58">
        <v>25</v>
      </c>
      <c r="E31" s="58">
        <v>11</v>
      </c>
      <c r="F31" s="58">
        <v>16</v>
      </c>
      <c r="G31" s="58">
        <v>10</v>
      </c>
      <c r="H31" s="58">
        <v>8</v>
      </c>
      <c r="I31" s="58">
        <v>1</v>
      </c>
      <c r="J31" s="58">
        <v>0</v>
      </c>
      <c r="K31" s="58">
        <v>0</v>
      </c>
      <c r="L31" s="58">
        <v>0</v>
      </c>
      <c r="M31" s="58">
        <v>0</v>
      </c>
      <c r="N31" s="58">
        <v>8</v>
      </c>
      <c r="O31" s="58">
        <v>9</v>
      </c>
      <c r="P31" s="58">
        <v>9</v>
      </c>
      <c r="Q31" s="58">
        <v>1</v>
      </c>
      <c r="R31" s="58">
        <v>9</v>
      </c>
      <c r="S31" s="58">
        <v>1</v>
      </c>
      <c r="T31" s="58">
        <v>0</v>
      </c>
      <c r="U31" s="58">
        <v>0</v>
      </c>
      <c r="V31" s="58">
        <v>0</v>
      </c>
      <c r="W31" s="58">
        <v>0</v>
      </c>
    </row>
    <row r="32" spans="1:23" ht="12.75">
      <c r="A32" s="57">
        <v>28</v>
      </c>
      <c r="B32" s="58" t="s">
        <v>451</v>
      </c>
      <c r="C32" s="58" t="s">
        <v>452</v>
      </c>
      <c r="D32" s="58">
        <v>464</v>
      </c>
      <c r="E32" s="58">
        <v>29</v>
      </c>
      <c r="F32" s="58">
        <v>400</v>
      </c>
      <c r="G32" s="58">
        <v>25</v>
      </c>
      <c r="H32" s="58">
        <v>32</v>
      </c>
      <c r="I32" s="58">
        <v>2</v>
      </c>
      <c r="J32" s="58">
        <v>32</v>
      </c>
      <c r="K32" s="58">
        <v>2</v>
      </c>
      <c r="L32" s="58">
        <v>16</v>
      </c>
      <c r="M32" s="58">
        <v>1</v>
      </c>
      <c r="N32" s="58">
        <v>320</v>
      </c>
      <c r="O32" s="58">
        <v>20</v>
      </c>
      <c r="P32" s="58">
        <v>64</v>
      </c>
      <c r="Q32" s="58">
        <v>4</v>
      </c>
      <c r="R32" s="58">
        <v>64</v>
      </c>
      <c r="S32" s="58">
        <v>4</v>
      </c>
      <c r="T32" s="58">
        <v>0</v>
      </c>
      <c r="U32" s="58">
        <v>0</v>
      </c>
      <c r="V32" s="58">
        <v>0</v>
      </c>
      <c r="W32" s="58">
        <v>0</v>
      </c>
    </row>
    <row r="33" spans="1:23" ht="12.75">
      <c r="A33" s="57">
        <v>29</v>
      </c>
      <c r="B33" s="58" t="s">
        <v>453</v>
      </c>
      <c r="C33" s="58" t="s">
        <v>454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</row>
    <row r="34" spans="1:23" ht="12.75">
      <c r="A34" s="57">
        <v>30</v>
      </c>
      <c r="B34" s="58" t="s">
        <v>453</v>
      </c>
      <c r="C34" s="58" t="s">
        <v>455</v>
      </c>
      <c r="D34" s="58">
        <v>40</v>
      </c>
      <c r="E34" s="58">
        <v>5</v>
      </c>
      <c r="F34" s="58">
        <v>40</v>
      </c>
      <c r="G34" s="58">
        <v>5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40</v>
      </c>
      <c r="O34" s="58">
        <v>5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</row>
    <row r="35" spans="1:23" ht="12.75">
      <c r="A35" s="57">
        <v>31</v>
      </c>
      <c r="B35" s="58" t="s">
        <v>456</v>
      </c>
      <c r="C35" s="58" t="s">
        <v>457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</row>
    <row r="36" spans="1:23" ht="12.75">
      <c r="A36" s="57">
        <v>32</v>
      </c>
      <c r="B36" s="58" t="s">
        <v>456</v>
      </c>
      <c r="C36" s="58" t="s">
        <v>458</v>
      </c>
      <c r="D36" s="58">
        <v>48</v>
      </c>
      <c r="E36" s="58">
        <v>4</v>
      </c>
      <c r="F36" s="58">
        <v>48</v>
      </c>
      <c r="G36" s="58">
        <v>4</v>
      </c>
      <c r="H36" s="58">
        <v>24</v>
      </c>
      <c r="I36" s="58">
        <v>1</v>
      </c>
      <c r="J36" s="58">
        <v>24</v>
      </c>
      <c r="K36" s="58">
        <v>3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</row>
    <row r="37" spans="1:23" ht="12.75">
      <c r="A37" s="57">
        <v>33</v>
      </c>
      <c r="B37" s="58" t="s">
        <v>456</v>
      </c>
      <c r="C37" s="58" t="s">
        <v>459</v>
      </c>
      <c r="D37" s="58">
        <v>888</v>
      </c>
      <c r="E37" s="58">
        <v>91</v>
      </c>
      <c r="F37" s="58">
        <v>528</v>
      </c>
      <c r="G37" s="58">
        <v>46</v>
      </c>
      <c r="H37" s="58">
        <v>24</v>
      </c>
      <c r="I37" s="58">
        <v>1</v>
      </c>
      <c r="J37" s="58">
        <v>88</v>
      </c>
      <c r="K37" s="58">
        <v>4</v>
      </c>
      <c r="L37" s="58">
        <v>16</v>
      </c>
      <c r="M37" s="58">
        <v>2</v>
      </c>
      <c r="N37" s="58">
        <v>400</v>
      </c>
      <c r="O37" s="58">
        <v>39</v>
      </c>
      <c r="P37" s="58">
        <v>360</v>
      </c>
      <c r="Q37" s="58">
        <v>45</v>
      </c>
      <c r="R37" s="58">
        <v>8</v>
      </c>
      <c r="S37" s="58">
        <v>1</v>
      </c>
      <c r="T37" s="58">
        <v>0</v>
      </c>
      <c r="U37" s="58">
        <v>0</v>
      </c>
      <c r="V37" s="58">
        <v>352</v>
      </c>
      <c r="W37" s="58">
        <v>44</v>
      </c>
    </row>
    <row r="38" spans="1:23" ht="12.75">
      <c r="A38" s="57">
        <v>34</v>
      </c>
      <c r="B38" s="58" t="s">
        <v>456</v>
      </c>
      <c r="C38" s="58" t="s">
        <v>460</v>
      </c>
      <c r="D38" s="58">
        <v>337</v>
      </c>
      <c r="E38" s="58">
        <v>15</v>
      </c>
      <c r="F38" s="58">
        <v>122</v>
      </c>
      <c r="G38" s="58">
        <v>7</v>
      </c>
      <c r="H38" s="58">
        <v>58</v>
      </c>
      <c r="I38" s="58">
        <v>2</v>
      </c>
      <c r="J38" s="58">
        <v>0</v>
      </c>
      <c r="K38" s="58">
        <v>0</v>
      </c>
      <c r="L38" s="58">
        <v>40</v>
      </c>
      <c r="M38" s="58">
        <v>2</v>
      </c>
      <c r="N38" s="58">
        <v>24</v>
      </c>
      <c r="O38" s="58">
        <v>3</v>
      </c>
      <c r="P38" s="58">
        <v>215</v>
      </c>
      <c r="Q38" s="58">
        <v>8</v>
      </c>
      <c r="R38" s="58">
        <v>0</v>
      </c>
      <c r="S38" s="58">
        <v>0</v>
      </c>
      <c r="T38" s="58">
        <v>152</v>
      </c>
      <c r="U38" s="58">
        <v>4</v>
      </c>
      <c r="V38" s="58">
        <v>63</v>
      </c>
      <c r="W38" s="58">
        <v>4</v>
      </c>
    </row>
    <row r="39" spans="1:23" ht="12.75">
      <c r="A39" s="57">
        <v>35</v>
      </c>
      <c r="B39" s="58" t="s">
        <v>456</v>
      </c>
      <c r="C39" s="58" t="s">
        <v>461</v>
      </c>
      <c r="D39" s="58">
        <v>40</v>
      </c>
      <c r="E39" s="58">
        <v>1</v>
      </c>
      <c r="F39" s="58">
        <v>40</v>
      </c>
      <c r="G39" s="58">
        <v>1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40</v>
      </c>
      <c r="O39" s="58">
        <v>1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</row>
    <row r="40" spans="1:23" ht="12.75">
      <c r="A40" s="57">
        <v>36</v>
      </c>
      <c r="B40" s="58" t="s">
        <v>462</v>
      </c>
      <c r="C40" s="58" t="s">
        <v>463</v>
      </c>
      <c r="D40" s="58">
        <v>448</v>
      </c>
      <c r="E40" s="58">
        <v>46</v>
      </c>
      <c r="F40" s="58">
        <v>448</v>
      </c>
      <c r="G40" s="58">
        <v>46</v>
      </c>
      <c r="H40" s="58">
        <v>64</v>
      </c>
      <c r="I40" s="58">
        <v>2</v>
      </c>
      <c r="J40" s="58">
        <v>64</v>
      </c>
      <c r="K40" s="58">
        <v>4</v>
      </c>
      <c r="L40" s="58">
        <v>0</v>
      </c>
      <c r="M40" s="58">
        <v>0</v>
      </c>
      <c r="N40" s="58">
        <v>320</v>
      </c>
      <c r="O40" s="58">
        <v>40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</row>
    <row r="41" spans="1:23" ht="12.75">
      <c r="A41" s="57">
        <v>37</v>
      </c>
      <c r="B41" s="58" t="s">
        <v>462</v>
      </c>
      <c r="C41" s="58" t="s">
        <v>464</v>
      </c>
      <c r="D41" s="58">
        <v>24</v>
      </c>
      <c r="E41" s="58">
        <v>3</v>
      </c>
      <c r="F41" s="58">
        <v>24</v>
      </c>
      <c r="G41" s="58">
        <v>3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24</v>
      </c>
      <c r="O41" s="58">
        <v>3</v>
      </c>
      <c r="P41" s="58">
        <v>0</v>
      </c>
      <c r="Q41" s="58">
        <v>0</v>
      </c>
      <c r="R41" s="58">
        <v>0</v>
      </c>
      <c r="S41" s="58">
        <v>0</v>
      </c>
      <c r="T41" s="58">
        <v>0</v>
      </c>
      <c r="U41" s="58">
        <v>0</v>
      </c>
      <c r="V41" s="58">
        <v>0</v>
      </c>
      <c r="W41" s="58">
        <v>0</v>
      </c>
    </row>
    <row r="42" spans="1:23" ht="12.75">
      <c r="A42" s="57">
        <v>38</v>
      </c>
      <c r="B42" s="58" t="s">
        <v>462</v>
      </c>
      <c r="C42" s="58" t="s">
        <v>465</v>
      </c>
      <c r="D42" s="58">
        <v>16</v>
      </c>
      <c r="E42" s="58">
        <v>2</v>
      </c>
      <c r="F42" s="58">
        <v>16</v>
      </c>
      <c r="G42" s="58">
        <v>2</v>
      </c>
      <c r="H42" s="58">
        <v>0</v>
      </c>
      <c r="I42" s="58">
        <v>0</v>
      </c>
      <c r="J42" s="58">
        <v>8</v>
      </c>
      <c r="K42" s="58">
        <v>1</v>
      </c>
      <c r="L42" s="58">
        <v>0</v>
      </c>
      <c r="M42" s="58">
        <v>0</v>
      </c>
      <c r="N42" s="58">
        <v>8</v>
      </c>
      <c r="O42" s="58">
        <v>1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</row>
    <row r="43" spans="1:23" ht="12.75">
      <c r="A43" s="57">
        <v>39</v>
      </c>
      <c r="B43" s="58" t="s">
        <v>466</v>
      </c>
      <c r="C43" s="58" t="s">
        <v>467</v>
      </c>
      <c r="D43" s="58">
        <v>112</v>
      </c>
      <c r="E43" s="58">
        <v>7</v>
      </c>
      <c r="F43" s="58">
        <v>80</v>
      </c>
      <c r="G43" s="58">
        <v>5</v>
      </c>
      <c r="H43" s="58">
        <v>0</v>
      </c>
      <c r="I43" s="58">
        <v>0</v>
      </c>
      <c r="J43" s="58">
        <v>80</v>
      </c>
      <c r="K43" s="58">
        <v>5</v>
      </c>
      <c r="L43" s="58">
        <v>0</v>
      </c>
      <c r="M43" s="58">
        <v>0</v>
      </c>
      <c r="N43" s="58">
        <v>0</v>
      </c>
      <c r="O43" s="58">
        <v>0</v>
      </c>
      <c r="P43" s="58">
        <v>32</v>
      </c>
      <c r="Q43" s="58">
        <v>2</v>
      </c>
      <c r="R43" s="58">
        <v>32</v>
      </c>
      <c r="S43" s="58">
        <v>2</v>
      </c>
      <c r="T43" s="58">
        <v>0</v>
      </c>
      <c r="U43" s="58">
        <v>0</v>
      </c>
      <c r="V43" s="58">
        <v>0</v>
      </c>
      <c r="W43" s="58">
        <v>0</v>
      </c>
    </row>
    <row r="44" spans="1:23" ht="12.75">
      <c r="A44" s="57">
        <v>40</v>
      </c>
      <c r="B44" s="58" t="s">
        <v>466</v>
      </c>
      <c r="C44" s="58" t="s">
        <v>468</v>
      </c>
      <c r="D44" s="58">
        <v>120</v>
      </c>
      <c r="E44" s="58">
        <v>12</v>
      </c>
      <c r="F44" s="58">
        <v>10</v>
      </c>
      <c r="G44" s="58">
        <v>6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10</v>
      </c>
      <c r="O44" s="58">
        <v>6</v>
      </c>
      <c r="P44" s="58">
        <v>110</v>
      </c>
      <c r="Q44" s="58">
        <v>6</v>
      </c>
      <c r="R44" s="58">
        <v>34</v>
      </c>
      <c r="S44" s="58">
        <v>0</v>
      </c>
      <c r="T44" s="58">
        <v>76</v>
      </c>
      <c r="U44" s="58">
        <v>6</v>
      </c>
      <c r="V44" s="58">
        <v>0</v>
      </c>
      <c r="W44" s="58">
        <v>0</v>
      </c>
    </row>
    <row r="45" spans="1:23" ht="12.75">
      <c r="A45" s="57">
        <v>41</v>
      </c>
      <c r="B45" s="58" t="s">
        <v>466</v>
      </c>
      <c r="C45" s="58" t="s">
        <v>469</v>
      </c>
      <c r="D45" s="58">
        <v>56</v>
      </c>
      <c r="E45" s="58">
        <v>7</v>
      </c>
      <c r="F45" s="58">
        <v>56</v>
      </c>
      <c r="G45" s="58">
        <v>7</v>
      </c>
      <c r="H45" s="58">
        <v>8</v>
      </c>
      <c r="I45" s="58">
        <v>1</v>
      </c>
      <c r="J45" s="58">
        <v>8</v>
      </c>
      <c r="K45" s="58">
        <v>1</v>
      </c>
      <c r="L45" s="58">
        <v>0</v>
      </c>
      <c r="M45" s="58">
        <v>0</v>
      </c>
      <c r="N45" s="58">
        <v>40</v>
      </c>
      <c r="O45" s="58">
        <v>5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</row>
    <row r="46" spans="1:23" ht="12.75">
      <c r="A46" s="57">
        <v>42</v>
      </c>
      <c r="B46" s="58" t="s">
        <v>470</v>
      </c>
      <c r="C46" s="58" t="s">
        <v>471</v>
      </c>
      <c r="D46" s="58">
        <v>1046</v>
      </c>
      <c r="E46" s="58">
        <v>12</v>
      </c>
      <c r="F46" s="58">
        <v>526</v>
      </c>
      <c r="G46" s="58">
        <v>6</v>
      </c>
      <c r="H46" s="58">
        <v>6</v>
      </c>
      <c r="I46" s="58">
        <v>1</v>
      </c>
      <c r="J46" s="58">
        <v>24</v>
      </c>
      <c r="K46" s="58">
        <v>2</v>
      </c>
      <c r="L46" s="58">
        <v>0</v>
      </c>
      <c r="M46" s="58">
        <v>0</v>
      </c>
      <c r="N46" s="58">
        <v>496</v>
      </c>
      <c r="O46" s="58">
        <v>3</v>
      </c>
      <c r="P46" s="58">
        <v>520</v>
      </c>
      <c r="Q46" s="58">
        <v>6</v>
      </c>
      <c r="R46" s="58">
        <v>32</v>
      </c>
      <c r="S46" s="58">
        <v>4</v>
      </c>
      <c r="T46" s="58">
        <v>0</v>
      </c>
      <c r="U46" s="58">
        <v>0</v>
      </c>
      <c r="V46" s="58">
        <v>488</v>
      </c>
      <c r="W46" s="58">
        <v>2</v>
      </c>
    </row>
    <row r="47" spans="1:23" ht="12.75">
      <c r="A47" s="57">
        <v>43</v>
      </c>
      <c r="B47" s="58" t="s">
        <v>470</v>
      </c>
      <c r="C47" s="58" t="s">
        <v>472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8">
        <v>0</v>
      </c>
      <c r="U47" s="58">
        <v>0</v>
      </c>
      <c r="V47" s="58">
        <v>0</v>
      </c>
      <c r="W47" s="58">
        <v>0</v>
      </c>
    </row>
    <row r="48" spans="1:23" ht="12.75">
      <c r="A48" s="57">
        <v>44</v>
      </c>
      <c r="B48" s="58" t="s">
        <v>470</v>
      </c>
      <c r="C48" s="58" t="s">
        <v>473</v>
      </c>
      <c r="D48" s="58">
        <v>172</v>
      </c>
      <c r="E48" s="58">
        <v>10</v>
      </c>
      <c r="F48" s="58">
        <v>172</v>
      </c>
      <c r="G48" s="58">
        <v>10</v>
      </c>
      <c r="H48" s="58">
        <v>34</v>
      </c>
      <c r="I48" s="58">
        <v>1</v>
      </c>
      <c r="J48" s="58">
        <v>9</v>
      </c>
      <c r="K48" s="58">
        <v>1</v>
      </c>
      <c r="L48" s="58">
        <v>0</v>
      </c>
      <c r="M48" s="58">
        <v>0</v>
      </c>
      <c r="N48" s="58">
        <v>129</v>
      </c>
      <c r="O48" s="58">
        <v>8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</row>
    <row r="49" spans="1:23" ht="12.75">
      <c r="A49" s="57">
        <v>45</v>
      </c>
      <c r="B49" s="58" t="s">
        <v>474</v>
      </c>
      <c r="C49" s="58" t="s">
        <v>475</v>
      </c>
      <c r="D49" s="58">
        <v>74</v>
      </c>
      <c r="E49" s="58">
        <v>2</v>
      </c>
      <c r="F49" s="58">
        <v>24</v>
      </c>
      <c r="G49" s="58">
        <v>1</v>
      </c>
      <c r="H49" s="58">
        <v>24</v>
      </c>
      <c r="I49" s="58">
        <v>1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50</v>
      </c>
      <c r="Q49" s="58">
        <v>1</v>
      </c>
      <c r="R49" s="58">
        <v>0</v>
      </c>
      <c r="S49" s="58">
        <v>0</v>
      </c>
      <c r="T49" s="58">
        <v>50</v>
      </c>
      <c r="U49" s="58">
        <v>1</v>
      </c>
      <c r="V49" s="58">
        <v>0</v>
      </c>
      <c r="W49" s="58">
        <v>0</v>
      </c>
    </row>
    <row r="50" spans="1:23" ht="12.75">
      <c r="A50" s="57">
        <v>46</v>
      </c>
      <c r="B50" s="58" t="s">
        <v>474</v>
      </c>
      <c r="C50" s="58" t="s">
        <v>476</v>
      </c>
      <c r="D50" s="58">
        <v>0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0</v>
      </c>
      <c r="W50" s="58">
        <v>0</v>
      </c>
    </row>
    <row r="51" spans="1:23" ht="12.75">
      <c r="A51" s="57">
        <v>47</v>
      </c>
      <c r="B51" s="58" t="s">
        <v>474</v>
      </c>
      <c r="C51" s="58" t="s">
        <v>477</v>
      </c>
      <c r="D51" s="58">
        <v>50</v>
      </c>
      <c r="E51" s="58">
        <v>72</v>
      </c>
      <c r="F51" s="58">
        <v>24</v>
      </c>
      <c r="G51" s="58">
        <v>21</v>
      </c>
      <c r="H51" s="58">
        <v>8</v>
      </c>
      <c r="I51" s="58">
        <v>1</v>
      </c>
      <c r="J51" s="58">
        <v>8</v>
      </c>
      <c r="K51" s="58">
        <v>2</v>
      </c>
      <c r="L51" s="58">
        <v>0</v>
      </c>
      <c r="M51" s="58">
        <v>0</v>
      </c>
      <c r="N51" s="58">
        <v>8</v>
      </c>
      <c r="O51" s="58">
        <v>18</v>
      </c>
      <c r="P51" s="58">
        <v>26</v>
      </c>
      <c r="Q51" s="58">
        <v>51</v>
      </c>
      <c r="R51" s="58">
        <v>16</v>
      </c>
      <c r="S51" s="58">
        <v>16</v>
      </c>
      <c r="T51" s="58">
        <v>10</v>
      </c>
      <c r="U51" s="58">
        <v>35</v>
      </c>
      <c r="V51" s="58">
        <v>0</v>
      </c>
      <c r="W51" s="58">
        <v>0</v>
      </c>
    </row>
    <row r="52" spans="1:23" ht="12.75">
      <c r="A52" s="57">
        <v>48</v>
      </c>
      <c r="B52" s="58" t="s">
        <v>478</v>
      </c>
      <c r="C52" s="58" t="s">
        <v>479</v>
      </c>
      <c r="D52" s="58">
        <v>93</v>
      </c>
      <c r="E52" s="58">
        <v>11</v>
      </c>
      <c r="F52" s="58">
        <v>93</v>
      </c>
      <c r="G52" s="58">
        <v>11</v>
      </c>
      <c r="H52" s="58">
        <v>28</v>
      </c>
      <c r="I52" s="58">
        <v>1</v>
      </c>
      <c r="J52" s="58">
        <v>25</v>
      </c>
      <c r="K52" s="58">
        <v>2</v>
      </c>
      <c r="L52" s="58">
        <v>0</v>
      </c>
      <c r="M52" s="58">
        <v>0</v>
      </c>
      <c r="N52" s="58">
        <v>40</v>
      </c>
      <c r="O52" s="58">
        <v>8</v>
      </c>
      <c r="P52" s="58">
        <v>0</v>
      </c>
      <c r="Q52" s="58">
        <v>0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</row>
    <row r="53" spans="1:23" ht="12.75">
      <c r="A53" s="57">
        <v>49</v>
      </c>
      <c r="B53" s="58" t="s">
        <v>478</v>
      </c>
      <c r="C53" s="58" t="s">
        <v>480</v>
      </c>
      <c r="D53" s="58">
        <v>48</v>
      </c>
      <c r="E53" s="58">
        <v>8</v>
      </c>
      <c r="F53" s="58">
        <v>48</v>
      </c>
      <c r="G53" s="58">
        <v>8</v>
      </c>
      <c r="H53" s="58">
        <v>13</v>
      </c>
      <c r="I53" s="58">
        <v>1</v>
      </c>
      <c r="J53" s="58">
        <v>0</v>
      </c>
      <c r="K53" s="58">
        <v>0</v>
      </c>
      <c r="L53" s="58">
        <v>0</v>
      </c>
      <c r="M53" s="58">
        <v>0</v>
      </c>
      <c r="N53" s="58">
        <v>35</v>
      </c>
      <c r="O53" s="58">
        <v>7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</row>
    <row r="54" spans="1:23" ht="12.75">
      <c r="A54" s="57">
        <v>50</v>
      </c>
      <c r="B54" s="58" t="s">
        <v>478</v>
      </c>
      <c r="C54" s="58" t="s">
        <v>481</v>
      </c>
      <c r="D54" s="58">
        <v>172</v>
      </c>
      <c r="E54" s="58">
        <v>6</v>
      </c>
      <c r="F54" s="58">
        <v>172</v>
      </c>
      <c r="G54" s="58">
        <v>6</v>
      </c>
      <c r="H54" s="58">
        <v>28</v>
      </c>
      <c r="I54" s="58">
        <v>1</v>
      </c>
      <c r="J54" s="58">
        <v>72</v>
      </c>
      <c r="K54" s="58">
        <v>1</v>
      </c>
      <c r="L54" s="58">
        <v>0</v>
      </c>
      <c r="M54" s="58">
        <v>0</v>
      </c>
      <c r="N54" s="58">
        <v>72</v>
      </c>
      <c r="O54" s="58">
        <v>4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0</v>
      </c>
      <c r="W54" s="58">
        <v>0</v>
      </c>
    </row>
    <row r="55" spans="1:23" ht="12.75">
      <c r="A55" s="57">
        <v>51</v>
      </c>
      <c r="B55" s="58" t="s">
        <v>478</v>
      </c>
      <c r="C55" s="58" t="s">
        <v>482</v>
      </c>
      <c r="D55" s="58">
        <v>102</v>
      </c>
      <c r="E55" s="58">
        <v>9</v>
      </c>
      <c r="F55" s="58">
        <v>86</v>
      </c>
      <c r="G55" s="58">
        <v>5</v>
      </c>
      <c r="H55" s="58">
        <v>54</v>
      </c>
      <c r="I55" s="58">
        <v>1</v>
      </c>
      <c r="J55" s="58">
        <v>0</v>
      </c>
      <c r="K55" s="58">
        <v>0</v>
      </c>
      <c r="L55" s="58">
        <v>0</v>
      </c>
      <c r="M55" s="58">
        <v>0</v>
      </c>
      <c r="N55" s="58">
        <v>32</v>
      </c>
      <c r="O55" s="58">
        <v>4</v>
      </c>
      <c r="P55" s="58">
        <v>16</v>
      </c>
      <c r="Q55" s="58">
        <v>4</v>
      </c>
      <c r="R55" s="58">
        <v>16</v>
      </c>
      <c r="S55" s="58">
        <v>4</v>
      </c>
      <c r="T55" s="58">
        <v>0</v>
      </c>
      <c r="U55" s="58">
        <v>0</v>
      </c>
      <c r="V55" s="58">
        <v>0</v>
      </c>
      <c r="W55" s="58">
        <v>0</v>
      </c>
    </row>
    <row r="56" spans="1:23" ht="12.75">
      <c r="A56" s="57">
        <v>52</v>
      </c>
      <c r="B56" s="58" t="s">
        <v>478</v>
      </c>
      <c r="C56" s="58" t="s">
        <v>483</v>
      </c>
      <c r="D56" s="58">
        <v>80</v>
      </c>
      <c r="E56" s="58">
        <v>8</v>
      </c>
      <c r="F56" s="58">
        <v>72</v>
      </c>
      <c r="G56" s="58">
        <v>7</v>
      </c>
      <c r="H56" s="58">
        <v>16</v>
      </c>
      <c r="I56" s="58">
        <v>1</v>
      </c>
      <c r="J56" s="58">
        <v>16</v>
      </c>
      <c r="K56" s="58">
        <v>1</v>
      </c>
      <c r="L56" s="58">
        <v>0</v>
      </c>
      <c r="M56" s="58">
        <v>0</v>
      </c>
      <c r="N56" s="58">
        <v>40</v>
      </c>
      <c r="O56" s="58">
        <v>5</v>
      </c>
      <c r="P56" s="58">
        <v>8</v>
      </c>
      <c r="Q56" s="58">
        <v>1</v>
      </c>
      <c r="R56" s="58">
        <v>0</v>
      </c>
      <c r="S56" s="58">
        <v>0</v>
      </c>
      <c r="T56" s="58">
        <v>8</v>
      </c>
      <c r="U56" s="58">
        <v>1</v>
      </c>
      <c r="V56" s="58">
        <v>0</v>
      </c>
      <c r="W56" s="58">
        <v>0</v>
      </c>
    </row>
    <row r="57" spans="1:23" ht="12.75">
      <c r="A57" s="57">
        <v>53</v>
      </c>
      <c r="B57" s="58" t="s">
        <v>478</v>
      </c>
      <c r="C57" s="58" t="s">
        <v>484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</row>
    <row r="58" spans="1:23" ht="12.75">
      <c r="A58" s="57">
        <v>54</v>
      </c>
      <c r="B58" s="58" t="s">
        <v>478</v>
      </c>
      <c r="C58" s="58" t="s">
        <v>485</v>
      </c>
      <c r="D58" s="58">
        <v>120</v>
      </c>
      <c r="E58" s="58">
        <v>7</v>
      </c>
      <c r="F58" s="58">
        <v>72</v>
      </c>
      <c r="G58" s="58">
        <v>5</v>
      </c>
      <c r="H58" s="58">
        <v>40</v>
      </c>
      <c r="I58" s="58">
        <v>1</v>
      </c>
      <c r="J58" s="58">
        <v>0</v>
      </c>
      <c r="K58" s="58">
        <v>0</v>
      </c>
      <c r="L58" s="58">
        <v>0</v>
      </c>
      <c r="M58" s="58">
        <v>0</v>
      </c>
      <c r="N58" s="58">
        <v>32</v>
      </c>
      <c r="O58" s="58">
        <v>4</v>
      </c>
      <c r="P58" s="58">
        <v>48</v>
      </c>
      <c r="Q58" s="58">
        <v>2</v>
      </c>
      <c r="R58" s="58">
        <v>8</v>
      </c>
      <c r="S58" s="58">
        <v>1</v>
      </c>
      <c r="T58" s="58">
        <v>40</v>
      </c>
      <c r="U58" s="58">
        <v>1</v>
      </c>
      <c r="V58" s="58">
        <v>0</v>
      </c>
      <c r="W58" s="58">
        <v>0</v>
      </c>
    </row>
    <row r="59" spans="1:23" ht="12.75">
      <c r="A59" s="57">
        <v>55</v>
      </c>
      <c r="B59" s="58" t="s">
        <v>486</v>
      </c>
      <c r="C59" s="58" t="s">
        <v>487</v>
      </c>
      <c r="D59" s="58">
        <v>157</v>
      </c>
      <c r="E59" s="58">
        <v>7</v>
      </c>
      <c r="F59" s="58">
        <v>101</v>
      </c>
      <c r="G59" s="58">
        <v>7</v>
      </c>
      <c r="H59" s="58">
        <v>26</v>
      </c>
      <c r="I59" s="58">
        <v>1</v>
      </c>
      <c r="J59" s="58">
        <v>4</v>
      </c>
      <c r="K59" s="58">
        <v>1</v>
      </c>
      <c r="L59" s="58">
        <v>0</v>
      </c>
      <c r="M59" s="58">
        <v>0</v>
      </c>
      <c r="N59" s="58">
        <v>71</v>
      </c>
      <c r="O59" s="58">
        <v>5</v>
      </c>
      <c r="P59" s="58">
        <v>56</v>
      </c>
      <c r="Q59" s="58">
        <v>0</v>
      </c>
      <c r="R59" s="58">
        <v>0</v>
      </c>
      <c r="S59" s="58">
        <v>0</v>
      </c>
      <c r="T59" s="58">
        <v>24</v>
      </c>
      <c r="U59" s="58">
        <v>0</v>
      </c>
      <c r="V59" s="58">
        <v>32</v>
      </c>
      <c r="W59" s="58">
        <v>0</v>
      </c>
    </row>
    <row r="60" spans="1:23" ht="12.75">
      <c r="A60" s="57">
        <v>56</v>
      </c>
      <c r="B60" s="58" t="s">
        <v>488</v>
      </c>
      <c r="C60" s="58" t="s">
        <v>489</v>
      </c>
      <c r="D60" s="58">
        <v>40</v>
      </c>
      <c r="E60" s="58">
        <v>5</v>
      </c>
      <c r="F60" s="58">
        <v>40</v>
      </c>
      <c r="G60" s="58">
        <v>5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40</v>
      </c>
      <c r="O60" s="58">
        <v>5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</row>
    <row r="61" spans="1:23" ht="12.75">
      <c r="A61" s="57">
        <v>57</v>
      </c>
      <c r="B61" s="58" t="s">
        <v>488</v>
      </c>
      <c r="C61" s="58" t="s">
        <v>490</v>
      </c>
      <c r="D61" s="58">
        <v>273</v>
      </c>
      <c r="E61" s="58">
        <v>11</v>
      </c>
      <c r="F61" s="58">
        <v>200</v>
      </c>
      <c r="G61" s="58">
        <v>5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200</v>
      </c>
      <c r="O61" s="58">
        <v>5</v>
      </c>
      <c r="P61" s="58">
        <v>73</v>
      </c>
      <c r="Q61" s="58">
        <v>6</v>
      </c>
      <c r="R61" s="58">
        <v>0</v>
      </c>
      <c r="S61" s="58">
        <v>0</v>
      </c>
      <c r="T61" s="58">
        <v>24</v>
      </c>
      <c r="U61" s="58">
        <v>1</v>
      </c>
      <c r="V61" s="58">
        <v>49</v>
      </c>
      <c r="W61" s="58">
        <v>5</v>
      </c>
    </row>
    <row r="62" spans="1:23" ht="12.75">
      <c r="A62" s="57">
        <v>58</v>
      </c>
      <c r="B62" s="58" t="s">
        <v>488</v>
      </c>
      <c r="C62" s="58" t="s">
        <v>491</v>
      </c>
      <c r="D62" s="58">
        <v>26</v>
      </c>
      <c r="E62" s="58">
        <v>8</v>
      </c>
      <c r="F62" s="58">
        <v>8</v>
      </c>
      <c r="G62" s="58">
        <v>4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8</v>
      </c>
      <c r="O62" s="58">
        <v>4</v>
      </c>
      <c r="P62" s="58">
        <v>18</v>
      </c>
      <c r="Q62" s="58">
        <v>4</v>
      </c>
      <c r="R62" s="58">
        <v>18</v>
      </c>
      <c r="S62" s="58">
        <v>4</v>
      </c>
      <c r="T62" s="58">
        <v>0</v>
      </c>
      <c r="U62" s="58">
        <v>0</v>
      </c>
      <c r="V62" s="58">
        <v>0</v>
      </c>
      <c r="W62" s="58">
        <v>0</v>
      </c>
    </row>
    <row r="63" spans="1:23" ht="12.75">
      <c r="A63" s="57">
        <v>59</v>
      </c>
      <c r="B63" s="58" t="s">
        <v>488</v>
      </c>
      <c r="C63" s="58" t="s">
        <v>492</v>
      </c>
      <c r="D63" s="58">
        <v>840</v>
      </c>
      <c r="E63" s="58">
        <v>11</v>
      </c>
      <c r="F63" s="58">
        <v>800</v>
      </c>
      <c r="G63" s="58">
        <v>6</v>
      </c>
      <c r="H63" s="58">
        <v>0</v>
      </c>
      <c r="I63" s="58">
        <v>0</v>
      </c>
      <c r="J63" s="58">
        <v>480</v>
      </c>
      <c r="K63" s="58">
        <v>1</v>
      </c>
      <c r="L63" s="58">
        <v>0</v>
      </c>
      <c r="M63" s="58">
        <v>0</v>
      </c>
      <c r="N63" s="58">
        <v>320</v>
      </c>
      <c r="O63" s="58">
        <v>5</v>
      </c>
      <c r="P63" s="58">
        <v>40</v>
      </c>
      <c r="Q63" s="58">
        <v>5</v>
      </c>
      <c r="R63" s="58">
        <v>32</v>
      </c>
      <c r="S63" s="58">
        <v>4</v>
      </c>
      <c r="T63" s="58">
        <v>0</v>
      </c>
      <c r="U63" s="58">
        <v>0</v>
      </c>
      <c r="V63" s="58">
        <v>8</v>
      </c>
      <c r="W63" s="58">
        <v>1</v>
      </c>
    </row>
    <row r="64" spans="1:23" ht="12.75">
      <c r="A64" s="57">
        <v>60</v>
      </c>
      <c r="B64" s="58" t="s">
        <v>488</v>
      </c>
      <c r="C64" s="58" t="s">
        <v>493</v>
      </c>
      <c r="D64" s="58">
        <v>160</v>
      </c>
      <c r="E64" s="58">
        <v>17</v>
      </c>
      <c r="F64" s="58">
        <v>128</v>
      </c>
      <c r="G64" s="58">
        <v>9</v>
      </c>
      <c r="H64" s="58">
        <v>0</v>
      </c>
      <c r="I64" s="58">
        <v>0</v>
      </c>
      <c r="J64" s="58">
        <v>32</v>
      </c>
      <c r="K64" s="58">
        <v>1</v>
      </c>
      <c r="L64" s="58">
        <v>0</v>
      </c>
      <c r="M64" s="58">
        <v>0</v>
      </c>
      <c r="N64" s="58">
        <v>96</v>
      </c>
      <c r="O64" s="58">
        <v>8</v>
      </c>
      <c r="P64" s="58">
        <v>32</v>
      </c>
      <c r="Q64" s="58">
        <v>8</v>
      </c>
      <c r="R64" s="58">
        <v>32</v>
      </c>
      <c r="S64" s="58">
        <v>8</v>
      </c>
      <c r="T64" s="58">
        <v>0</v>
      </c>
      <c r="U64" s="58">
        <v>0</v>
      </c>
      <c r="V64" s="58">
        <v>0</v>
      </c>
      <c r="W64" s="58">
        <v>0</v>
      </c>
    </row>
    <row r="65" spans="1:23" ht="12.75">
      <c r="A65" s="57">
        <v>61</v>
      </c>
      <c r="B65" s="58" t="s">
        <v>488</v>
      </c>
      <c r="C65" s="58" t="s">
        <v>494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</row>
    <row r="66" spans="1:23" ht="12.75">
      <c r="A66" s="57">
        <v>62</v>
      </c>
      <c r="B66" s="58" t="s">
        <v>488</v>
      </c>
      <c r="C66" s="58" t="s">
        <v>495</v>
      </c>
      <c r="D66" s="58">
        <v>88</v>
      </c>
      <c r="E66" s="58">
        <v>10</v>
      </c>
      <c r="F66" s="58">
        <v>64</v>
      </c>
      <c r="G66" s="58">
        <v>8</v>
      </c>
      <c r="H66" s="58">
        <v>8</v>
      </c>
      <c r="I66" s="58">
        <v>1</v>
      </c>
      <c r="J66" s="58">
        <v>16</v>
      </c>
      <c r="K66" s="58">
        <v>2</v>
      </c>
      <c r="L66" s="58">
        <v>0</v>
      </c>
      <c r="M66" s="58">
        <v>0</v>
      </c>
      <c r="N66" s="58">
        <v>40</v>
      </c>
      <c r="O66" s="58">
        <v>5</v>
      </c>
      <c r="P66" s="58">
        <v>24</v>
      </c>
      <c r="Q66" s="58">
        <v>2</v>
      </c>
      <c r="R66" s="58">
        <v>24</v>
      </c>
      <c r="S66" s="58">
        <v>2</v>
      </c>
      <c r="T66" s="58">
        <v>0</v>
      </c>
      <c r="U66" s="58">
        <v>0</v>
      </c>
      <c r="V66" s="58">
        <v>0</v>
      </c>
      <c r="W66" s="58">
        <v>0</v>
      </c>
    </row>
    <row r="67" spans="1:23" ht="12.75">
      <c r="A67" s="57">
        <v>63</v>
      </c>
      <c r="B67" s="58" t="s">
        <v>488</v>
      </c>
      <c r="C67" s="58" t="s">
        <v>496</v>
      </c>
      <c r="D67" s="58">
        <v>52</v>
      </c>
      <c r="E67" s="58">
        <v>6</v>
      </c>
      <c r="F67" s="58">
        <v>52</v>
      </c>
      <c r="G67" s="58">
        <v>6</v>
      </c>
      <c r="H67" s="58">
        <v>44</v>
      </c>
      <c r="I67" s="58">
        <v>1</v>
      </c>
      <c r="J67" s="58">
        <v>0</v>
      </c>
      <c r="K67" s="58">
        <v>0</v>
      </c>
      <c r="L67" s="58">
        <v>0</v>
      </c>
      <c r="M67" s="58">
        <v>0</v>
      </c>
      <c r="N67" s="58">
        <v>8</v>
      </c>
      <c r="O67" s="58">
        <v>5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</row>
    <row r="68" spans="1:23" ht="12.75">
      <c r="A68" s="57">
        <v>64</v>
      </c>
      <c r="B68" s="58" t="s">
        <v>488</v>
      </c>
      <c r="C68" s="58" t="s">
        <v>497</v>
      </c>
      <c r="D68" s="58">
        <v>173</v>
      </c>
      <c r="E68" s="58">
        <v>19</v>
      </c>
      <c r="F68" s="58">
        <v>97</v>
      </c>
      <c r="G68" s="58">
        <v>8</v>
      </c>
      <c r="H68" s="58">
        <v>0</v>
      </c>
      <c r="I68" s="58">
        <v>0</v>
      </c>
      <c r="J68" s="58">
        <v>21</v>
      </c>
      <c r="K68" s="58">
        <v>1</v>
      </c>
      <c r="L68" s="58">
        <v>0</v>
      </c>
      <c r="M68" s="58">
        <v>0</v>
      </c>
      <c r="N68" s="58">
        <v>76</v>
      </c>
      <c r="O68" s="58">
        <v>7</v>
      </c>
      <c r="P68" s="58">
        <v>76</v>
      </c>
      <c r="Q68" s="58">
        <v>11</v>
      </c>
      <c r="R68" s="58">
        <v>56</v>
      </c>
      <c r="S68" s="58">
        <v>7</v>
      </c>
      <c r="T68" s="58">
        <v>0</v>
      </c>
      <c r="U68" s="58">
        <v>0</v>
      </c>
      <c r="V68" s="58">
        <v>20</v>
      </c>
      <c r="W68" s="58">
        <v>4</v>
      </c>
    </row>
    <row r="69" spans="1:23" ht="12.75">
      <c r="A69" s="57">
        <v>65</v>
      </c>
      <c r="B69" s="58" t="s">
        <v>498</v>
      </c>
      <c r="C69" s="58" t="s">
        <v>499</v>
      </c>
      <c r="D69" s="58">
        <v>559</v>
      </c>
      <c r="E69" s="58">
        <v>25</v>
      </c>
      <c r="F69" s="58">
        <v>394</v>
      </c>
      <c r="G69" s="58">
        <v>14</v>
      </c>
      <c r="H69" s="58">
        <v>32</v>
      </c>
      <c r="I69" s="58">
        <v>2</v>
      </c>
      <c r="J69" s="58">
        <v>16</v>
      </c>
      <c r="K69" s="58">
        <v>1</v>
      </c>
      <c r="L69" s="58">
        <v>0</v>
      </c>
      <c r="M69" s="58">
        <v>0</v>
      </c>
      <c r="N69" s="58">
        <v>346</v>
      </c>
      <c r="O69" s="58">
        <v>11</v>
      </c>
      <c r="P69" s="58">
        <v>165</v>
      </c>
      <c r="Q69" s="58">
        <v>11</v>
      </c>
      <c r="R69" s="58">
        <v>0</v>
      </c>
      <c r="S69" s="58">
        <v>0</v>
      </c>
      <c r="T69" s="58">
        <v>165</v>
      </c>
      <c r="U69" s="58">
        <v>11</v>
      </c>
      <c r="V69" s="58">
        <v>0</v>
      </c>
      <c r="W69" s="58">
        <v>0</v>
      </c>
    </row>
    <row r="70" spans="1:23" ht="12.75">
      <c r="A70" s="57">
        <v>66</v>
      </c>
      <c r="B70" s="58" t="s">
        <v>500</v>
      </c>
      <c r="C70" s="58" t="s">
        <v>501</v>
      </c>
      <c r="D70" s="58">
        <v>64</v>
      </c>
      <c r="E70" s="58">
        <v>8</v>
      </c>
      <c r="F70" s="58">
        <v>64</v>
      </c>
      <c r="G70" s="58">
        <v>8</v>
      </c>
      <c r="H70" s="58">
        <v>0</v>
      </c>
      <c r="I70" s="58">
        <v>0</v>
      </c>
      <c r="J70" s="58">
        <v>8</v>
      </c>
      <c r="K70" s="58">
        <v>1</v>
      </c>
      <c r="L70" s="58">
        <v>0</v>
      </c>
      <c r="M70" s="58">
        <v>0</v>
      </c>
      <c r="N70" s="58">
        <v>56</v>
      </c>
      <c r="O70" s="58">
        <v>7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</row>
    <row r="71" spans="1:23" ht="12.75">
      <c r="A71" s="57">
        <v>67</v>
      </c>
      <c r="B71" s="58" t="s">
        <v>500</v>
      </c>
      <c r="C71" s="58" t="s">
        <v>502</v>
      </c>
      <c r="D71" s="58">
        <v>112</v>
      </c>
      <c r="E71" s="58">
        <v>5</v>
      </c>
      <c r="F71" s="58">
        <v>112</v>
      </c>
      <c r="G71" s="58">
        <v>5</v>
      </c>
      <c r="H71" s="58">
        <v>80</v>
      </c>
      <c r="I71" s="58">
        <v>1</v>
      </c>
      <c r="J71" s="58">
        <v>0</v>
      </c>
      <c r="K71" s="58">
        <v>0</v>
      </c>
      <c r="L71" s="58">
        <v>0</v>
      </c>
      <c r="M71" s="58">
        <v>0</v>
      </c>
      <c r="N71" s="58">
        <v>32</v>
      </c>
      <c r="O71" s="58">
        <v>4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</row>
    <row r="72" spans="1:23" ht="12.75">
      <c r="A72" s="57">
        <v>68</v>
      </c>
      <c r="B72" s="58" t="s">
        <v>500</v>
      </c>
      <c r="C72" s="58" t="s">
        <v>503</v>
      </c>
      <c r="D72" s="58">
        <v>100</v>
      </c>
      <c r="E72" s="58">
        <v>10</v>
      </c>
      <c r="F72" s="58">
        <v>100</v>
      </c>
      <c r="G72" s="58">
        <v>10</v>
      </c>
      <c r="H72" s="58">
        <v>0</v>
      </c>
      <c r="I72" s="58">
        <v>0</v>
      </c>
      <c r="J72" s="58">
        <v>60</v>
      </c>
      <c r="K72" s="58">
        <v>5</v>
      </c>
      <c r="L72" s="58">
        <v>0</v>
      </c>
      <c r="M72" s="58">
        <v>0</v>
      </c>
      <c r="N72" s="58">
        <v>40</v>
      </c>
      <c r="O72" s="58">
        <v>5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</row>
    <row r="73" spans="1:23" ht="12.75">
      <c r="A73" s="57">
        <v>69</v>
      </c>
      <c r="B73" s="58" t="s">
        <v>504</v>
      </c>
      <c r="C73" s="58" t="s">
        <v>505</v>
      </c>
      <c r="D73" s="58">
        <v>204</v>
      </c>
      <c r="E73" s="58">
        <v>13</v>
      </c>
      <c r="F73" s="58">
        <v>188</v>
      </c>
      <c r="G73" s="58">
        <v>12</v>
      </c>
      <c r="H73" s="58">
        <v>60</v>
      </c>
      <c r="I73" s="58">
        <v>1</v>
      </c>
      <c r="J73" s="58">
        <v>64</v>
      </c>
      <c r="K73" s="58">
        <v>3</v>
      </c>
      <c r="L73" s="58">
        <v>0</v>
      </c>
      <c r="M73" s="58">
        <v>0</v>
      </c>
      <c r="N73" s="58">
        <v>64</v>
      </c>
      <c r="O73" s="58">
        <v>8</v>
      </c>
      <c r="P73" s="58">
        <v>16</v>
      </c>
      <c r="Q73" s="58">
        <v>1</v>
      </c>
      <c r="R73" s="58">
        <v>0</v>
      </c>
      <c r="S73" s="58">
        <v>0</v>
      </c>
      <c r="T73" s="58">
        <v>16</v>
      </c>
      <c r="U73" s="58">
        <v>1</v>
      </c>
      <c r="V73" s="58">
        <v>0</v>
      </c>
      <c r="W73" s="58">
        <v>0</v>
      </c>
    </row>
    <row r="74" spans="1:23" ht="25.5">
      <c r="A74" s="57">
        <v>70</v>
      </c>
      <c r="B74" s="58" t="s">
        <v>506</v>
      </c>
      <c r="C74" s="58" t="s">
        <v>507</v>
      </c>
      <c r="D74" s="58">
        <v>80</v>
      </c>
      <c r="E74" s="58">
        <v>7</v>
      </c>
      <c r="F74" s="58">
        <v>80</v>
      </c>
      <c r="G74" s="58">
        <v>7</v>
      </c>
      <c r="H74" s="58">
        <v>8</v>
      </c>
      <c r="I74" s="58">
        <v>1</v>
      </c>
      <c r="J74" s="58">
        <v>8</v>
      </c>
      <c r="K74" s="58">
        <v>1</v>
      </c>
      <c r="L74" s="58">
        <v>0</v>
      </c>
      <c r="M74" s="58">
        <v>0</v>
      </c>
      <c r="N74" s="58">
        <v>64</v>
      </c>
      <c r="O74" s="58">
        <v>5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</row>
    <row r="75" spans="1:23" ht="12.75">
      <c r="A75" s="57">
        <v>71</v>
      </c>
      <c r="B75" s="58" t="s">
        <v>506</v>
      </c>
      <c r="C75" s="58" t="s">
        <v>508</v>
      </c>
      <c r="D75" s="58">
        <v>214</v>
      </c>
      <c r="E75" s="58">
        <v>12</v>
      </c>
      <c r="F75" s="58">
        <v>74</v>
      </c>
      <c r="G75" s="58">
        <v>6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74</v>
      </c>
      <c r="O75" s="58">
        <v>6</v>
      </c>
      <c r="P75" s="58">
        <v>140</v>
      </c>
      <c r="Q75" s="58">
        <v>6</v>
      </c>
      <c r="R75" s="58">
        <v>0</v>
      </c>
      <c r="S75" s="58">
        <v>0</v>
      </c>
      <c r="T75" s="58">
        <v>140</v>
      </c>
      <c r="U75" s="58">
        <v>6</v>
      </c>
      <c r="V75" s="58">
        <v>0</v>
      </c>
      <c r="W75" s="58">
        <v>0</v>
      </c>
    </row>
    <row r="76" spans="1:23" ht="12.75">
      <c r="A76" s="57">
        <v>72</v>
      </c>
      <c r="B76" s="58" t="s">
        <v>506</v>
      </c>
      <c r="C76" s="58" t="s">
        <v>509</v>
      </c>
      <c r="D76" s="58">
        <v>104</v>
      </c>
      <c r="E76" s="58">
        <v>13</v>
      </c>
      <c r="F76" s="58">
        <v>64</v>
      </c>
      <c r="G76" s="58">
        <v>8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64</v>
      </c>
      <c r="O76" s="58">
        <v>8</v>
      </c>
      <c r="P76" s="58">
        <v>40</v>
      </c>
      <c r="Q76" s="58">
        <v>5</v>
      </c>
      <c r="R76" s="58">
        <v>40</v>
      </c>
      <c r="S76" s="58">
        <v>5</v>
      </c>
      <c r="T76" s="58">
        <v>0</v>
      </c>
      <c r="U76" s="58">
        <v>0</v>
      </c>
      <c r="V76" s="58">
        <v>0</v>
      </c>
      <c r="W76" s="58">
        <v>0</v>
      </c>
    </row>
    <row r="77" spans="1:23" ht="12.75">
      <c r="A77" s="57">
        <v>73</v>
      </c>
      <c r="B77" s="58" t="s">
        <v>506</v>
      </c>
      <c r="C77" s="58" t="s">
        <v>510</v>
      </c>
      <c r="D77" s="58">
        <v>200</v>
      </c>
      <c r="E77" s="58">
        <v>16</v>
      </c>
      <c r="F77" s="58">
        <v>160</v>
      </c>
      <c r="G77" s="58">
        <v>10</v>
      </c>
      <c r="H77" s="58">
        <v>24</v>
      </c>
      <c r="I77" s="58">
        <v>1</v>
      </c>
      <c r="J77" s="58">
        <v>32</v>
      </c>
      <c r="K77" s="58">
        <v>1</v>
      </c>
      <c r="L77" s="58">
        <v>0</v>
      </c>
      <c r="M77" s="58">
        <v>0</v>
      </c>
      <c r="N77" s="58">
        <v>104</v>
      </c>
      <c r="O77" s="58">
        <v>8</v>
      </c>
      <c r="P77" s="58">
        <v>40</v>
      </c>
      <c r="Q77" s="58">
        <v>6</v>
      </c>
      <c r="R77" s="58">
        <v>0</v>
      </c>
      <c r="S77" s="58">
        <v>0</v>
      </c>
      <c r="T77" s="58">
        <v>0</v>
      </c>
      <c r="U77" s="58">
        <v>0</v>
      </c>
      <c r="V77" s="58">
        <v>40</v>
      </c>
      <c r="W77" s="58">
        <v>6</v>
      </c>
    </row>
    <row r="78" spans="1:23" ht="12.75">
      <c r="A78" s="57">
        <v>74</v>
      </c>
      <c r="B78" s="58" t="s">
        <v>506</v>
      </c>
      <c r="C78" s="58" t="s">
        <v>511</v>
      </c>
      <c r="D78" s="58">
        <v>21</v>
      </c>
      <c r="E78" s="58">
        <v>3</v>
      </c>
      <c r="F78" s="58">
        <v>8</v>
      </c>
      <c r="G78" s="58">
        <v>1</v>
      </c>
      <c r="H78" s="58">
        <v>8</v>
      </c>
      <c r="I78" s="58">
        <v>1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13</v>
      </c>
      <c r="Q78" s="58">
        <v>2</v>
      </c>
      <c r="R78" s="58">
        <v>5</v>
      </c>
      <c r="S78" s="58">
        <v>1</v>
      </c>
      <c r="T78" s="58">
        <v>0</v>
      </c>
      <c r="U78" s="58">
        <v>0</v>
      </c>
      <c r="V78" s="58">
        <v>8</v>
      </c>
      <c r="W78" s="58">
        <v>1</v>
      </c>
    </row>
    <row r="79" spans="1:23" ht="12.75">
      <c r="A79" s="57">
        <v>75</v>
      </c>
      <c r="B79" s="58" t="s">
        <v>506</v>
      </c>
      <c r="C79" s="58" t="s">
        <v>512</v>
      </c>
      <c r="D79" s="58">
        <v>112</v>
      </c>
      <c r="E79" s="58">
        <v>6</v>
      </c>
      <c r="F79" s="58">
        <v>112</v>
      </c>
      <c r="G79" s="58">
        <v>6</v>
      </c>
      <c r="H79" s="58">
        <v>48</v>
      </c>
      <c r="I79" s="58">
        <v>1</v>
      </c>
      <c r="J79" s="58">
        <v>32</v>
      </c>
      <c r="K79" s="58">
        <v>1</v>
      </c>
      <c r="L79" s="58">
        <v>0</v>
      </c>
      <c r="M79" s="58">
        <v>0</v>
      </c>
      <c r="N79" s="58">
        <v>32</v>
      </c>
      <c r="O79" s="58">
        <v>4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</row>
    <row r="80" spans="1:23" ht="12.75">
      <c r="A80" s="57">
        <v>76</v>
      </c>
      <c r="B80" s="58" t="s">
        <v>513</v>
      </c>
      <c r="C80" s="58" t="s">
        <v>514</v>
      </c>
      <c r="D80" s="58">
        <v>332</v>
      </c>
      <c r="E80" s="58">
        <v>22</v>
      </c>
      <c r="F80" s="58">
        <v>116</v>
      </c>
      <c r="G80" s="58">
        <v>9</v>
      </c>
      <c r="H80" s="58">
        <v>32</v>
      </c>
      <c r="I80" s="58">
        <v>1</v>
      </c>
      <c r="J80" s="58">
        <v>34</v>
      </c>
      <c r="K80" s="58">
        <v>2</v>
      </c>
      <c r="L80" s="58">
        <v>0</v>
      </c>
      <c r="M80" s="58">
        <v>0</v>
      </c>
      <c r="N80" s="58">
        <v>50</v>
      </c>
      <c r="O80" s="58">
        <v>6</v>
      </c>
      <c r="P80" s="58">
        <v>216</v>
      </c>
      <c r="Q80" s="58">
        <v>13</v>
      </c>
      <c r="R80" s="58">
        <v>104</v>
      </c>
      <c r="S80" s="58">
        <v>11</v>
      </c>
      <c r="T80" s="58">
        <v>0</v>
      </c>
      <c r="U80" s="58">
        <v>0</v>
      </c>
      <c r="V80" s="58">
        <v>112</v>
      </c>
      <c r="W80" s="58">
        <v>2</v>
      </c>
    </row>
    <row r="81" spans="1:23" ht="12.75">
      <c r="A81" s="57">
        <v>77</v>
      </c>
      <c r="B81" s="58" t="s">
        <v>513</v>
      </c>
      <c r="C81" s="58" t="s">
        <v>515</v>
      </c>
      <c r="D81" s="58">
        <v>56</v>
      </c>
      <c r="E81" s="58">
        <v>9</v>
      </c>
      <c r="F81" s="58">
        <v>48</v>
      </c>
      <c r="G81" s="58">
        <v>1</v>
      </c>
      <c r="H81" s="58">
        <v>0</v>
      </c>
      <c r="I81" s="58">
        <v>0</v>
      </c>
      <c r="J81" s="58">
        <v>0</v>
      </c>
      <c r="K81" s="58">
        <v>0</v>
      </c>
      <c r="L81" s="58">
        <v>48</v>
      </c>
      <c r="M81" s="58">
        <v>1</v>
      </c>
      <c r="N81" s="58">
        <v>0</v>
      </c>
      <c r="O81" s="58">
        <v>0</v>
      </c>
      <c r="P81" s="58">
        <v>8</v>
      </c>
      <c r="Q81" s="58">
        <v>8</v>
      </c>
      <c r="R81" s="58">
        <v>0</v>
      </c>
      <c r="S81" s="58">
        <v>0</v>
      </c>
      <c r="T81" s="58">
        <v>0</v>
      </c>
      <c r="U81" s="58">
        <v>0</v>
      </c>
      <c r="V81" s="58">
        <v>8</v>
      </c>
      <c r="W81" s="58">
        <v>8</v>
      </c>
    </row>
    <row r="82" spans="1:23" ht="12.75">
      <c r="A82" s="57">
        <v>78</v>
      </c>
      <c r="B82" s="58" t="s">
        <v>516</v>
      </c>
      <c r="C82" s="58" t="s">
        <v>517</v>
      </c>
      <c r="D82" s="58">
        <v>216</v>
      </c>
      <c r="E82" s="58">
        <v>4</v>
      </c>
      <c r="F82" s="58">
        <v>80</v>
      </c>
      <c r="G82" s="58">
        <v>2</v>
      </c>
      <c r="H82" s="58">
        <v>24</v>
      </c>
      <c r="I82" s="58">
        <v>1</v>
      </c>
      <c r="J82" s="58">
        <v>0</v>
      </c>
      <c r="K82" s="58">
        <v>0</v>
      </c>
      <c r="L82" s="58">
        <v>56</v>
      </c>
      <c r="M82" s="58">
        <v>1</v>
      </c>
      <c r="N82" s="58">
        <v>0</v>
      </c>
      <c r="O82" s="58">
        <v>0</v>
      </c>
      <c r="P82" s="58">
        <v>136</v>
      </c>
      <c r="Q82" s="58">
        <v>2</v>
      </c>
      <c r="R82" s="58">
        <v>136</v>
      </c>
      <c r="S82" s="58">
        <v>2</v>
      </c>
      <c r="T82" s="58">
        <v>0</v>
      </c>
      <c r="U82" s="58">
        <v>0</v>
      </c>
      <c r="V82" s="58">
        <v>0</v>
      </c>
      <c r="W82" s="58">
        <v>0</v>
      </c>
    </row>
    <row r="83" spans="1:23" ht="12.75">
      <c r="A83" s="57">
        <v>79</v>
      </c>
      <c r="B83" s="58" t="s">
        <v>516</v>
      </c>
      <c r="C83" s="58" t="s">
        <v>518</v>
      </c>
      <c r="D83" s="58">
        <v>40</v>
      </c>
      <c r="E83" s="58">
        <v>3</v>
      </c>
      <c r="F83" s="58">
        <v>40</v>
      </c>
      <c r="G83" s="58">
        <v>3</v>
      </c>
      <c r="H83" s="58">
        <v>16</v>
      </c>
      <c r="I83" s="58">
        <v>1</v>
      </c>
      <c r="J83" s="58">
        <v>8</v>
      </c>
      <c r="K83" s="58">
        <v>1</v>
      </c>
      <c r="L83" s="58">
        <v>16</v>
      </c>
      <c r="M83" s="58">
        <v>1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</row>
    <row r="84" spans="1:23" ht="12.75">
      <c r="A84" s="57">
        <v>80</v>
      </c>
      <c r="B84" s="58" t="s">
        <v>516</v>
      </c>
      <c r="C84" s="58" t="s">
        <v>519</v>
      </c>
      <c r="D84" s="58">
        <v>116</v>
      </c>
      <c r="E84" s="58">
        <v>8</v>
      </c>
      <c r="F84" s="58">
        <v>86</v>
      </c>
      <c r="G84" s="58">
        <v>6</v>
      </c>
      <c r="H84" s="58">
        <v>16</v>
      </c>
      <c r="I84" s="58">
        <v>1</v>
      </c>
      <c r="J84" s="58">
        <v>30</v>
      </c>
      <c r="K84" s="58">
        <v>1</v>
      </c>
      <c r="L84" s="58">
        <v>0</v>
      </c>
      <c r="M84" s="58">
        <v>0</v>
      </c>
      <c r="N84" s="58">
        <v>40</v>
      </c>
      <c r="O84" s="58">
        <v>4</v>
      </c>
      <c r="P84" s="58">
        <v>30</v>
      </c>
      <c r="Q84" s="58">
        <v>2</v>
      </c>
      <c r="R84" s="58">
        <v>0</v>
      </c>
      <c r="S84" s="58">
        <v>1</v>
      </c>
      <c r="T84" s="58">
        <v>30</v>
      </c>
      <c r="U84" s="58">
        <v>1</v>
      </c>
      <c r="V84" s="58">
        <v>0</v>
      </c>
      <c r="W84" s="58">
        <v>0</v>
      </c>
    </row>
    <row r="85" spans="1:23" ht="12.75">
      <c r="A85" s="57">
        <v>81</v>
      </c>
      <c r="B85" s="58" t="s">
        <v>520</v>
      </c>
      <c r="C85" s="58" t="s">
        <v>521</v>
      </c>
      <c r="D85" s="58">
        <v>512</v>
      </c>
      <c r="E85" s="58">
        <v>58</v>
      </c>
      <c r="F85" s="58">
        <v>512</v>
      </c>
      <c r="G85" s="58">
        <v>58</v>
      </c>
      <c r="H85" s="58">
        <v>24</v>
      </c>
      <c r="I85" s="58">
        <v>1</v>
      </c>
      <c r="J85" s="58">
        <v>48</v>
      </c>
      <c r="K85" s="58">
        <v>3</v>
      </c>
      <c r="L85" s="58">
        <v>16</v>
      </c>
      <c r="M85" s="58">
        <v>1</v>
      </c>
      <c r="N85" s="58">
        <v>424</v>
      </c>
      <c r="O85" s="58">
        <v>53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</row>
    <row r="86" spans="1:23" ht="12.75">
      <c r="A86" s="57">
        <v>82</v>
      </c>
      <c r="B86" s="58" t="s">
        <v>522</v>
      </c>
      <c r="C86" s="58" t="s">
        <v>523</v>
      </c>
      <c r="D86" s="58">
        <v>24</v>
      </c>
      <c r="E86" s="58">
        <v>7</v>
      </c>
      <c r="F86" s="58">
        <v>24</v>
      </c>
      <c r="G86" s="58">
        <v>7</v>
      </c>
      <c r="H86" s="58">
        <v>0</v>
      </c>
      <c r="I86" s="58">
        <v>0</v>
      </c>
      <c r="J86" s="58">
        <v>0</v>
      </c>
      <c r="K86" s="58">
        <v>0</v>
      </c>
      <c r="L86" s="58">
        <v>0</v>
      </c>
      <c r="M86" s="58">
        <v>0</v>
      </c>
      <c r="N86" s="58">
        <v>24</v>
      </c>
      <c r="O86" s="58">
        <v>7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</row>
    <row r="87" spans="1:23" ht="12.75">
      <c r="A87" s="57">
        <v>83</v>
      </c>
      <c r="B87" s="58" t="s">
        <v>524</v>
      </c>
      <c r="C87" s="58" t="s">
        <v>525</v>
      </c>
      <c r="D87" s="58">
        <v>32</v>
      </c>
      <c r="E87" s="58">
        <v>18</v>
      </c>
      <c r="F87" s="58">
        <v>32</v>
      </c>
      <c r="G87" s="58">
        <v>18</v>
      </c>
      <c r="H87" s="58">
        <v>16</v>
      </c>
      <c r="I87" s="58">
        <v>1</v>
      </c>
      <c r="J87" s="58">
        <v>8</v>
      </c>
      <c r="K87" s="58">
        <v>1</v>
      </c>
      <c r="L87" s="58">
        <v>0</v>
      </c>
      <c r="M87" s="58">
        <v>0</v>
      </c>
      <c r="N87" s="58">
        <v>8</v>
      </c>
      <c r="O87" s="58">
        <v>16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</row>
    <row r="88" spans="1:23" s="54" customFormat="1" ht="12.75">
      <c r="A88" s="51">
        <v>83</v>
      </c>
      <c r="B88" s="52"/>
      <c r="C88" s="52" t="s">
        <v>526</v>
      </c>
      <c r="D88" s="52">
        <f aca="true" t="shared" si="0" ref="D88:W88">SUM(D5:D87)</f>
        <v>15953.2</v>
      </c>
      <c r="E88" s="52">
        <f t="shared" si="0"/>
        <v>1241</v>
      </c>
      <c r="F88" s="52">
        <f t="shared" si="0"/>
        <v>12475.2</v>
      </c>
      <c r="G88" s="52">
        <f t="shared" si="0"/>
        <v>881</v>
      </c>
      <c r="H88" s="52">
        <f t="shared" si="0"/>
        <v>2096</v>
      </c>
      <c r="I88" s="52">
        <f t="shared" si="0"/>
        <v>68</v>
      </c>
      <c r="J88" s="52">
        <f t="shared" si="0"/>
        <v>2069</v>
      </c>
      <c r="K88" s="52">
        <f t="shared" si="0"/>
        <v>88</v>
      </c>
      <c r="L88" s="52">
        <f t="shared" si="0"/>
        <v>492</v>
      </c>
      <c r="M88" s="52">
        <f t="shared" si="0"/>
        <v>27</v>
      </c>
      <c r="N88" s="52">
        <f t="shared" si="0"/>
        <v>7818.2</v>
      </c>
      <c r="O88" s="52">
        <f t="shared" si="0"/>
        <v>698</v>
      </c>
      <c r="P88" s="52">
        <f t="shared" si="0"/>
        <v>3478</v>
      </c>
      <c r="Q88" s="52">
        <f t="shared" si="0"/>
        <v>360</v>
      </c>
      <c r="R88" s="52">
        <f t="shared" si="0"/>
        <v>879</v>
      </c>
      <c r="S88" s="52">
        <f t="shared" si="0"/>
        <v>163</v>
      </c>
      <c r="T88" s="52">
        <f t="shared" si="0"/>
        <v>1267</v>
      </c>
      <c r="U88" s="52">
        <f t="shared" si="0"/>
        <v>111</v>
      </c>
      <c r="V88" s="52">
        <f t="shared" si="0"/>
        <v>1332</v>
      </c>
      <c r="W88" s="52">
        <f t="shared" si="0"/>
        <v>86</v>
      </c>
    </row>
    <row r="89" spans="1:23" ht="7.5" customHeight="1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8"/>
    </row>
    <row r="90" spans="1:23" ht="12.75">
      <c r="A90" s="57">
        <v>1</v>
      </c>
      <c r="B90" s="58" t="s">
        <v>413</v>
      </c>
      <c r="C90" s="58" t="s">
        <v>527</v>
      </c>
      <c r="D90" s="58">
        <v>50</v>
      </c>
      <c r="E90" s="58">
        <v>2</v>
      </c>
      <c r="F90" s="58">
        <v>0</v>
      </c>
      <c r="G90" s="58">
        <v>2</v>
      </c>
      <c r="H90" s="58">
        <v>0</v>
      </c>
      <c r="I90" s="58">
        <v>1</v>
      </c>
      <c r="J90" s="58">
        <v>0</v>
      </c>
      <c r="K90" s="58">
        <v>1</v>
      </c>
      <c r="L90" s="58">
        <v>0</v>
      </c>
      <c r="M90" s="58">
        <v>0</v>
      </c>
      <c r="N90" s="58">
        <v>0</v>
      </c>
      <c r="O90" s="58">
        <v>0</v>
      </c>
      <c r="P90" s="58">
        <v>50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50</v>
      </c>
      <c r="W90" s="58">
        <v>0</v>
      </c>
    </row>
    <row r="91" spans="1:23" ht="12.75">
      <c r="A91" s="57">
        <v>2</v>
      </c>
      <c r="B91" s="58" t="s">
        <v>528</v>
      </c>
      <c r="C91" s="58" t="s">
        <v>529</v>
      </c>
      <c r="D91" s="58">
        <v>528</v>
      </c>
      <c r="E91" s="58">
        <v>52</v>
      </c>
      <c r="F91" s="58">
        <v>528</v>
      </c>
      <c r="G91" s="58">
        <v>52</v>
      </c>
      <c r="H91" s="58">
        <v>56</v>
      </c>
      <c r="I91" s="58">
        <v>2</v>
      </c>
      <c r="J91" s="58">
        <v>152</v>
      </c>
      <c r="K91" s="58">
        <v>10</v>
      </c>
      <c r="L91" s="58">
        <v>0</v>
      </c>
      <c r="M91" s="58">
        <v>0</v>
      </c>
      <c r="N91" s="58">
        <v>320</v>
      </c>
      <c r="O91" s="58">
        <v>40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</row>
    <row r="92" spans="1:23" ht="12.75">
      <c r="A92" s="57">
        <v>3</v>
      </c>
      <c r="B92" s="58" t="s">
        <v>415</v>
      </c>
      <c r="C92" s="58" t="s">
        <v>530</v>
      </c>
      <c r="D92" s="58">
        <v>168</v>
      </c>
      <c r="E92" s="58">
        <v>7</v>
      </c>
      <c r="F92" s="58">
        <v>168</v>
      </c>
      <c r="G92" s="58">
        <v>7</v>
      </c>
      <c r="H92" s="58">
        <v>160</v>
      </c>
      <c r="I92" s="58">
        <v>1</v>
      </c>
      <c r="J92" s="58">
        <v>0</v>
      </c>
      <c r="K92" s="58">
        <v>0</v>
      </c>
      <c r="L92" s="58">
        <v>0</v>
      </c>
      <c r="M92" s="58">
        <v>0</v>
      </c>
      <c r="N92" s="58">
        <v>8</v>
      </c>
      <c r="O92" s="58">
        <v>6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</row>
    <row r="93" spans="1:23" ht="12.75">
      <c r="A93" s="57">
        <v>4</v>
      </c>
      <c r="B93" s="58" t="s">
        <v>419</v>
      </c>
      <c r="C93" s="58" t="s">
        <v>531</v>
      </c>
      <c r="D93" s="58">
        <v>64</v>
      </c>
      <c r="E93" s="58">
        <v>6</v>
      </c>
      <c r="F93" s="58">
        <v>64</v>
      </c>
      <c r="G93" s="58">
        <v>6</v>
      </c>
      <c r="H93" s="58">
        <v>0</v>
      </c>
      <c r="I93" s="58">
        <v>0</v>
      </c>
      <c r="J93" s="58">
        <v>0</v>
      </c>
      <c r="K93" s="58">
        <v>0</v>
      </c>
      <c r="L93" s="58">
        <v>24</v>
      </c>
      <c r="M93" s="58">
        <v>1</v>
      </c>
      <c r="N93" s="58">
        <v>40</v>
      </c>
      <c r="O93" s="58">
        <v>5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</row>
    <row r="94" spans="1:23" ht="12.75">
      <c r="A94" s="57">
        <v>5</v>
      </c>
      <c r="B94" s="58" t="s">
        <v>421</v>
      </c>
      <c r="C94" s="58" t="s">
        <v>532</v>
      </c>
      <c r="D94" s="58">
        <v>1130</v>
      </c>
      <c r="E94" s="58">
        <v>59</v>
      </c>
      <c r="F94" s="58">
        <v>1106</v>
      </c>
      <c r="G94" s="58">
        <v>56</v>
      </c>
      <c r="H94" s="58">
        <v>54</v>
      </c>
      <c r="I94" s="58">
        <v>3</v>
      </c>
      <c r="J94" s="58">
        <v>36</v>
      </c>
      <c r="K94" s="58">
        <v>2</v>
      </c>
      <c r="L94" s="58">
        <v>36</v>
      </c>
      <c r="M94" s="58">
        <v>2</v>
      </c>
      <c r="N94" s="58">
        <v>980</v>
      </c>
      <c r="O94" s="58">
        <v>49</v>
      </c>
      <c r="P94" s="58">
        <v>24</v>
      </c>
      <c r="Q94" s="58">
        <v>3</v>
      </c>
      <c r="R94" s="58">
        <v>24</v>
      </c>
      <c r="S94" s="58">
        <v>3</v>
      </c>
      <c r="T94" s="58">
        <v>0</v>
      </c>
      <c r="U94" s="58">
        <v>0</v>
      </c>
      <c r="V94" s="58">
        <v>0</v>
      </c>
      <c r="W94" s="58">
        <v>0</v>
      </c>
    </row>
    <row r="95" spans="1:23" ht="12.75">
      <c r="A95" s="57">
        <v>6</v>
      </c>
      <c r="B95" s="58" t="s">
        <v>421</v>
      </c>
      <c r="C95" s="58" t="s">
        <v>533</v>
      </c>
      <c r="D95" s="58">
        <v>95</v>
      </c>
      <c r="E95" s="58">
        <v>44</v>
      </c>
      <c r="F95" s="58">
        <v>86</v>
      </c>
      <c r="G95" s="58">
        <v>35</v>
      </c>
      <c r="H95" s="58">
        <v>48</v>
      </c>
      <c r="I95" s="58">
        <v>2</v>
      </c>
      <c r="J95" s="58">
        <v>22</v>
      </c>
      <c r="K95" s="58">
        <v>5</v>
      </c>
      <c r="L95" s="58">
        <v>0</v>
      </c>
      <c r="M95" s="58">
        <v>0</v>
      </c>
      <c r="N95" s="58">
        <v>16</v>
      </c>
      <c r="O95" s="58">
        <v>28</v>
      </c>
      <c r="P95" s="58">
        <v>9</v>
      </c>
      <c r="Q95" s="58">
        <v>9</v>
      </c>
      <c r="R95" s="58">
        <v>0</v>
      </c>
      <c r="S95" s="58">
        <v>0</v>
      </c>
      <c r="T95" s="58">
        <v>0</v>
      </c>
      <c r="U95" s="58">
        <v>0</v>
      </c>
      <c r="V95" s="58">
        <v>9</v>
      </c>
      <c r="W95" s="58">
        <v>9</v>
      </c>
    </row>
    <row r="96" spans="1:23" ht="12.75">
      <c r="A96" s="57">
        <v>7</v>
      </c>
      <c r="B96" s="58" t="s">
        <v>421</v>
      </c>
      <c r="C96" s="58" t="s">
        <v>534</v>
      </c>
      <c r="D96" s="58">
        <v>234</v>
      </c>
      <c r="E96" s="58">
        <v>16</v>
      </c>
      <c r="F96" s="58">
        <v>186</v>
      </c>
      <c r="G96" s="58">
        <v>10</v>
      </c>
      <c r="H96" s="58">
        <v>29</v>
      </c>
      <c r="I96" s="58">
        <v>1</v>
      </c>
      <c r="J96" s="58">
        <v>37</v>
      </c>
      <c r="K96" s="58">
        <v>2</v>
      </c>
      <c r="L96" s="58">
        <v>0</v>
      </c>
      <c r="M96" s="58">
        <v>0</v>
      </c>
      <c r="N96" s="58">
        <v>120</v>
      </c>
      <c r="O96" s="58">
        <v>7</v>
      </c>
      <c r="P96" s="58">
        <v>48</v>
      </c>
      <c r="Q96" s="58">
        <v>6</v>
      </c>
      <c r="R96" s="58">
        <v>48</v>
      </c>
      <c r="S96" s="58">
        <v>6</v>
      </c>
      <c r="T96" s="58">
        <v>0</v>
      </c>
      <c r="U96" s="58">
        <v>0</v>
      </c>
      <c r="V96" s="58">
        <v>0</v>
      </c>
      <c r="W96" s="58">
        <v>0</v>
      </c>
    </row>
    <row r="97" spans="1:23" ht="12.75">
      <c r="A97" s="57">
        <v>8</v>
      </c>
      <c r="B97" s="58" t="s">
        <v>421</v>
      </c>
      <c r="C97" s="58" t="s">
        <v>535</v>
      </c>
      <c r="D97" s="58">
        <v>275</v>
      </c>
      <c r="E97" s="58">
        <v>61</v>
      </c>
      <c r="F97" s="58">
        <v>91</v>
      </c>
      <c r="G97" s="58">
        <v>5</v>
      </c>
      <c r="H97" s="58">
        <v>25</v>
      </c>
      <c r="I97" s="58">
        <v>1</v>
      </c>
      <c r="J97" s="58">
        <v>50</v>
      </c>
      <c r="K97" s="58">
        <v>3</v>
      </c>
      <c r="L97" s="58">
        <v>16</v>
      </c>
      <c r="M97" s="58">
        <v>1</v>
      </c>
      <c r="N97" s="58">
        <v>0</v>
      </c>
      <c r="O97" s="58">
        <v>0</v>
      </c>
      <c r="P97" s="58">
        <v>184</v>
      </c>
      <c r="Q97" s="58">
        <v>56</v>
      </c>
      <c r="R97" s="58">
        <v>0</v>
      </c>
      <c r="S97" s="58">
        <v>0</v>
      </c>
      <c r="T97" s="58">
        <v>184</v>
      </c>
      <c r="U97" s="58">
        <v>56</v>
      </c>
      <c r="V97" s="58">
        <v>0</v>
      </c>
      <c r="W97" s="58">
        <v>0</v>
      </c>
    </row>
    <row r="98" spans="1:23" ht="12.75">
      <c r="A98" s="57">
        <v>9</v>
      </c>
      <c r="B98" s="58" t="s">
        <v>431</v>
      </c>
      <c r="C98" s="58" t="s">
        <v>536</v>
      </c>
      <c r="D98" s="58">
        <v>264</v>
      </c>
      <c r="E98" s="58">
        <v>32</v>
      </c>
      <c r="F98" s="58">
        <v>264</v>
      </c>
      <c r="G98" s="58">
        <v>32</v>
      </c>
      <c r="H98" s="58">
        <v>8</v>
      </c>
      <c r="I98" s="58">
        <v>1</v>
      </c>
      <c r="J98" s="58">
        <v>48</v>
      </c>
      <c r="K98" s="58">
        <v>5</v>
      </c>
      <c r="L98" s="58">
        <v>0</v>
      </c>
      <c r="M98" s="58">
        <v>0</v>
      </c>
      <c r="N98" s="58">
        <v>208</v>
      </c>
      <c r="O98" s="58">
        <v>26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</row>
    <row r="99" spans="1:23" ht="12.75">
      <c r="A99" s="57">
        <v>10</v>
      </c>
      <c r="B99" s="58" t="s">
        <v>440</v>
      </c>
      <c r="C99" s="58" t="s">
        <v>537</v>
      </c>
      <c r="D99" s="58">
        <v>320</v>
      </c>
      <c r="E99" s="58">
        <v>26</v>
      </c>
      <c r="F99" s="58">
        <v>304</v>
      </c>
      <c r="G99" s="58">
        <v>25</v>
      </c>
      <c r="H99" s="58">
        <v>24</v>
      </c>
      <c r="I99" s="58">
        <v>1</v>
      </c>
      <c r="J99" s="58">
        <v>64</v>
      </c>
      <c r="K99" s="58">
        <v>3</v>
      </c>
      <c r="L99" s="58">
        <v>48</v>
      </c>
      <c r="M99" s="58">
        <v>0</v>
      </c>
      <c r="N99" s="58">
        <v>168</v>
      </c>
      <c r="O99" s="58">
        <v>21</v>
      </c>
      <c r="P99" s="58">
        <v>16</v>
      </c>
      <c r="Q99" s="58">
        <v>1</v>
      </c>
      <c r="R99" s="58">
        <v>16</v>
      </c>
      <c r="S99" s="58">
        <v>1</v>
      </c>
      <c r="T99" s="58">
        <v>0</v>
      </c>
      <c r="U99" s="58">
        <v>0</v>
      </c>
      <c r="V99" s="58">
        <v>0</v>
      </c>
      <c r="W99" s="58">
        <v>0</v>
      </c>
    </row>
    <row r="100" spans="1:23" ht="12.75">
      <c r="A100" s="57">
        <v>11</v>
      </c>
      <c r="B100" s="58" t="s">
        <v>444</v>
      </c>
      <c r="C100" s="58" t="s">
        <v>538</v>
      </c>
      <c r="D100" s="58">
        <v>109</v>
      </c>
      <c r="E100" s="58">
        <v>10</v>
      </c>
      <c r="F100" s="58">
        <v>109</v>
      </c>
      <c r="G100" s="58">
        <v>10</v>
      </c>
      <c r="H100" s="58">
        <v>29</v>
      </c>
      <c r="I100" s="58">
        <v>1</v>
      </c>
      <c r="J100" s="58">
        <v>0</v>
      </c>
      <c r="K100" s="58">
        <v>0</v>
      </c>
      <c r="L100" s="58">
        <v>16</v>
      </c>
      <c r="M100" s="58">
        <v>1</v>
      </c>
      <c r="N100" s="58">
        <v>64</v>
      </c>
      <c r="O100" s="58">
        <v>8</v>
      </c>
      <c r="P100" s="58">
        <v>0</v>
      </c>
      <c r="Q100" s="58">
        <v>0</v>
      </c>
      <c r="R100" s="58">
        <v>0</v>
      </c>
      <c r="S100" s="58">
        <v>0</v>
      </c>
      <c r="T100" s="58">
        <v>0</v>
      </c>
      <c r="U100" s="58">
        <v>0</v>
      </c>
      <c r="V100" s="58">
        <v>0</v>
      </c>
      <c r="W100" s="58">
        <v>0</v>
      </c>
    </row>
    <row r="101" spans="1:23" ht="12.75">
      <c r="A101" s="57">
        <v>12</v>
      </c>
      <c r="B101" s="58" t="s">
        <v>444</v>
      </c>
      <c r="C101" s="58" t="s">
        <v>539</v>
      </c>
      <c r="D101" s="58">
        <v>196</v>
      </c>
      <c r="E101" s="58">
        <v>16</v>
      </c>
      <c r="F101" s="58">
        <v>196</v>
      </c>
      <c r="G101" s="58">
        <v>16</v>
      </c>
      <c r="H101" s="58">
        <v>40</v>
      </c>
      <c r="I101" s="58">
        <v>1</v>
      </c>
      <c r="J101" s="58">
        <v>32</v>
      </c>
      <c r="K101" s="58">
        <v>3</v>
      </c>
      <c r="L101" s="58">
        <v>36</v>
      </c>
      <c r="M101" s="58">
        <v>1</v>
      </c>
      <c r="N101" s="58">
        <v>88</v>
      </c>
      <c r="O101" s="58">
        <v>11</v>
      </c>
      <c r="P101" s="58">
        <v>0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</row>
    <row r="102" spans="1:23" ht="12.75">
      <c r="A102" s="57">
        <v>13</v>
      </c>
      <c r="B102" s="58" t="s">
        <v>444</v>
      </c>
      <c r="C102" s="58" t="s">
        <v>540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0</v>
      </c>
      <c r="R102" s="58">
        <v>0</v>
      </c>
      <c r="S102" s="58">
        <v>0</v>
      </c>
      <c r="T102" s="58">
        <v>0</v>
      </c>
      <c r="U102" s="58">
        <v>0</v>
      </c>
      <c r="V102" s="58">
        <v>0</v>
      </c>
      <c r="W102" s="58">
        <v>0</v>
      </c>
    </row>
    <row r="103" spans="1:23" ht="12.75">
      <c r="A103" s="57">
        <v>14</v>
      </c>
      <c r="B103" s="58" t="s">
        <v>448</v>
      </c>
      <c r="C103" s="58" t="s">
        <v>541</v>
      </c>
      <c r="D103" s="58">
        <v>821</v>
      </c>
      <c r="E103" s="58">
        <v>32</v>
      </c>
      <c r="F103" s="58">
        <v>821</v>
      </c>
      <c r="G103" s="58">
        <v>32</v>
      </c>
      <c r="H103" s="58">
        <v>21</v>
      </c>
      <c r="I103" s="58">
        <v>2</v>
      </c>
      <c r="J103" s="58">
        <v>600</v>
      </c>
      <c r="K103" s="58">
        <v>5</v>
      </c>
      <c r="L103" s="58">
        <v>0</v>
      </c>
      <c r="M103" s="58">
        <v>0</v>
      </c>
      <c r="N103" s="58">
        <v>200</v>
      </c>
      <c r="O103" s="58">
        <v>25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</row>
    <row r="104" spans="1:23" ht="12.75">
      <c r="A104" s="57">
        <v>15</v>
      </c>
      <c r="B104" s="58" t="s">
        <v>448</v>
      </c>
      <c r="C104" s="58" t="s">
        <v>542</v>
      </c>
      <c r="D104" s="58">
        <v>101</v>
      </c>
      <c r="E104" s="58">
        <v>10</v>
      </c>
      <c r="F104" s="58">
        <v>85</v>
      </c>
      <c r="G104" s="58">
        <v>8</v>
      </c>
      <c r="H104" s="58">
        <v>29</v>
      </c>
      <c r="I104" s="58">
        <v>1</v>
      </c>
      <c r="J104" s="58">
        <v>0</v>
      </c>
      <c r="K104" s="58">
        <v>0</v>
      </c>
      <c r="L104" s="58">
        <v>0</v>
      </c>
      <c r="M104" s="58">
        <v>0</v>
      </c>
      <c r="N104" s="58">
        <v>56</v>
      </c>
      <c r="O104" s="58">
        <v>7</v>
      </c>
      <c r="P104" s="58">
        <v>16</v>
      </c>
      <c r="Q104" s="58">
        <v>2</v>
      </c>
      <c r="R104" s="58">
        <v>0</v>
      </c>
      <c r="S104" s="58">
        <v>0</v>
      </c>
      <c r="T104" s="58">
        <v>16</v>
      </c>
      <c r="U104" s="58">
        <v>2</v>
      </c>
      <c r="V104" s="58">
        <v>0</v>
      </c>
      <c r="W104" s="58">
        <v>0</v>
      </c>
    </row>
    <row r="105" spans="1:23" ht="12.75">
      <c r="A105" s="57">
        <v>16</v>
      </c>
      <c r="B105" s="58" t="s">
        <v>448</v>
      </c>
      <c r="C105" s="58" t="s">
        <v>543</v>
      </c>
      <c r="D105" s="58">
        <v>325</v>
      </c>
      <c r="E105" s="58">
        <v>19</v>
      </c>
      <c r="F105" s="58">
        <v>226</v>
      </c>
      <c r="G105" s="58">
        <v>16</v>
      </c>
      <c r="H105" s="58">
        <v>29</v>
      </c>
      <c r="I105" s="58">
        <v>1</v>
      </c>
      <c r="J105" s="58">
        <v>25</v>
      </c>
      <c r="K105" s="58">
        <v>2</v>
      </c>
      <c r="L105" s="58">
        <v>0</v>
      </c>
      <c r="M105" s="58">
        <v>0</v>
      </c>
      <c r="N105" s="58">
        <v>172</v>
      </c>
      <c r="O105" s="58">
        <v>13</v>
      </c>
      <c r="P105" s="58">
        <v>99</v>
      </c>
      <c r="Q105" s="58">
        <v>3</v>
      </c>
      <c r="R105" s="58">
        <v>21</v>
      </c>
      <c r="S105" s="58">
        <v>1</v>
      </c>
      <c r="T105" s="58">
        <v>78</v>
      </c>
      <c r="U105" s="58">
        <v>2</v>
      </c>
      <c r="V105" s="58">
        <v>0</v>
      </c>
      <c r="W105" s="58">
        <v>0</v>
      </c>
    </row>
    <row r="106" spans="1:23" ht="12.75">
      <c r="A106" s="57">
        <v>17</v>
      </c>
      <c r="B106" s="58" t="s">
        <v>448</v>
      </c>
      <c r="C106" s="58" t="s">
        <v>544</v>
      </c>
      <c r="D106" s="58">
        <v>484</v>
      </c>
      <c r="E106" s="58">
        <v>11</v>
      </c>
      <c r="F106" s="58">
        <v>484</v>
      </c>
      <c r="G106" s="58">
        <v>11</v>
      </c>
      <c r="H106" s="58">
        <v>34</v>
      </c>
      <c r="I106" s="58">
        <v>1</v>
      </c>
      <c r="J106" s="58">
        <v>178</v>
      </c>
      <c r="K106" s="58">
        <v>1</v>
      </c>
      <c r="L106" s="58">
        <v>0</v>
      </c>
      <c r="M106" s="58">
        <v>0</v>
      </c>
      <c r="N106" s="58">
        <v>272</v>
      </c>
      <c r="O106" s="58">
        <v>9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</row>
    <row r="107" spans="1:23" ht="12.75">
      <c r="A107" s="57">
        <v>18</v>
      </c>
      <c r="B107" s="58" t="s">
        <v>451</v>
      </c>
      <c r="C107" s="58" t="s">
        <v>545</v>
      </c>
      <c r="D107" s="58">
        <v>215</v>
      </c>
      <c r="E107" s="58">
        <v>17</v>
      </c>
      <c r="F107" s="58">
        <v>215</v>
      </c>
      <c r="G107" s="58">
        <v>17</v>
      </c>
      <c r="H107" s="58">
        <v>25</v>
      </c>
      <c r="I107" s="58">
        <v>1</v>
      </c>
      <c r="J107" s="58">
        <v>83</v>
      </c>
      <c r="K107" s="58">
        <v>4</v>
      </c>
      <c r="L107" s="58">
        <v>17</v>
      </c>
      <c r="M107" s="58">
        <v>1</v>
      </c>
      <c r="N107" s="58">
        <v>90</v>
      </c>
      <c r="O107" s="58">
        <v>11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</row>
    <row r="108" spans="1:23" ht="12.75">
      <c r="A108" s="57">
        <v>19</v>
      </c>
      <c r="B108" s="58" t="s">
        <v>453</v>
      </c>
      <c r="C108" s="58" t="s">
        <v>546</v>
      </c>
      <c r="D108" s="58">
        <v>648</v>
      </c>
      <c r="E108" s="58">
        <v>61</v>
      </c>
      <c r="F108" s="58">
        <v>648</v>
      </c>
      <c r="G108" s="58">
        <v>61</v>
      </c>
      <c r="H108" s="58">
        <v>72</v>
      </c>
      <c r="I108" s="58">
        <v>3</v>
      </c>
      <c r="J108" s="58">
        <v>192</v>
      </c>
      <c r="K108" s="58">
        <v>12</v>
      </c>
      <c r="L108" s="58">
        <v>32</v>
      </c>
      <c r="M108" s="58">
        <v>2</v>
      </c>
      <c r="N108" s="58">
        <v>352</v>
      </c>
      <c r="O108" s="58">
        <v>44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</row>
    <row r="109" spans="1:23" ht="12.75">
      <c r="A109" s="57">
        <v>20</v>
      </c>
      <c r="B109" s="58" t="s">
        <v>456</v>
      </c>
      <c r="C109" s="58" t="s">
        <v>547</v>
      </c>
      <c r="D109" s="58">
        <v>404</v>
      </c>
      <c r="E109" s="58">
        <v>54</v>
      </c>
      <c r="F109" s="58">
        <v>188</v>
      </c>
      <c r="G109" s="58">
        <v>27</v>
      </c>
      <c r="H109" s="58">
        <v>16</v>
      </c>
      <c r="I109" s="58">
        <v>1</v>
      </c>
      <c r="J109" s="58">
        <v>100</v>
      </c>
      <c r="K109" s="58">
        <v>8</v>
      </c>
      <c r="L109" s="58">
        <v>0</v>
      </c>
      <c r="M109" s="58">
        <v>0</v>
      </c>
      <c r="N109" s="58">
        <v>72</v>
      </c>
      <c r="O109" s="58">
        <v>18</v>
      </c>
      <c r="P109" s="58">
        <v>216</v>
      </c>
      <c r="Q109" s="58">
        <v>27</v>
      </c>
      <c r="R109" s="58">
        <v>72</v>
      </c>
      <c r="S109" s="58">
        <v>9</v>
      </c>
      <c r="T109" s="58">
        <v>144</v>
      </c>
      <c r="U109" s="58">
        <v>18</v>
      </c>
      <c r="V109" s="58">
        <v>0</v>
      </c>
      <c r="W109" s="58">
        <v>0</v>
      </c>
    </row>
    <row r="110" spans="1:23" ht="25.5">
      <c r="A110" s="57">
        <v>21</v>
      </c>
      <c r="B110" s="58" t="s">
        <v>466</v>
      </c>
      <c r="C110" s="58" t="s">
        <v>548</v>
      </c>
      <c r="D110" s="58">
        <v>24</v>
      </c>
      <c r="E110" s="58">
        <v>3</v>
      </c>
      <c r="F110" s="58">
        <v>24</v>
      </c>
      <c r="G110" s="58">
        <v>3</v>
      </c>
      <c r="H110" s="58">
        <v>8</v>
      </c>
      <c r="I110" s="58">
        <v>1</v>
      </c>
      <c r="J110" s="58">
        <v>8</v>
      </c>
      <c r="K110" s="58">
        <v>1</v>
      </c>
      <c r="L110" s="58">
        <v>0</v>
      </c>
      <c r="M110" s="58">
        <v>0</v>
      </c>
      <c r="N110" s="58">
        <v>8</v>
      </c>
      <c r="O110" s="58">
        <v>1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</row>
    <row r="111" spans="1:23" ht="12.75">
      <c r="A111" s="57">
        <v>22</v>
      </c>
      <c r="B111" s="58" t="s">
        <v>466</v>
      </c>
      <c r="C111" s="58" t="s">
        <v>549</v>
      </c>
      <c r="D111" s="58">
        <v>365</v>
      </c>
      <c r="E111" s="58">
        <v>34</v>
      </c>
      <c r="F111" s="58">
        <v>365</v>
      </c>
      <c r="G111" s="58">
        <v>34</v>
      </c>
      <c r="H111" s="58">
        <v>61</v>
      </c>
      <c r="I111" s="58">
        <v>1</v>
      </c>
      <c r="J111" s="58">
        <v>72</v>
      </c>
      <c r="K111" s="58">
        <v>5</v>
      </c>
      <c r="L111" s="58">
        <v>16</v>
      </c>
      <c r="M111" s="58">
        <v>2</v>
      </c>
      <c r="N111" s="58">
        <v>216</v>
      </c>
      <c r="O111" s="58">
        <v>26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</row>
    <row r="112" spans="1:23" ht="12.75">
      <c r="A112" s="57">
        <v>23</v>
      </c>
      <c r="B112" s="58" t="s">
        <v>470</v>
      </c>
      <c r="C112" s="58" t="s">
        <v>550</v>
      </c>
      <c r="D112" s="58">
        <v>135</v>
      </c>
      <c r="E112" s="58">
        <v>12</v>
      </c>
      <c r="F112" s="58">
        <v>53</v>
      </c>
      <c r="G112" s="58">
        <v>2</v>
      </c>
      <c r="H112" s="58">
        <v>29</v>
      </c>
      <c r="I112" s="58">
        <v>1</v>
      </c>
      <c r="J112" s="58">
        <v>24</v>
      </c>
      <c r="K112" s="58">
        <v>1</v>
      </c>
      <c r="L112" s="58">
        <v>0</v>
      </c>
      <c r="M112" s="58">
        <v>0</v>
      </c>
      <c r="N112" s="58">
        <v>0</v>
      </c>
      <c r="O112" s="58">
        <v>0</v>
      </c>
      <c r="P112" s="58">
        <v>82</v>
      </c>
      <c r="Q112" s="58">
        <v>10</v>
      </c>
      <c r="R112" s="58">
        <v>24</v>
      </c>
      <c r="S112" s="58">
        <v>2</v>
      </c>
      <c r="T112" s="58">
        <v>58</v>
      </c>
      <c r="U112" s="58">
        <v>8</v>
      </c>
      <c r="V112" s="58">
        <v>0</v>
      </c>
      <c r="W112" s="58">
        <v>0</v>
      </c>
    </row>
    <row r="113" spans="1:23" ht="12.75">
      <c r="A113" s="57">
        <v>24</v>
      </c>
      <c r="B113" s="58" t="s">
        <v>474</v>
      </c>
      <c r="C113" s="58" t="s">
        <v>551</v>
      </c>
      <c r="D113" s="58">
        <v>300</v>
      </c>
      <c r="E113" s="58">
        <v>18</v>
      </c>
      <c r="F113" s="58">
        <v>300</v>
      </c>
      <c r="G113" s="58">
        <v>18</v>
      </c>
      <c r="H113" s="58">
        <v>36</v>
      </c>
      <c r="I113" s="58">
        <v>1</v>
      </c>
      <c r="J113" s="58">
        <v>72</v>
      </c>
      <c r="K113" s="58">
        <v>4</v>
      </c>
      <c r="L113" s="58">
        <v>48</v>
      </c>
      <c r="M113" s="58">
        <v>1</v>
      </c>
      <c r="N113" s="58">
        <v>144</v>
      </c>
      <c r="O113" s="58">
        <v>12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</row>
    <row r="114" spans="1:23" ht="12.75">
      <c r="A114" s="57">
        <v>25</v>
      </c>
      <c r="B114" s="58" t="s">
        <v>474</v>
      </c>
      <c r="C114" s="58" t="s">
        <v>552</v>
      </c>
      <c r="D114" s="58">
        <v>726</v>
      </c>
      <c r="E114" s="58">
        <v>65</v>
      </c>
      <c r="F114" s="58">
        <v>690</v>
      </c>
      <c r="G114" s="58">
        <v>64</v>
      </c>
      <c r="H114" s="58">
        <v>46</v>
      </c>
      <c r="I114" s="58">
        <v>3</v>
      </c>
      <c r="J114" s="58">
        <v>196</v>
      </c>
      <c r="K114" s="58">
        <v>12</v>
      </c>
      <c r="L114" s="58">
        <v>96</v>
      </c>
      <c r="M114" s="58">
        <v>5</v>
      </c>
      <c r="N114" s="58">
        <v>352</v>
      </c>
      <c r="O114" s="58">
        <v>44</v>
      </c>
      <c r="P114" s="58">
        <v>36</v>
      </c>
      <c r="Q114" s="58">
        <v>1</v>
      </c>
      <c r="R114" s="58">
        <v>0</v>
      </c>
      <c r="S114" s="58">
        <v>0</v>
      </c>
      <c r="T114" s="58">
        <v>0</v>
      </c>
      <c r="U114" s="58">
        <v>0</v>
      </c>
      <c r="V114" s="58">
        <v>36</v>
      </c>
      <c r="W114" s="58">
        <v>1</v>
      </c>
    </row>
    <row r="115" spans="1:23" ht="12.75">
      <c r="A115" s="57">
        <v>26</v>
      </c>
      <c r="B115" s="58" t="s">
        <v>486</v>
      </c>
      <c r="C115" s="58" t="s">
        <v>553</v>
      </c>
      <c r="D115" s="58">
        <v>38</v>
      </c>
      <c r="E115" s="58">
        <v>18</v>
      </c>
      <c r="F115" s="58">
        <v>38</v>
      </c>
      <c r="G115" s="58">
        <v>18</v>
      </c>
      <c r="H115" s="58">
        <v>15</v>
      </c>
      <c r="I115" s="58">
        <v>1</v>
      </c>
      <c r="J115" s="58">
        <v>15</v>
      </c>
      <c r="K115" s="58">
        <v>3</v>
      </c>
      <c r="L115" s="58">
        <v>0</v>
      </c>
      <c r="M115" s="58">
        <v>0</v>
      </c>
      <c r="N115" s="58">
        <v>8</v>
      </c>
      <c r="O115" s="58">
        <v>14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</row>
    <row r="116" spans="1:23" ht="12.75">
      <c r="A116" s="57">
        <v>27</v>
      </c>
      <c r="B116" s="58" t="s">
        <v>488</v>
      </c>
      <c r="C116" s="58" t="s">
        <v>554</v>
      </c>
      <c r="D116" s="58">
        <v>50</v>
      </c>
      <c r="E116" s="58">
        <v>16</v>
      </c>
      <c r="F116" s="58">
        <v>50</v>
      </c>
      <c r="G116" s="58">
        <v>16</v>
      </c>
      <c r="H116" s="58">
        <v>26</v>
      </c>
      <c r="I116" s="58">
        <v>1</v>
      </c>
      <c r="J116" s="58">
        <v>16</v>
      </c>
      <c r="K116" s="58">
        <v>2</v>
      </c>
      <c r="L116" s="58">
        <v>0</v>
      </c>
      <c r="M116" s="58">
        <v>0</v>
      </c>
      <c r="N116" s="58">
        <v>8</v>
      </c>
      <c r="O116" s="58">
        <v>13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</row>
    <row r="117" spans="1:23" ht="12.75">
      <c r="A117" s="57">
        <v>28</v>
      </c>
      <c r="B117" s="58" t="s">
        <v>498</v>
      </c>
      <c r="C117" s="58" t="s">
        <v>555</v>
      </c>
      <c r="D117" s="58">
        <v>58</v>
      </c>
      <c r="E117" s="58">
        <v>3</v>
      </c>
      <c r="F117" s="58">
        <v>58</v>
      </c>
      <c r="G117" s="58">
        <v>3</v>
      </c>
      <c r="H117" s="58">
        <v>42</v>
      </c>
      <c r="I117" s="58">
        <v>1</v>
      </c>
      <c r="J117" s="58">
        <v>16</v>
      </c>
      <c r="K117" s="58">
        <v>2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</row>
    <row r="118" spans="1:23" ht="12.75">
      <c r="A118" s="57">
        <v>29</v>
      </c>
      <c r="B118" s="58" t="s">
        <v>506</v>
      </c>
      <c r="C118" s="58" t="s">
        <v>556</v>
      </c>
      <c r="D118" s="58">
        <v>1130</v>
      </c>
      <c r="E118" s="58">
        <v>125</v>
      </c>
      <c r="F118" s="58">
        <v>1094</v>
      </c>
      <c r="G118" s="58">
        <v>119</v>
      </c>
      <c r="H118" s="58">
        <v>73</v>
      </c>
      <c r="I118" s="58">
        <v>2</v>
      </c>
      <c r="J118" s="58">
        <v>116</v>
      </c>
      <c r="K118" s="58">
        <v>8</v>
      </c>
      <c r="L118" s="58">
        <v>0</v>
      </c>
      <c r="M118" s="58">
        <v>0</v>
      </c>
      <c r="N118" s="58">
        <v>905</v>
      </c>
      <c r="O118" s="58">
        <v>109</v>
      </c>
      <c r="P118" s="58">
        <v>36</v>
      </c>
      <c r="Q118" s="58">
        <v>6</v>
      </c>
      <c r="R118" s="58">
        <v>0</v>
      </c>
      <c r="S118" s="58">
        <v>0</v>
      </c>
      <c r="T118" s="58">
        <v>16</v>
      </c>
      <c r="U118" s="58">
        <v>2</v>
      </c>
      <c r="V118" s="58">
        <v>20</v>
      </c>
      <c r="W118" s="58">
        <v>4</v>
      </c>
    </row>
    <row r="119" spans="1:23" ht="12.75">
      <c r="A119" s="57">
        <v>30</v>
      </c>
      <c r="B119" s="58" t="s">
        <v>506</v>
      </c>
      <c r="C119" s="58" t="s">
        <v>557</v>
      </c>
      <c r="D119" s="58">
        <v>144</v>
      </c>
      <c r="E119" s="58">
        <v>40</v>
      </c>
      <c r="F119" s="58">
        <v>144</v>
      </c>
      <c r="G119" s="58">
        <v>40</v>
      </c>
      <c r="H119" s="58">
        <v>48</v>
      </c>
      <c r="I119" s="58">
        <v>4</v>
      </c>
      <c r="J119" s="58">
        <v>48</v>
      </c>
      <c r="K119" s="58">
        <v>10</v>
      </c>
      <c r="L119" s="58">
        <v>0</v>
      </c>
      <c r="M119" s="58">
        <v>0</v>
      </c>
      <c r="N119" s="58">
        <v>48</v>
      </c>
      <c r="O119" s="58">
        <v>26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</row>
    <row r="120" spans="1:23" ht="12.75">
      <c r="A120" s="57">
        <v>31</v>
      </c>
      <c r="B120" s="58" t="s">
        <v>506</v>
      </c>
      <c r="C120" s="58" t="s">
        <v>558</v>
      </c>
      <c r="D120" s="58">
        <v>363</v>
      </c>
      <c r="E120" s="58">
        <v>43</v>
      </c>
      <c r="F120" s="58">
        <v>363</v>
      </c>
      <c r="G120" s="58">
        <v>43</v>
      </c>
      <c r="H120" s="58">
        <v>96</v>
      </c>
      <c r="I120" s="58">
        <v>4</v>
      </c>
      <c r="J120" s="58">
        <v>152</v>
      </c>
      <c r="K120" s="58">
        <v>5</v>
      </c>
      <c r="L120" s="58">
        <v>0</v>
      </c>
      <c r="M120" s="58">
        <v>0</v>
      </c>
      <c r="N120" s="58">
        <v>115</v>
      </c>
      <c r="O120" s="58">
        <v>34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</row>
    <row r="121" spans="1:23" ht="12.75">
      <c r="A121" s="57">
        <v>32</v>
      </c>
      <c r="B121" s="58" t="s">
        <v>516</v>
      </c>
      <c r="C121" s="58" t="s">
        <v>559</v>
      </c>
      <c r="D121" s="58">
        <v>80</v>
      </c>
      <c r="E121" s="58">
        <v>4</v>
      </c>
      <c r="F121" s="58">
        <v>80</v>
      </c>
      <c r="G121" s="58">
        <v>4</v>
      </c>
      <c r="H121" s="58">
        <v>0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80</v>
      </c>
      <c r="O121" s="58">
        <v>4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</row>
    <row r="122" spans="1:23" ht="12.75">
      <c r="A122" s="57">
        <v>33</v>
      </c>
      <c r="B122" s="58" t="s">
        <v>516</v>
      </c>
      <c r="C122" s="58" t="s">
        <v>560</v>
      </c>
      <c r="D122" s="58">
        <v>528</v>
      </c>
      <c r="E122" s="58">
        <v>23</v>
      </c>
      <c r="F122" s="58">
        <v>528</v>
      </c>
      <c r="G122" s="58">
        <v>23</v>
      </c>
      <c r="H122" s="58">
        <v>83</v>
      </c>
      <c r="I122" s="58">
        <v>2</v>
      </c>
      <c r="J122" s="58">
        <v>157</v>
      </c>
      <c r="K122" s="58">
        <v>4</v>
      </c>
      <c r="L122" s="58">
        <v>0</v>
      </c>
      <c r="M122" s="58">
        <v>0</v>
      </c>
      <c r="N122" s="58">
        <v>288</v>
      </c>
      <c r="O122" s="58">
        <v>17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</row>
    <row r="123" spans="1:23" ht="12.75">
      <c r="A123" s="57">
        <v>34</v>
      </c>
      <c r="B123" s="58" t="s">
        <v>516</v>
      </c>
      <c r="C123" s="58" t="s">
        <v>561</v>
      </c>
      <c r="D123" s="58">
        <v>938</v>
      </c>
      <c r="E123" s="58">
        <v>69</v>
      </c>
      <c r="F123" s="58">
        <v>938</v>
      </c>
      <c r="G123" s="58">
        <v>69</v>
      </c>
      <c r="H123" s="58">
        <v>40</v>
      </c>
      <c r="I123" s="58">
        <v>2</v>
      </c>
      <c r="J123" s="58">
        <v>328</v>
      </c>
      <c r="K123" s="58">
        <v>17</v>
      </c>
      <c r="L123" s="58">
        <v>128</v>
      </c>
      <c r="M123" s="58">
        <v>8</v>
      </c>
      <c r="N123" s="58">
        <v>442</v>
      </c>
      <c r="O123" s="58">
        <v>42</v>
      </c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8">
        <v>0</v>
      </c>
      <c r="W123" s="58">
        <v>0</v>
      </c>
    </row>
    <row r="124" spans="1:23" ht="12.75">
      <c r="A124" s="57">
        <v>35</v>
      </c>
      <c r="B124" s="58" t="s">
        <v>520</v>
      </c>
      <c r="C124" s="58" t="s">
        <v>562</v>
      </c>
      <c r="D124" s="58">
        <v>48</v>
      </c>
      <c r="E124" s="58">
        <v>34</v>
      </c>
      <c r="F124" s="58">
        <v>48</v>
      </c>
      <c r="G124" s="58">
        <v>34</v>
      </c>
      <c r="H124" s="58">
        <v>24</v>
      </c>
      <c r="I124" s="58">
        <v>3</v>
      </c>
      <c r="J124" s="58">
        <v>16</v>
      </c>
      <c r="K124" s="58">
        <v>3</v>
      </c>
      <c r="L124" s="58">
        <v>0</v>
      </c>
      <c r="M124" s="58">
        <v>0</v>
      </c>
      <c r="N124" s="58">
        <v>8</v>
      </c>
      <c r="O124" s="58">
        <v>28</v>
      </c>
      <c r="P124" s="58">
        <v>0</v>
      </c>
      <c r="Q124" s="58">
        <v>0</v>
      </c>
      <c r="R124" s="58">
        <v>0</v>
      </c>
      <c r="S124" s="58">
        <v>0</v>
      </c>
      <c r="T124" s="58">
        <v>0</v>
      </c>
      <c r="U124" s="58">
        <v>0</v>
      </c>
      <c r="V124" s="58">
        <v>0</v>
      </c>
      <c r="W124" s="58">
        <v>0</v>
      </c>
    </row>
    <row r="125" spans="1:23" ht="12.75">
      <c r="A125" s="57">
        <v>36</v>
      </c>
      <c r="B125" s="58" t="s">
        <v>522</v>
      </c>
      <c r="C125" s="58" t="s">
        <v>563</v>
      </c>
      <c r="D125" s="58">
        <v>161</v>
      </c>
      <c r="E125" s="58">
        <v>17</v>
      </c>
      <c r="F125" s="58">
        <v>45</v>
      </c>
      <c r="G125" s="58">
        <v>6</v>
      </c>
      <c r="H125" s="58">
        <v>21</v>
      </c>
      <c r="I125" s="58">
        <v>2</v>
      </c>
      <c r="J125" s="58">
        <v>16</v>
      </c>
      <c r="K125" s="58">
        <v>3</v>
      </c>
      <c r="L125" s="58">
        <v>8</v>
      </c>
      <c r="M125" s="58">
        <v>1</v>
      </c>
      <c r="N125" s="58">
        <v>0</v>
      </c>
      <c r="O125" s="58">
        <v>0</v>
      </c>
      <c r="P125" s="58">
        <v>116</v>
      </c>
      <c r="Q125" s="58">
        <v>11</v>
      </c>
      <c r="R125" s="58">
        <v>48</v>
      </c>
      <c r="S125" s="58">
        <v>6</v>
      </c>
      <c r="T125" s="58">
        <v>60</v>
      </c>
      <c r="U125" s="58">
        <v>4</v>
      </c>
      <c r="V125" s="58">
        <v>8</v>
      </c>
      <c r="W125" s="58">
        <v>1</v>
      </c>
    </row>
    <row r="126" spans="1:23" ht="12.75">
      <c r="A126" s="57">
        <v>37</v>
      </c>
      <c r="B126" s="58" t="s">
        <v>524</v>
      </c>
      <c r="C126" s="58" t="s">
        <v>564</v>
      </c>
      <c r="D126" s="58">
        <v>975</v>
      </c>
      <c r="E126" s="58">
        <v>60</v>
      </c>
      <c r="F126" s="58">
        <v>975</v>
      </c>
      <c r="G126" s="58">
        <v>60</v>
      </c>
      <c r="H126" s="58">
        <v>146</v>
      </c>
      <c r="I126" s="58">
        <v>5</v>
      </c>
      <c r="J126" s="58">
        <v>197</v>
      </c>
      <c r="K126" s="58">
        <v>12</v>
      </c>
      <c r="L126" s="58">
        <v>32</v>
      </c>
      <c r="M126" s="58">
        <v>2</v>
      </c>
      <c r="N126" s="58">
        <v>600</v>
      </c>
      <c r="O126" s="58">
        <v>41</v>
      </c>
      <c r="P126" s="58">
        <v>0</v>
      </c>
      <c r="Q126" s="58">
        <v>0</v>
      </c>
      <c r="R126" s="58">
        <v>0</v>
      </c>
      <c r="S126" s="58">
        <v>0</v>
      </c>
      <c r="T126" s="58">
        <v>0</v>
      </c>
      <c r="U126" s="58">
        <v>0</v>
      </c>
      <c r="V126" s="58">
        <v>0</v>
      </c>
      <c r="W126" s="58">
        <v>0</v>
      </c>
    </row>
    <row r="127" spans="1:23" ht="12.75">
      <c r="A127" s="57">
        <v>38</v>
      </c>
      <c r="B127" s="58" t="s">
        <v>524</v>
      </c>
      <c r="C127" s="58" t="s">
        <v>565</v>
      </c>
      <c r="D127" s="58">
        <v>44</v>
      </c>
      <c r="E127" s="58">
        <v>5</v>
      </c>
      <c r="F127" s="58">
        <v>44</v>
      </c>
      <c r="G127" s="58">
        <v>5</v>
      </c>
      <c r="H127" s="58">
        <v>12</v>
      </c>
      <c r="I127" s="58">
        <v>1</v>
      </c>
      <c r="J127" s="58">
        <v>8</v>
      </c>
      <c r="K127" s="58">
        <v>1</v>
      </c>
      <c r="L127" s="58">
        <v>0</v>
      </c>
      <c r="M127" s="58">
        <v>0</v>
      </c>
      <c r="N127" s="58">
        <v>24</v>
      </c>
      <c r="O127" s="58">
        <v>3</v>
      </c>
      <c r="P127" s="58">
        <v>0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58">
        <v>0</v>
      </c>
    </row>
    <row r="128" spans="1:23" ht="12.75">
      <c r="A128" s="57">
        <v>39</v>
      </c>
      <c r="B128" s="58" t="s">
        <v>566</v>
      </c>
      <c r="C128" s="58" t="s">
        <v>567</v>
      </c>
      <c r="D128" s="58">
        <v>110.5</v>
      </c>
      <c r="E128" s="58">
        <v>16</v>
      </c>
      <c r="F128" s="58">
        <v>102.5</v>
      </c>
      <c r="G128" s="58">
        <v>13</v>
      </c>
      <c r="H128" s="58">
        <v>35.5</v>
      </c>
      <c r="I128" s="58">
        <v>1</v>
      </c>
      <c r="J128" s="58">
        <v>16</v>
      </c>
      <c r="K128" s="58">
        <v>2</v>
      </c>
      <c r="L128" s="58">
        <v>43</v>
      </c>
      <c r="M128" s="58">
        <v>1</v>
      </c>
      <c r="N128" s="58">
        <v>8</v>
      </c>
      <c r="O128" s="58">
        <v>9</v>
      </c>
      <c r="P128" s="58">
        <v>8</v>
      </c>
      <c r="Q128" s="58">
        <v>3</v>
      </c>
      <c r="R128" s="58">
        <v>0</v>
      </c>
      <c r="S128" s="58">
        <v>0</v>
      </c>
      <c r="T128" s="58">
        <v>8</v>
      </c>
      <c r="U128" s="58">
        <v>3</v>
      </c>
      <c r="V128" s="58">
        <v>0</v>
      </c>
      <c r="W128" s="58">
        <v>0</v>
      </c>
    </row>
    <row r="129" spans="1:23" s="54" customFormat="1" ht="25.5">
      <c r="A129" s="51">
        <v>39</v>
      </c>
      <c r="B129" s="52"/>
      <c r="C129" s="52" t="s">
        <v>568</v>
      </c>
      <c r="D129" s="52">
        <f aca="true" t="shared" si="1" ref="D129:W129">SUM(D90:D128)</f>
        <v>12648.5</v>
      </c>
      <c r="E129" s="52">
        <f t="shared" si="1"/>
        <v>1140</v>
      </c>
      <c r="F129" s="52">
        <f t="shared" si="1"/>
        <v>11708.5</v>
      </c>
      <c r="G129" s="52">
        <f t="shared" si="1"/>
        <v>1002</v>
      </c>
      <c r="H129" s="52">
        <f t="shared" si="1"/>
        <v>1540.5</v>
      </c>
      <c r="I129" s="52">
        <f t="shared" si="1"/>
        <v>61</v>
      </c>
      <c r="J129" s="52">
        <f t="shared" si="1"/>
        <v>3092</v>
      </c>
      <c r="K129" s="52">
        <f t="shared" si="1"/>
        <v>161</v>
      </c>
      <c r="L129" s="52">
        <f t="shared" si="1"/>
        <v>596</v>
      </c>
      <c r="M129" s="52">
        <f t="shared" si="1"/>
        <v>29</v>
      </c>
      <c r="N129" s="52">
        <f t="shared" si="1"/>
        <v>6480</v>
      </c>
      <c r="O129" s="52">
        <f t="shared" si="1"/>
        <v>751</v>
      </c>
      <c r="P129" s="52">
        <f t="shared" si="1"/>
        <v>940</v>
      </c>
      <c r="Q129" s="52">
        <f t="shared" si="1"/>
        <v>138</v>
      </c>
      <c r="R129" s="52">
        <f t="shared" si="1"/>
        <v>253</v>
      </c>
      <c r="S129" s="52">
        <f t="shared" si="1"/>
        <v>28</v>
      </c>
      <c r="T129" s="52">
        <f t="shared" si="1"/>
        <v>564</v>
      </c>
      <c r="U129" s="52">
        <f t="shared" si="1"/>
        <v>95</v>
      </c>
      <c r="V129" s="52">
        <f t="shared" si="1"/>
        <v>123</v>
      </c>
      <c r="W129" s="52">
        <f t="shared" si="1"/>
        <v>15</v>
      </c>
    </row>
    <row r="130" spans="1:23" ht="7.5" customHeight="1">
      <c r="A130" s="156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8"/>
    </row>
    <row r="131" spans="1:23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W131">(D88+D129)</f>
        <v>28601.7</v>
      </c>
      <c r="E131" s="52">
        <f t="shared" si="2"/>
        <v>2381</v>
      </c>
      <c r="F131" s="52">
        <f t="shared" si="2"/>
        <v>24183.7</v>
      </c>
      <c r="G131" s="52">
        <f t="shared" si="2"/>
        <v>1883</v>
      </c>
      <c r="H131" s="52">
        <f t="shared" si="2"/>
        <v>3636.5</v>
      </c>
      <c r="I131" s="52">
        <f t="shared" si="2"/>
        <v>129</v>
      </c>
      <c r="J131" s="52">
        <f t="shared" si="2"/>
        <v>5161</v>
      </c>
      <c r="K131" s="52">
        <f t="shared" si="2"/>
        <v>249</v>
      </c>
      <c r="L131" s="52">
        <f t="shared" si="2"/>
        <v>1088</v>
      </c>
      <c r="M131" s="52">
        <f t="shared" si="2"/>
        <v>56</v>
      </c>
      <c r="N131" s="52">
        <f t="shared" si="2"/>
        <v>14298.2</v>
      </c>
      <c r="O131" s="52">
        <f t="shared" si="2"/>
        <v>1449</v>
      </c>
      <c r="P131" s="52">
        <f t="shared" si="2"/>
        <v>4418</v>
      </c>
      <c r="Q131" s="52">
        <f t="shared" si="2"/>
        <v>498</v>
      </c>
      <c r="R131" s="52">
        <f t="shared" si="2"/>
        <v>1132</v>
      </c>
      <c r="S131" s="52">
        <f t="shared" si="2"/>
        <v>191</v>
      </c>
      <c r="T131" s="52">
        <f t="shared" si="2"/>
        <v>1831</v>
      </c>
      <c r="U131" s="52">
        <f t="shared" si="2"/>
        <v>206</v>
      </c>
      <c r="V131" s="52">
        <f t="shared" si="2"/>
        <v>1455</v>
      </c>
      <c r="W131" s="52">
        <f t="shared" si="2"/>
        <v>101</v>
      </c>
    </row>
  </sheetData>
  <sheetProtection password="CE88" sheet="1" objects="1" scenarios="1"/>
  <mergeCells count="25">
    <mergeCell ref="J2:K2"/>
    <mergeCell ref="L2:M2"/>
    <mergeCell ref="N2:O2"/>
    <mergeCell ref="P1:Q1"/>
    <mergeCell ref="N1:O1"/>
    <mergeCell ref="D1:E1"/>
    <mergeCell ref="D2:E2"/>
    <mergeCell ref="F2:G2"/>
    <mergeCell ref="H2:I2"/>
    <mergeCell ref="R2:S2"/>
    <mergeCell ref="T2:U2"/>
    <mergeCell ref="V2:W2"/>
    <mergeCell ref="R1:S1"/>
    <mergeCell ref="T1:U1"/>
    <mergeCell ref="V1:W1"/>
    <mergeCell ref="A130:W130"/>
    <mergeCell ref="A1:A3"/>
    <mergeCell ref="B1:B3"/>
    <mergeCell ref="C1:C3"/>
    <mergeCell ref="A89:W89"/>
    <mergeCell ref="P2:Q2"/>
    <mergeCell ref="F1:G1"/>
    <mergeCell ref="H1:I1"/>
    <mergeCell ref="J1:K1"/>
    <mergeCell ref="L1:M1"/>
  </mergeCells>
  <printOptions/>
  <pageMargins left="0.7480314960629921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 xml:space="preserve">&amp;C&amp;"Arial,Bold"&amp;12 11.2. Sociālo darbinieku, sociālo aprūpētāju un sociālo rehabilitētāju kvalifikācijas pilnveide atbilstoši profesijai </oddHeader>
    <oddFooter>&amp;L
&amp;8SPP Statistiskās informācijas un analīzes daļa&amp;R
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3"/>
  <dimension ref="A1:L131"/>
  <sheetViews>
    <sheetView showGridLines="0" workbookViewId="0" topLeftCell="A1">
      <selection activeCell="L5" sqref="L5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9.7109375" style="8" customWidth="1"/>
    <col min="5" max="5" width="8.7109375" style="8" customWidth="1"/>
    <col min="6" max="6" width="9.57421875" style="8" customWidth="1"/>
    <col min="7" max="7" width="6.140625" style="8" customWidth="1"/>
    <col min="8" max="8" width="6.8515625" style="8" customWidth="1"/>
    <col min="9" max="9" width="6.57421875" style="8" customWidth="1"/>
    <col min="10" max="10" width="7.00390625" style="8" customWidth="1"/>
    <col min="11" max="11" width="6.140625" style="8" customWidth="1"/>
    <col min="12" max="12" width="6.7109375" style="8" customWidth="1"/>
    <col min="13" max="16384" width="9.140625" style="8" customWidth="1"/>
  </cols>
  <sheetData>
    <row r="1" spans="1:12" s="3" customFormat="1" ht="22.5">
      <c r="A1" s="144" t="s">
        <v>0</v>
      </c>
      <c r="B1" s="147" t="s">
        <v>1</v>
      </c>
      <c r="C1" s="147" t="s">
        <v>2</v>
      </c>
      <c r="D1" s="2" t="s">
        <v>57</v>
      </c>
      <c r="E1" s="2" t="s">
        <v>56</v>
      </c>
      <c r="F1" s="2" t="s">
        <v>55</v>
      </c>
      <c r="G1" s="2" t="s">
        <v>54</v>
      </c>
      <c r="H1" s="2" t="s">
        <v>53</v>
      </c>
      <c r="I1" s="2" t="s">
        <v>52</v>
      </c>
      <c r="J1" s="2" t="s">
        <v>51</v>
      </c>
      <c r="K1" s="2" t="s">
        <v>50</v>
      </c>
      <c r="L1" s="2" t="s">
        <v>49</v>
      </c>
    </row>
    <row r="2" spans="1:12" s="3" customFormat="1" ht="12.75" customHeight="1">
      <c r="A2" s="145"/>
      <c r="B2" s="147"/>
      <c r="C2" s="147"/>
      <c r="D2" s="129" t="s">
        <v>48</v>
      </c>
      <c r="E2" s="129" t="s">
        <v>47</v>
      </c>
      <c r="F2" s="129" t="s">
        <v>46</v>
      </c>
      <c r="G2" s="250" t="s">
        <v>45</v>
      </c>
      <c r="H2" s="239" t="s">
        <v>44</v>
      </c>
      <c r="I2" s="248"/>
      <c r="J2" s="248"/>
      <c r="K2" s="248"/>
      <c r="L2" s="249"/>
    </row>
    <row r="3" spans="1:12" s="3" customFormat="1" ht="63.75" customHeight="1">
      <c r="A3" s="146"/>
      <c r="B3" s="148"/>
      <c r="C3" s="148"/>
      <c r="D3" s="130"/>
      <c r="E3" s="130"/>
      <c r="F3" s="130"/>
      <c r="G3" s="251"/>
      <c r="H3" s="11" t="s">
        <v>43</v>
      </c>
      <c r="I3" s="11" t="s">
        <v>42</v>
      </c>
      <c r="J3" s="11" t="s">
        <v>41</v>
      </c>
      <c r="K3" s="11" t="s">
        <v>40</v>
      </c>
      <c r="L3" s="2" t="s">
        <v>39</v>
      </c>
    </row>
    <row r="4" spans="1:12" s="19" customFormat="1" ht="12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</row>
    <row r="5" spans="1:12" ht="12.75">
      <c r="A5" s="48">
        <v>1</v>
      </c>
      <c r="B5" s="49" t="s">
        <v>413</v>
      </c>
      <c r="C5" s="49" t="s">
        <v>414</v>
      </c>
      <c r="D5" s="49">
        <v>1876</v>
      </c>
      <c r="E5" s="49">
        <v>733</v>
      </c>
      <c r="F5" s="49">
        <v>10.07</v>
      </c>
      <c r="G5" s="49">
        <v>111</v>
      </c>
      <c r="H5" s="49">
        <v>13</v>
      </c>
      <c r="I5" s="49">
        <v>69</v>
      </c>
      <c r="J5" s="49">
        <v>0</v>
      </c>
      <c r="K5" s="49">
        <v>13</v>
      </c>
      <c r="L5" s="49">
        <v>16</v>
      </c>
    </row>
    <row r="6" spans="1:12" ht="12.75">
      <c r="A6" s="50">
        <v>2</v>
      </c>
      <c r="B6" s="47" t="s">
        <v>415</v>
      </c>
      <c r="C6" s="47" t="s">
        <v>416</v>
      </c>
      <c r="D6" s="47">
        <v>142.9</v>
      </c>
      <c r="E6" s="47">
        <v>0</v>
      </c>
      <c r="F6" s="47">
        <v>5.72</v>
      </c>
      <c r="G6" s="47">
        <v>8</v>
      </c>
      <c r="H6" s="47">
        <v>1</v>
      </c>
      <c r="I6" s="47">
        <v>0</v>
      </c>
      <c r="J6" s="47">
        <v>3</v>
      </c>
      <c r="K6" s="47">
        <v>4</v>
      </c>
      <c r="L6" s="47">
        <v>0</v>
      </c>
    </row>
    <row r="7" spans="1:12" ht="12.75">
      <c r="A7" s="50">
        <v>3</v>
      </c>
      <c r="B7" s="47" t="s">
        <v>415</v>
      </c>
      <c r="C7" s="47" t="s">
        <v>417</v>
      </c>
      <c r="D7" s="47">
        <v>876.4</v>
      </c>
      <c r="E7" s="47">
        <v>167.6</v>
      </c>
      <c r="F7" s="47">
        <v>7.4</v>
      </c>
      <c r="G7" s="47">
        <v>76</v>
      </c>
      <c r="H7" s="47">
        <v>5</v>
      </c>
      <c r="I7" s="47">
        <v>61</v>
      </c>
      <c r="J7" s="47">
        <v>8</v>
      </c>
      <c r="K7" s="47">
        <v>2</v>
      </c>
      <c r="L7" s="47">
        <v>0</v>
      </c>
    </row>
    <row r="8" spans="1:12" ht="12.75">
      <c r="A8" s="50">
        <v>4</v>
      </c>
      <c r="B8" s="47" t="s">
        <v>415</v>
      </c>
      <c r="C8" s="47" t="s">
        <v>418</v>
      </c>
      <c r="D8" s="47">
        <v>789</v>
      </c>
      <c r="E8" s="47">
        <v>70.1</v>
      </c>
      <c r="F8" s="47">
        <v>7.67</v>
      </c>
      <c r="G8" s="47">
        <v>66</v>
      </c>
      <c r="H8" s="47">
        <v>18</v>
      </c>
      <c r="I8" s="47">
        <v>45</v>
      </c>
      <c r="J8" s="47">
        <v>3</v>
      </c>
      <c r="K8" s="47">
        <v>0</v>
      </c>
      <c r="L8" s="47">
        <v>0</v>
      </c>
    </row>
    <row r="9" spans="1:12" ht="12.75">
      <c r="A9" s="50">
        <v>5</v>
      </c>
      <c r="B9" s="47" t="s">
        <v>419</v>
      </c>
      <c r="C9" s="47" t="s">
        <v>420</v>
      </c>
      <c r="D9" s="47">
        <v>1288.9</v>
      </c>
      <c r="E9" s="47">
        <v>94</v>
      </c>
      <c r="F9" s="47">
        <v>7.17</v>
      </c>
      <c r="G9" s="47">
        <v>92</v>
      </c>
      <c r="H9" s="47">
        <v>11</v>
      </c>
      <c r="I9" s="47">
        <v>52</v>
      </c>
      <c r="J9" s="47">
        <v>27</v>
      </c>
      <c r="K9" s="47">
        <v>2</v>
      </c>
      <c r="L9" s="47">
        <v>0</v>
      </c>
    </row>
    <row r="10" spans="1:12" ht="12.75">
      <c r="A10" s="50">
        <v>6</v>
      </c>
      <c r="B10" s="47" t="s">
        <v>421</v>
      </c>
      <c r="C10" s="47" t="s">
        <v>422</v>
      </c>
      <c r="D10" s="47">
        <v>593.8</v>
      </c>
      <c r="E10" s="47">
        <v>0</v>
      </c>
      <c r="F10" s="47">
        <v>8.86</v>
      </c>
      <c r="G10" s="47">
        <v>33</v>
      </c>
      <c r="H10" s="47">
        <v>2</v>
      </c>
      <c r="I10" s="47">
        <v>30</v>
      </c>
      <c r="J10" s="47">
        <v>0</v>
      </c>
      <c r="K10" s="47">
        <v>1</v>
      </c>
      <c r="L10" s="47">
        <v>0</v>
      </c>
    </row>
    <row r="11" spans="1:12" ht="12.75">
      <c r="A11" s="50">
        <v>7</v>
      </c>
      <c r="B11" s="47" t="s">
        <v>421</v>
      </c>
      <c r="C11" s="47" t="s">
        <v>423</v>
      </c>
      <c r="D11" s="47">
        <v>668.5</v>
      </c>
      <c r="E11" s="47">
        <v>0</v>
      </c>
      <c r="F11" s="47">
        <v>20.26</v>
      </c>
      <c r="G11" s="47">
        <v>26</v>
      </c>
      <c r="H11" s="47">
        <v>16</v>
      </c>
      <c r="I11" s="47">
        <v>5</v>
      </c>
      <c r="J11" s="47">
        <v>3</v>
      </c>
      <c r="K11" s="47">
        <v>2</v>
      </c>
      <c r="L11" s="47">
        <v>0</v>
      </c>
    </row>
    <row r="12" spans="1:12" ht="12.75">
      <c r="A12" s="50">
        <v>8</v>
      </c>
      <c r="B12" s="47" t="s">
        <v>421</v>
      </c>
      <c r="C12" s="47" t="s">
        <v>424</v>
      </c>
      <c r="D12" s="47">
        <v>1424</v>
      </c>
      <c r="E12" s="47">
        <v>0</v>
      </c>
      <c r="F12" s="47">
        <v>7.49</v>
      </c>
      <c r="G12" s="47">
        <v>112</v>
      </c>
      <c r="H12" s="47">
        <v>58</v>
      </c>
      <c r="I12" s="47">
        <v>32</v>
      </c>
      <c r="J12" s="47">
        <v>14</v>
      </c>
      <c r="K12" s="47">
        <v>8</v>
      </c>
      <c r="L12" s="47">
        <v>0</v>
      </c>
    </row>
    <row r="13" spans="1:12" ht="12.75">
      <c r="A13" s="50">
        <v>9</v>
      </c>
      <c r="B13" s="47" t="s">
        <v>421</v>
      </c>
      <c r="C13" s="47" t="s">
        <v>425</v>
      </c>
      <c r="D13" s="47">
        <v>2137</v>
      </c>
      <c r="E13" s="47">
        <v>12.1</v>
      </c>
      <c r="F13" s="47">
        <v>7.57</v>
      </c>
      <c r="G13" s="47">
        <v>177</v>
      </c>
      <c r="H13" s="47">
        <v>67</v>
      </c>
      <c r="I13" s="47">
        <v>110</v>
      </c>
      <c r="J13" s="47">
        <v>0</v>
      </c>
      <c r="K13" s="47">
        <v>0</v>
      </c>
      <c r="L13" s="47">
        <v>0</v>
      </c>
    </row>
    <row r="14" spans="1:12" ht="12.75">
      <c r="A14" s="50">
        <v>10</v>
      </c>
      <c r="B14" s="47" t="s">
        <v>421</v>
      </c>
      <c r="C14" s="47" t="s">
        <v>426</v>
      </c>
      <c r="D14" s="47">
        <v>898.2</v>
      </c>
      <c r="E14" s="47">
        <v>0</v>
      </c>
      <c r="F14" s="47">
        <v>8.89</v>
      </c>
      <c r="G14" s="47">
        <v>51</v>
      </c>
      <c r="H14" s="47">
        <v>9</v>
      </c>
      <c r="I14" s="47">
        <v>27</v>
      </c>
      <c r="J14" s="47">
        <v>12</v>
      </c>
      <c r="K14" s="47">
        <v>3</v>
      </c>
      <c r="L14" s="47">
        <v>0</v>
      </c>
    </row>
    <row r="15" spans="1:12" ht="12.75">
      <c r="A15" s="50">
        <v>11</v>
      </c>
      <c r="B15" s="47" t="s">
        <v>421</v>
      </c>
      <c r="C15" s="47" t="s">
        <v>427</v>
      </c>
      <c r="D15" s="47">
        <v>2456</v>
      </c>
      <c r="E15" s="47">
        <v>0</v>
      </c>
      <c r="F15" s="47">
        <v>7.24</v>
      </c>
      <c r="G15" s="47">
        <v>186</v>
      </c>
      <c r="H15" s="47">
        <v>0</v>
      </c>
      <c r="I15" s="47">
        <v>186</v>
      </c>
      <c r="J15" s="47">
        <v>0</v>
      </c>
      <c r="K15" s="47">
        <v>0</v>
      </c>
      <c r="L15" s="47">
        <v>0</v>
      </c>
    </row>
    <row r="16" spans="1:12" ht="12.75">
      <c r="A16" s="50">
        <v>12</v>
      </c>
      <c r="B16" s="47" t="s">
        <v>421</v>
      </c>
      <c r="C16" s="47" t="s">
        <v>428</v>
      </c>
      <c r="D16" s="47">
        <v>113.2</v>
      </c>
      <c r="E16" s="47">
        <v>0</v>
      </c>
      <c r="F16" s="47">
        <v>8.09</v>
      </c>
      <c r="G16" s="47">
        <v>7</v>
      </c>
      <c r="H16" s="47">
        <v>0</v>
      </c>
      <c r="I16" s="47">
        <v>7</v>
      </c>
      <c r="J16" s="47">
        <v>0</v>
      </c>
      <c r="K16" s="47">
        <v>0</v>
      </c>
      <c r="L16" s="47">
        <v>0</v>
      </c>
    </row>
    <row r="17" spans="1:12" ht="12.75">
      <c r="A17" s="50">
        <v>13</v>
      </c>
      <c r="B17" s="47" t="s">
        <v>429</v>
      </c>
      <c r="C17" s="47" t="s">
        <v>430</v>
      </c>
      <c r="D17" s="47">
        <v>1380</v>
      </c>
      <c r="E17" s="47">
        <v>0</v>
      </c>
      <c r="F17" s="47">
        <v>10.53</v>
      </c>
      <c r="G17" s="47">
        <v>73</v>
      </c>
      <c r="H17" s="47">
        <v>8</v>
      </c>
      <c r="I17" s="47">
        <v>63</v>
      </c>
      <c r="J17" s="47">
        <v>0</v>
      </c>
      <c r="K17" s="47">
        <v>2</v>
      </c>
      <c r="L17" s="47">
        <v>0</v>
      </c>
    </row>
    <row r="18" spans="1:12" ht="12.75">
      <c r="A18" s="50">
        <v>14</v>
      </c>
      <c r="B18" s="47" t="s">
        <v>431</v>
      </c>
      <c r="C18" s="47" t="s">
        <v>432</v>
      </c>
      <c r="D18" s="47">
        <v>679.5</v>
      </c>
      <c r="E18" s="47">
        <v>121.9</v>
      </c>
      <c r="F18" s="47">
        <v>7.86</v>
      </c>
      <c r="G18" s="47">
        <v>48</v>
      </c>
      <c r="H18" s="47">
        <v>7</v>
      </c>
      <c r="I18" s="47">
        <v>33</v>
      </c>
      <c r="J18" s="47">
        <v>5</v>
      </c>
      <c r="K18" s="47">
        <v>2</v>
      </c>
      <c r="L18" s="47">
        <v>1</v>
      </c>
    </row>
    <row r="19" spans="1:12" ht="12.75">
      <c r="A19" s="50">
        <v>15</v>
      </c>
      <c r="B19" s="47" t="s">
        <v>431</v>
      </c>
      <c r="C19" s="47" t="s">
        <v>433</v>
      </c>
      <c r="D19" s="47">
        <v>325</v>
      </c>
      <c r="E19" s="47">
        <v>0</v>
      </c>
      <c r="F19" s="47">
        <v>7.56</v>
      </c>
      <c r="G19" s="47">
        <v>16</v>
      </c>
      <c r="H19" s="47">
        <v>3</v>
      </c>
      <c r="I19" s="47">
        <v>6</v>
      </c>
      <c r="J19" s="47">
        <v>0</v>
      </c>
      <c r="K19" s="47">
        <v>7</v>
      </c>
      <c r="L19" s="47">
        <v>0</v>
      </c>
    </row>
    <row r="20" spans="1:12" ht="12.75">
      <c r="A20" s="50">
        <v>16</v>
      </c>
      <c r="B20" s="47" t="s">
        <v>431</v>
      </c>
      <c r="C20" s="47" t="s">
        <v>434</v>
      </c>
      <c r="D20" s="47">
        <v>83.9</v>
      </c>
      <c r="E20" s="47">
        <v>0</v>
      </c>
      <c r="F20" s="47">
        <v>6.99</v>
      </c>
      <c r="G20" s="47">
        <v>6</v>
      </c>
      <c r="H20" s="47">
        <v>1</v>
      </c>
      <c r="I20" s="47">
        <v>4</v>
      </c>
      <c r="J20" s="47">
        <v>1</v>
      </c>
      <c r="K20" s="47">
        <v>0</v>
      </c>
      <c r="L20" s="47">
        <v>0</v>
      </c>
    </row>
    <row r="21" spans="1:12" ht="12.75">
      <c r="A21" s="50">
        <v>17</v>
      </c>
      <c r="B21" s="47" t="s">
        <v>435</v>
      </c>
      <c r="C21" s="47" t="s">
        <v>436</v>
      </c>
      <c r="D21" s="47">
        <v>396.3</v>
      </c>
      <c r="E21" s="47">
        <v>0</v>
      </c>
      <c r="F21" s="47">
        <v>6.1</v>
      </c>
      <c r="G21" s="47">
        <v>22</v>
      </c>
      <c r="H21" s="47">
        <v>1</v>
      </c>
      <c r="I21" s="47">
        <v>7</v>
      </c>
      <c r="J21" s="47">
        <v>7</v>
      </c>
      <c r="K21" s="47">
        <v>4</v>
      </c>
      <c r="L21" s="47">
        <v>3</v>
      </c>
    </row>
    <row r="22" spans="1:12" ht="12.75">
      <c r="A22" s="50">
        <v>18</v>
      </c>
      <c r="B22" s="47" t="s">
        <v>435</v>
      </c>
      <c r="C22" s="47" t="s">
        <v>437</v>
      </c>
      <c r="D22" s="47">
        <v>539</v>
      </c>
      <c r="E22" s="47">
        <v>416</v>
      </c>
      <c r="F22" s="47">
        <v>13.26</v>
      </c>
      <c r="G22" s="47">
        <v>23</v>
      </c>
      <c r="H22" s="47">
        <v>0</v>
      </c>
      <c r="I22" s="47">
        <v>4</v>
      </c>
      <c r="J22" s="47">
        <v>8</v>
      </c>
      <c r="K22" s="47">
        <v>5</v>
      </c>
      <c r="L22" s="47">
        <v>6</v>
      </c>
    </row>
    <row r="23" spans="1:12" ht="12.75">
      <c r="A23" s="50">
        <v>19</v>
      </c>
      <c r="B23" s="47" t="s">
        <v>438</v>
      </c>
      <c r="C23" s="47" t="s">
        <v>439</v>
      </c>
      <c r="D23" s="47">
        <v>2234</v>
      </c>
      <c r="E23" s="47">
        <v>0</v>
      </c>
      <c r="F23" s="47">
        <v>9.47</v>
      </c>
      <c r="G23" s="47">
        <v>162</v>
      </c>
      <c r="H23" s="47">
        <v>43</v>
      </c>
      <c r="I23" s="47">
        <v>113</v>
      </c>
      <c r="J23" s="47">
        <v>6</v>
      </c>
      <c r="K23" s="47">
        <v>0</v>
      </c>
      <c r="L23" s="47">
        <v>0</v>
      </c>
    </row>
    <row r="24" spans="1:12" ht="12.75">
      <c r="A24" s="50">
        <v>20</v>
      </c>
      <c r="B24" s="47" t="s">
        <v>440</v>
      </c>
      <c r="C24" s="47" t="s">
        <v>441</v>
      </c>
      <c r="D24" s="47">
        <v>412.8</v>
      </c>
      <c r="E24" s="47">
        <v>0</v>
      </c>
      <c r="F24" s="47">
        <v>7.94</v>
      </c>
      <c r="G24" s="47">
        <v>32</v>
      </c>
      <c r="H24" s="47">
        <v>16</v>
      </c>
      <c r="I24" s="47">
        <v>12</v>
      </c>
      <c r="J24" s="47">
        <v>4</v>
      </c>
      <c r="K24" s="47">
        <v>0</v>
      </c>
      <c r="L24" s="47">
        <v>0</v>
      </c>
    </row>
    <row r="25" spans="1:12" ht="12.75">
      <c r="A25" s="50">
        <v>21</v>
      </c>
      <c r="B25" s="47" t="s">
        <v>440</v>
      </c>
      <c r="C25" s="47" t="s">
        <v>442</v>
      </c>
      <c r="D25" s="47">
        <v>381</v>
      </c>
      <c r="E25" s="47">
        <v>0</v>
      </c>
      <c r="F25" s="47">
        <v>7.62</v>
      </c>
      <c r="G25" s="47">
        <v>17</v>
      </c>
      <c r="H25" s="47">
        <v>0</v>
      </c>
      <c r="I25" s="47">
        <v>8</v>
      </c>
      <c r="J25" s="47">
        <v>4</v>
      </c>
      <c r="K25" s="47">
        <v>2</v>
      </c>
      <c r="L25" s="47">
        <v>3</v>
      </c>
    </row>
    <row r="26" spans="1:12" ht="12.75">
      <c r="A26" s="50">
        <v>22</v>
      </c>
      <c r="B26" s="47" t="s">
        <v>440</v>
      </c>
      <c r="C26" s="47" t="s">
        <v>443</v>
      </c>
      <c r="D26" s="47">
        <v>194.9</v>
      </c>
      <c r="E26" s="47">
        <v>0</v>
      </c>
      <c r="F26" s="47">
        <v>10.26</v>
      </c>
      <c r="G26" s="47">
        <v>12</v>
      </c>
      <c r="H26" s="47">
        <v>5</v>
      </c>
      <c r="I26" s="47">
        <v>7</v>
      </c>
      <c r="J26" s="47">
        <v>0</v>
      </c>
      <c r="K26" s="47">
        <v>0</v>
      </c>
      <c r="L26" s="47">
        <v>0</v>
      </c>
    </row>
    <row r="27" spans="1:12" ht="12.75">
      <c r="A27" s="50">
        <v>23</v>
      </c>
      <c r="B27" s="47" t="s">
        <v>444</v>
      </c>
      <c r="C27" s="47" t="s">
        <v>445</v>
      </c>
      <c r="D27" s="47">
        <v>492.9</v>
      </c>
      <c r="E27" s="47">
        <v>50.4</v>
      </c>
      <c r="F27" s="47">
        <v>9.21</v>
      </c>
      <c r="G27" s="47">
        <v>35</v>
      </c>
      <c r="H27" s="47">
        <v>12</v>
      </c>
      <c r="I27" s="47">
        <v>13</v>
      </c>
      <c r="J27" s="47">
        <v>10</v>
      </c>
      <c r="K27" s="47">
        <v>0</v>
      </c>
      <c r="L27" s="47">
        <v>0</v>
      </c>
    </row>
    <row r="28" spans="1:12" ht="12.75">
      <c r="A28" s="50">
        <v>24</v>
      </c>
      <c r="B28" s="47" t="s">
        <v>444</v>
      </c>
      <c r="C28" s="47" t="s">
        <v>446</v>
      </c>
      <c r="D28" s="47">
        <v>690.6</v>
      </c>
      <c r="E28" s="47">
        <v>0</v>
      </c>
      <c r="F28" s="47">
        <v>5.76</v>
      </c>
      <c r="G28" s="47">
        <v>62</v>
      </c>
      <c r="H28" s="47">
        <v>2</v>
      </c>
      <c r="I28" s="47">
        <v>60</v>
      </c>
      <c r="J28" s="47">
        <v>0</v>
      </c>
      <c r="K28" s="47">
        <v>0</v>
      </c>
      <c r="L28" s="47">
        <v>0</v>
      </c>
    </row>
    <row r="29" spans="1:12" ht="12.75">
      <c r="A29" s="50">
        <v>25</v>
      </c>
      <c r="B29" s="47" t="s">
        <v>444</v>
      </c>
      <c r="C29" s="47" t="s">
        <v>447</v>
      </c>
      <c r="D29" s="47">
        <v>132.1</v>
      </c>
      <c r="E29" s="47">
        <v>0</v>
      </c>
      <c r="F29" s="47">
        <v>6.29</v>
      </c>
      <c r="G29" s="47">
        <v>7</v>
      </c>
      <c r="H29" s="47">
        <v>1</v>
      </c>
      <c r="I29" s="47">
        <v>1</v>
      </c>
      <c r="J29" s="47">
        <v>0</v>
      </c>
      <c r="K29" s="47">
        <v>5</v>
      </c>
      <c r="L29" s="47">
        <v>0</v>
      </c>
    </row>
    <row r="30" spans="1:12" ht="12.75">
      <c r="A30" s="50">
        <v>26</v>
      </c>
      <c r="B30" s="47" t="s">
        <v>448</v>
      </c>
      <c r="C30" s="47" t="s">
        <v>449</v>
      </c>
      <c r="D30" s="47">
        <v>244.9</v>
      </c>
      <c r="E30" s="47">
        <v>0</v>
      </c>
      <c r="F30" s="47">
        <v>7.2</v>
      </c>
      <c r="G30" s="47">
        <v>21</v>
      </c>
      <c r="H30" s="47">
        <v>9</v>
      </c>
      <c r="I30" s="47">
        <v>9</v>
      </c>
      <c r="J30" s="47">
        <v>2</v>
      </c>
      <c r="K30" s="47">
        <v>1</v>
      </c>
      <c r="L30" s="47">
        <v>0</v>
      </c>
    </row>
    <row r="31" spans="1:12" ht="12.75">
      <c r="A31" s="50">
        <v>27</v>
      </c>
      <c r="B31" s="47" t="s">
        <v>448</v>
      </c>
      <c r="C31" s="47" t="s">
        <v>450</v>
      </c>
      <c r="D31" s="47">
        <v>493</v>
      </c>
      <c r="E31" s="47">
        <v>0</v>
      </c>
      <c r="F31" s="47">
        <v>6.85</v>
      </c>
      <c r="G31" s="47">
        <v>27</v>
      </c>
      <c r="H31" s="47">
        <v>0</v>
      </c>
      <c r="I31" s="47">
        <v>8</v>
      </c>
      <c r="J31" s="47">
        <v>18</v>
      </c>
      <c r="K31" s="47">
        <v>1</v>
      </c>
      <c r="L31" s="47">
        <v>0</v>
      </c>
    </row>
    <row r="32" spans="1:12" ht="12.75">
      <c r="A32" s="50">
        <v>28</v>
      </c>
      <c r="B32" s="47" t="s">
        <v>451</v>
      </c>
      <c r="C32" s="47" t="s">
        <v>452</v>
      </c>
      <c r="D32" s="47">
        <v>798</v>
      </c>
      <c r="E32" s="47">
        <v>0</v>
      </c>
      <c r="F32" s="47">
        <v>7.06</v>
      </c>
      <c r="G32" s="47">
        <v>65</v>
      </c>
      <c r="H32" s="47">
        <v>26</v>
      </c>
      <c r="I32" s="47">
        <v>30</v>
      </c>
      <c r="J32" s="47">
        <v>9</v>
      </c>
      <c r="K32" s="47">
        <v>0</v>
      </c>
      <c r="L32" s="47">
        <v>0</v>
      </c>
    </row>
    <row r="33" spans="1:12" ht="12.75">
      <c r="A33" s="50">
        <v>29</v>
      </c>
      <c r="B33" s="47" t="s">
        <v>453</v>
      </c>
      <c r="C33" s="47" t="s">
        <v>454</v>
      </c>
      <c r="D33" s="47">
        <v>106</v>
      </c>
      <c r="E33" s="47">
        <v>0</v>
      </c>
      <c r="F33" s="47">
        <v>6.63</v>
      </c>
      <c r="G33" s="47">
        <v>7</v>
      </c>
      <c r="H33" s="47">
        <v>2</v>
      </c>
      <c r="I33" s="47">
        <v>4</v>
      </c>
      <c r="J33" s="47">
        <v>1</v>
      </c>
      <c r="K33" s="47">
        <v>0</v>
      </c>
      <c r="L33" s="47">
        <v>0</v>
      </c>
    </row>
    <row r="34" spans="1:12" ht="12.75">
      <c r="A34" s="50">
        <v>30</v>
      </c>
      <c r="B34" s="47" t="s">
        <v>453</v>
      </c>
      <c r="C34" s="47" t="s">
        <v>455</v>
      </c>
      <c r="D34" s="47">
        <v>173.4</v>
      </c>
      <c r="E34" s="47">
        <v>0</v>
      </c>
      <c r="F34" s="47">
        <v>6.94</v>
      </c>
      <c r="G34" s="47">
        <v>11</v>
      </c>
      <c r="H34" s="47">
        <v>0</v>
      </c>
      <c r="I34" s="47">
        <v>3</v>
      </c>
      <c r="J34" s="47">
        <v>8</v>
      </c>
      <c r="K34" s="47">
        <v>0</v>
      </c>
      <c r="L34" s="47">
        <v>0</v>
      </c>
    </row>
    <row r="35" spans="1:12" ht="12.75">
      <c r="A35" s="50">
        <v>31</v>
      </c>
      <c r="B35" s="47" t="s">
        <v>456</v>
      </c>
      <c r="C35" s="47" t="s">
        <v>457</v>
      </c>
      <c r="D35" s="47">
        <v>101.9</v>
      </c>
      <c r="E35" s="47">
        <v>0</v>
      </c>
      <c r="F35" s="47">
        <v>16.98</v>
      </c>
      <c r="G35" s="47">
        <v>6</v>
      </c>
      <c r="H35" s="47">
        <v>1</v>
      </c>
      <c r="I35" s="47">
        <v>3</v>
      </c>
      <c r="J35" s="47">
        <v>2</v>
      </c>
      <c r="K35" s="47">
        <v>0</v>
      </c>
      <c r="L35" s="47">
        <v>0</v>
      </c>
    </row>
    <row r="36" spans="1:12" ht="12.75">
      <c r="A36" s="50">
        <v>32</v>
      </c>
      <c r="B36" s="47" t="s">
        <v>456</v>
      </c>
      <c r="C36" s="47" t="s">
        <v>458</v>
      </c>
      <c r="D36" s="47">
        <v>128.8</v>
      </c>
      <c r="E36" s="47">
        <v>0</v>
      </c>
      <c r="F36" s="47">
        <v>6.44</v>
      </c>
      <c r="G36" s="47">
        <v>9</v>
      </c>
      <c r="H36" s="47">
        <v>2</v>
      </c>
      <c r="I36" s="47">
        <v>4</v>
      </c>
      <c r="J36" s="47">
        <v>1</v>
      </c>
      <c r="K36" s="47">
        <v>2</v>
      </c>
      <c r="L36" s="47">
        <v>0</v>
      </c>
    </row>
    <row r="37" spans="1:12" ht="12.75">
      <c r="A37" s="50">
        <v>33</v>
      </c>
      <c r="B37" s="47" t="s">
        <v>456</v>
      </c>
      <c r="C37" s="47" t="s">
        <v>459</v>
      </c>
      <c r="D37" s="47">
        <v>2127.9</v>
      </c>
      <c r="E37" s="47">
        <v>428.5</v>
      </c>
      <c r="F37" s="47">
        <v>9.61</v>
      </c>
      <c r="G37" s="47">
        <v>122</v>
      </c>
      <c r="H37" s="47">
        <v>11</v>
      </c>
      <c r="I37" s="47">
        <v>96</v>
      </c>
      <c r="J37" s="47">
        <v>0</v>
      </c>
      <c r="K37" s="47">
        <v>1</v>
      </c>
      <c r="L37" s="47">
        <v>14</v>
      </c>
    </row>
    <row r="38" spans="1:12" ht="12.75">
      <c r="A38" s="50">
        <v>34</v>
      </c>
      <c r="B38" s="47" t="s">
        <v>456</v>
      </c>
      <c r="C38" s="47" t="s">
        <v>460</v>
      </c>
      <c r="D38" s="47">
        <v>282</v>
      </c>
      <c r="E38" s="47">
        <v>0</v>
      </c>
      <c r="F38" s="47">
        <v>8.06</v>
      </c>
      <c r="G38" s="47">
        <v>15</v>
      </c>
      <c r="H38" s="47">
        <v>0</v>
      </c>
      <c r="I38" s="47">
        <v>10</v>
      </c>
      <c r="J38" s="47">
        <v>1</v>
      </c>
      <c r="K38" s="47">
        <v>4</v>
      </c>
      <c r="L38" s="47">
        <v>0</v>
      </c>
    </row>
    <row r="39" spans="1:12" ht="12.75">
      <c r="A39" s="50">
        <v>35</v>
      </c>
      <c r="B39" s="47" t="s">
        <v>456</v>
      </c>
      <c r="C39" s="47" t="s">
        <v>461</v>
      </c>
      <c r="D39" s="47">
        <v>84.3</v>
      </c>
      <c r="E39" s="47">
        <v>0</v>
      </c>
      <c r="F39" s="47">
        <v>10.54</v>
      </c>
      <c r="G39" s="47">
        <v>7</v>
      </c>
      <c r="H39" s="47">
        <v>4</v>
      </c>
      <c r="I39" s="47">
        <v>3</v>
      </c>
      <c r="J39" s="47">
        <v>0</v>
      </c>
      <c r="K39" s="47">
        <v>0</v>
      </c>
      <c r="L39" s="47">
        <v>0</v>
      </c>
    </row>
    <row r="40" spans="1:12" ht="12.75">
      <c r="A40" s="50">
        <v>36</v>
      </c>
      <c r="B40" s="47" t="s">
        <v>462</v>
      </c>
      <c r="C40" s="47" t="s">
        <v>463</v>
      </c>
      <c r="D40" s="47">
        <v>1573</v>
      </c>
      <c r="E40" s="47">
        <v>483</v>
      </c>
      <c r="F40" s="47">
        <v>8.6</v>
      </c>
      <c r="G40" s="47">
        <v>124</v>
      </c>
      <c r="H40" s="47">
        <v>0</v>
      </c>
      <c r="I40" s="47">
        <v>110</v>
      </c>
      <c r="J40" s="47">
        <v>0</v>
      </c>
      <c r="K40" s="47">
        <v>0</v>
      </c>
      <c r="L40" s="47">
        <v>14</v>
      </c>
    </row>
    <row r="41" spans="1:12" ht="12.75">
      <c r="A41" s="50">
        <v>37</v>
      </c>
      <c r="B41" s="47" t="s">
        <v>462</v>
      </c>
      <c r="C41" s="47" t="s">
        <v>464</v>
      </c>
      <c r="D41" s="47">
        <v>170</v>
      </c>
      <c r="E41" s="47">
        <v>0</v>
      </c>
      <c r="F41" s="47">
        <v>6.3</v>
      </c>
      <c r="G41" s="47">
        <v>13</v>
      </c>
      <c r="H41" s="47">
        <v>0</v>
      </c>
      <c r="I41" s="47">
        <v>10</v>
      </c>
      <c r="J41" s="47">
        <v>2</v>
      </c>
      <c r="K41" s="47">
        <v>1</v>
      </c>
      <c r="L41" s="47">
        <v>0</v>
      </c>
    </row>
    <row r="42" spans="1:12" ht="12.75">
      <c r="A42" s="50">
        <v>38</v>
      </c>
      <c r="B42" s="47" t="s">
        <v>462</v>
      </c>
      <c r="C42" s="47" t="s">
        <v>465</v>
      </c>
      <c r="D42" s="47">
        <v>135.2</v>
      </c>
      <c r="E42" s="47">
        <v>117.9</v>
      </c>
      <c r="F42" s="47">
        <v>13.32</v>
      </c>
      <c r="G42" s="47">
        <v>8</v>
      </c>
      <c r="H42" s="47">
        <v>1</v>
      </c>
      <c r="I42" s="47">
        <v>4</v>
      </c>
      <c r="J42" s="47">
        <v>2</v>
      </c>
      <c r="K42" s="47">
        <v>0</v>
      </c>
      <c r="L42" s="47">
        <v>1</v>
      </c>
    </row>
    <row r="43" spans="1:12" ht="12.75">
      <c r="A43" s="50">
        <v>39</v>
      </c>
      <c r="B43" s="47" t="s">
        <v>466</v>
      </c>
      <c r="C43" s="47" t="s">
        <v>467</v>
      </c>
      <c r="D43" s="47">
        <v>169.6</v>
      </c>
      <c r="E43" s="47">
        <v>67</v>
      </c>
      <c r="F43" s="47">
        <v>9.1</v>
      </c>
      <c r="G43" s="47">
        <v>12</v>
      </c>
      <c r="H43" s="47">
        <v>2</v>
      </c>
      <c r="I43" s="47">
        <v>5</v>
      </c>
      <c r="J43" s="47">
        <v>3</v>
      </c>
      <c r="K43" s="47">
        <v>1</v>
      </c>
      <c r="L43" s="47">
        <v>1</v>
      </c>
    </row>
    <row r="44" spans="1:12" ht="12.75">
      <c r="A44" s="50">
        <v>40</v>
      </c>
      <c r="B44" s="47" t="s">
        <v>466</v>
      </c>
      <c r="C44" s="47" t="s">
        <v>468</v>
      </c>
      <c r="D44" s="47">
        <v>305</v>
      </c>
      <c r="E44" s="47">
        <v>117</v>
      </c>
      <c r="F44" s="47">
        <v>7.54</v>
      </c>
      <c r="G44" s="47">
        <v>18</v>
      </c>
      <c r="H44" s="47">
        <v>0</v>
      </c>
      <c r="I44" s="47">
        <v>8</v>
      </c>
      <c r="J44" s="47">
        <v>4</v>
      </c>
      <c r="K44" s="47">
        <v>4</v>
      </c>
      <c r="L44" s="47">
        <v>2</v>
      </c>
    </row>
    <row r="45" spans="1:12" ht="12.75">
      <c r="A45" s="50">
        <v>41</v>
      </c>
      <c r="B45" s="47" t="s">
        <v>466</v>
      </c>
      <c r="C45" s="47" t="s">
        <v>469</v>
      </c>
      <c r="D45" s="47">
        <v>257</v>
      </c>
      <c r="E45" s="47">
        <v>0</v>
      </c>
      <c r="F45" s="47">
        <v>8.57</v>
      </c>
      <c r="G45" s="47">
        <v>19</v>
      </c>
      <c r="H45" s="47">
        <v>1</v>
      </c>
      <c r="I45" s="47">
        <v>15</v>
      </c>
      <c r="J45" s="47">
        <v>2</v>
      </c>
      <c r="K45" s="47">
        <v>0</v>
      </c>
      <c r="L45" s="47">
        <v>1</v>
      </c>
    </row>
    <row r="46" spans="1:12" ht="12.75">
      <c r="A46" s="50">
        <v>42</v>
      </c>
      <c r="B46" s="47" t="s">
        <v>470</v>
      </c>
      <c r="C46" s="47" t="s">
        <v>471</v>
      </c>
      <c r="D46" s="47">
        <v>408</v>
      </c>
      <c r="E46" s="47">
        <v>68</v>
      </c>
      <c r="F46" s="47">
        <v>11.07</v>
      </c>
      <c r="G46" s="47">
        <v>21</v>
      </c>
      <c r="H46" s="47">
        <v>5</v>
      </c>
      <c r="I46" s="47">
        <v>11</v>
      </c>
      <c r="J46" s="47">
        <v>4</v>
      </c>
      <c r="K46" s="47">
        <v>0</v>
      </c>
      <c r="L46" s="47">
        <v>1</v>
      </c>
    </row>
    <row r="47" spans="1:12" ht="12.75">
      <c r="A47" s="50">
        <v>43</v>
      </c>
      <c r="B47" s="47" t="s">
        <v>470</v>
      </c>
      <c r="C47" s="47" t="s">
        <v>472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</row>
    <row r="48" spans="1:12" ht="12.75">
      <c r="A48" s="50">
        <v>44</v>
      </c>
      <c r="B48" s="47" t="s">
        <v>470</v>
      </c>
      <c r="C48" s="47" t="s">
        <v>473</v>
      </c>
      <c r="D48" s="47">
        <v>297</v>
      </c>
      <c r="E48" s="47">
        <v>0</v>
      </c>
      <c r="F48" s="47">
        <v>5.6</v>
      </c>
      <c r="G48" s="47">
        <v>17</v>
      </c>
      <c r="H48" s="47">
        <v>2</v>
      </c>
      <c r="I48" s="47">
        <v>6</v>
      </c>
      <c r="J48" s="47">
        <v>3</v>
      </c>
      <c r="K48" s="47">
        <v>1</v>
      </c>
      <c r="L48" s="47">
        <v>5</v>
      </c>
    </row>
    <row r="49" spans="1:12" ht="12.75">
      <c r="A49" s="50">
        <v>45</v>
      </c>
      <c r="B49" s="47" t="s">
        <v>474</v>
      </c>
      <c r="C49" s="47" t="s">
        <v>475</v>
      </c>
      <c r="D49" s="47">
        <v>101.6</v>
      </c>
      <c r="E49" s="47">
        <v>0</v>
      </c>
      <c r="F49" s="47">
        <v>14.51</v>
      </c>
      <c r="G49" s="47">
        <v>8</v>
      </c>
      <c r="H49" s="47">
        <v>8</v>
      </c>
      <c r="I49" s="47">
        <v>0</v>
      </c>
      <c r="J49" s="47">
        <v>0</v>
      </c>
      <c r="K49" s="47">
        <v>0</v>
      </c>
      <c r="L49" s="47">
        <v>0</v>
      </c>
    </row>
    <row r="50" spans="1:12" ht="12.75">
      <c r="A50" s="50">
        <v>46</v>
      </c>
      <c r="B50" s="47" t="s">
        <v>474</v>
      </c>
      <c r="C50" s="47" t="s">
        <v>476</v>
      </c>
      <c r="D50" s="47">
        <v>282.9</v>
      </c>
      <c r="E50" s="47">
        <v>0</v>
      </c>
      <c r="F50" s="47">
        <v>8.84</v>
      </c>
      <c r="G50" s="47">
        <v>16</v>
      </c>
      <c r="H50" s="47">
        <v>2</v>
      </c>
      <c r="I50" s="47">
        <v>5</v>
      </c>
      <c r="J50" s="47">
        <v>9</v>
      </c>
      <c r="K50" s="47">
        <v>0</v>
      </c>
      <c r="L50" s="47">
        <v>0</v>
      </c>
    </row>
    <row r="51" spans="1:12" ht="12.75">
      <c r="A51" s="50">
        <v>47</v>
      </c>
      <c r="B51" s="47" t="s">
        <v>474</v>
      </c>
      <c r="C51" s="47" t="s">
        <v>477</v>
      </c>
      <c r="D51" s="47">
        <v>1000</v>
      </c>
      <c r="E51" s="47">
        <v>0</v>
      </c>
      <c r="F51" s="47">
        <v>8.93</v>
      </c>
      <c r="G51" s="47">
        <v>54</v>
      </c>
      <c r="H51" s="47">
        <v>5</v>
      </c>
      <c r="I51" s="47">
        <v>30</v>
      </c>
      <c r="J51" s="47">
        <v>8</v>
      </c>
      <c r="K51" s="47">
        <v>8</v>
      </c>
      <c r="L51" s="47">
        <v>3</v>
      </c>
    </row>
    <row r="52" spans="1:12" ht="12.75">
      <c r="A52" s="50">
        <v>48</v>
      </c>
      <c r="B52" s="47" t="s">
        <v>478</v>
      </c>
      <c r="C52" s="47" t="s">
        <v>479</v>
      </c>
      <c r="D52" s="47">
        <v>514.7</v>
      </c>
      <c r="E52" s="47">
        <v>0</v>
      </c>
      <c r="F52" s="47">
        <v>9.71</v>
      </c>
      <c r="G52" s="47">
        <v>29</v>
      </c>
      <c r="H52" s="47">
        <v>7</v>
      </c>
      <c r="I52" s="47">
        <v>15</v>
      </c>
      <c r="J52" s="47">
        <v>7</v>
      </c>
      <c r="K52" s="47">
        <v>0</v>
      </c>
      <c r="L52" s="47">
        <v>0</v>
      </c>
    </row>
    <row r="53" spans="1:12" ht="12.75">
      <c r="A53" s="50">
        <v>49</v>
      </c>
      <c r="B53" s="47" t="s">
        <v>478</v>
      </c>
      <c r="C53" s="47" t="s">
        <v>480</v>
      </c>
      <c r="D53" s="47">
        <v>138.2</v>
      </c>
      <c r="E53" s="47">
        <v>0</v>
      </c>
      <c r="F53" s="47">
        <v>6.91</v>
      </c>
      <c r="G53" s="47">
        <v>10</v>
      </c>
      <c r="H53" s="47">
        <v>1</v>
      </c>
      <c r="I53" s="47">
        <v>8</v>
      </c>
      <c r="J53" s="47">
        <v>1</v>
      </c>
      <c r="K53" s="47">
        <v>0</v>
      </c>
      <c r="L53" s="47">
        <v>0</v>
      </c>
    </row>
    <row r="54" spans="1:12" ht="12.75">
      <c r="A54" s="50">
        <v>50</v>
      </c>
      <c r="B54" s="47" t="s">
        <v>478</v>
      </c>
      <c r="C54" s="47" t="s">
        <v>481</v>
      </c>
      <c r="D54" s="47">
        <v>213.4</v>
      </c>
      <c r="E54" s="47">
        <v>0</v>
      </c>
      <c r="F54" s="47">
        <v>7.62</v>
      </c>
      <c r="G54" s="47">
        <v>10</v>
      </c>
      <c r="H54" s="47">
        <v>3</v>
      </c>
      <c r="I54" s="47">
        <v>6</v>
      </c>
      <c r="J54" s="47">
        <v>1</v>
      </c>
      <c r="K54" s="47">
        <v>0</v>
      </c>
      <c r="L54" s="47">
        <v>0</v>
      </c>
    </row>
    <row r="55" spans="1:12" ht="12.75">
      <c r="A55" s="50">
        <v>51</v>
      </c>
      <c r="B55" s="47" t="s">
        <v>478</v>
      </c>
      <c r="C55" s="47" t="s">
        <v>482</v>
      </c>
      <c r="D55" s="47">
        <v>325.5</v>
      </c>
      <c r="E55" s="47">
        <v>0</v>
      </c>
      <c r="F55" s="47">
        <v>10.85</v>
      </c>
      <c r="G55" s="47">
        <v>14</v>
      </c>
      <c r="H55" s="47">
        <v>2</v>
      </c>
      <c r="I55" s="47">
        <v>9</v>
      </c>
      <c r="J55" s="47">
        <v>2</v>
      </c>
      <c r="K55" s="47">
        <v>1</v>
      </c>
      <c r="L55" s="47">
        <v>0</v>
      </c>
    </row>
    <row r="56" spans="1:12" ht="12.75">
      <c r="A56" s="50">
        <v>52</v>
      </c>
      <c r="B56" s="47" t="s">
        <v>478</v>
      </c>
      <c r="C56" s="47" t="s">
        <v>483</v>
      </c>
      <c r="D56" s="47">
        <v>199</v>
      </c>
      <c r="E56" s="47">
        <v>0</v>
      </c>
      <c r="F56" s="47">
        <v>7.37</v>
      </c>
      <c r="G56" s="47">
        <v>13</v>
      </c>
      <c r="H56" s="47">
        <v>2</v>
      </c>
      <c r="I56" s="47">
        <v>8</v>
      </c>
      <c r="J56" s="47">
        <v>3</v>
      </c>
      <c r="K56" s="47">
        <v>0</v>
      </c>
      <c r="L56" s="47">
        <v>0</v>
      </c>
    </row>
    <row r="57" spans="1:12" ht="12.75">
      <c r="A57" s="50">
        <v>53</v>
      </c>
      <c r="B57" s="47" t="s">
        <v>478</v>
      </c>
      <c r="C57" s="47" t="s">
        <v>484</v>
      </c>
      <c r="D57" s="47">
        <v>140.8</v>
      </c>
      <c r="E57" s="47">
        <v>0</v>
      </c>
      <c r="F57" s="47">
        <v>7.04</v>
      </c>
      <c r="G57" s="47">
        <v>14</v>
      </c>
      <c r="H57" s="47">
        <v>1</v>
      </c>
      <c r="I57" s="47">
        <v>12</v>
      </c>
      <c r="J57" s="47">
        <v>1</v>
      </c>
      <c r="K57" s="47">
        <v>0</v>
      </c>
      <c r="L57" s="47">
        <v>0</v>
      </c>
    </row>
    <row r="58" spans="1:12" ht="12.75">
      <c r="A58" s="50">
        <v>54</v>
      </c>
      <c r="B58" s="47" t="s">
        <v>478</v>
      </c>
      <c r="C58" s="47" t="s">
        <v>485</v>
      </c>
      <c r="D58" s="47">
        <v>124.6</v>
      </c>
      <c r="E58" s="47">
        <v>0</v>
      </c>
      <c r="F58" s="47">
        <v>6.92</v>
      </c>
      <c r="G58" s="47">
        <v>7</v>
      </c>
      <c r="H58" s="47">
        <v>1</v>
      </c>
      <c r="I58" s="47">
        <v>3</v>
      </c>
      <c r="J58" s="47">
        <v>1</v>
      </c>
      <c r="K58" s="47">
        <v>2</v>
      </c>
      <c r="L58" s="47">
        <v>0</v>
      </c>
    </row>
    <row r="59" spans="1:12" ht="12.75">
      <c r="A59" s="50">
        <v>55</v>
      </c>
      <c r="B59" s="47" t="s">
        <v>486</v>
      </c>
      <c r="C59" s="47" t="s">
        <v>487</v>
      </c>
      <c r="D59" s="47">
        <v>295.1</v>
      </c>
      <c r="E59" s="47">
        <v>0</v>
      </c>
      <c r="F59" s="47">
        <v>5.79</v>
      </c>
      <c r="G59" s="47">
        <v>18</v>
      </c>
      <c r="H59" s="47">
        <v>2</v>
      </c>
      <c r="I59" s="47">
        <v>4</v>
      </c>
      <c r="J59" s="47">
        <v>8</v>
      </c>
      <c r="K59" s="47">
        <v>3</v>
      </c>
      <c r="L59" s="47">
        <v>1</v>
      </c>
    </row>
    <row r="60" spans="1:12" ht="12.75">
      <c r="A60" s="50">
        <v>56</v>
      </c>
      <c r="B60" s="47" t="s">
        <v>488</v>
      </c>
      <c r="C60" s="47" t="s">
        <v>489</v>
      </c>
      <c r="D60" s="47">
        <v>245.5</v>
      </c>
      <c r="E60" s="47">
        <v>0</v>
      </c>
      <c r="F60" s="47">
        <v>7.67</v>
      </c>
      <c r="G60" s="47">
        <v>15</v>
      </c>
      <c r="H60" s="47">
        <v>0</v>
      </c>
      <c r="I60" s="47">
        <v>14</v>
      </c>
      <c r="J60" s="47">
        <v>0</v>
      </c>
      <c r="K60" s="47">
        <v>1</v>
      </c>
      <c r="L60" s="47">
        <v>0</v>
      </c>
    </row>
    <row r="61" spans="1:12" ht="12.75">
      <c r="A61" s="50">
        <v>57</v>
      </c>
      <c r="B61" s="47" t="s">
        <v>488</v>
      </c>
      <c r="C61" s="47" t="s">
        <v>490</v>
      </c>
      <c r="D61" s="47">
        <v>145.5</v>
      </c>
      <c r="E61" s="47">
        <v>0</v>
      </c>
      <c r="F61" s="47">
        <v>8.08</v>
      </c>
      <c r="G61" s="47">
        <v>8</v>
      </c>
      <c r="H61" s="47">
        <v>2</v>
      </c>
      <c r="I61" s="47">
        <v>1</v>
      </c>
      <c r="J61" s="47">
        <v>4</v>
      </c>
      <c r="K61" s="47">
        <v>1</v>
      </c>
      <c r="L61" s="47">
        <v>0</v>
      </c>
    </row>
    <row r="62" spans="1:12" ht="12.75">
      <c r="A62" s="50">
        <v>58</v>
      </c>
      <c r="B62" s="47" t="s">
        <v>488</v>
      </c>
      <c r="C62" s="47" t="s">
        <v>491</v>
      </c>
      <c r="D62" s="47">
        <v>152.5</v>
      </c>
      <c r="E62" s="47">
        <v>0</v>
      </c>
      <c r="F62" s="47">
        <v>13.86</v>
      </c>
      <c r="G62" s="47">
        <v>7</v>
      </c>
      <c r="H62" s="47">
        <v>1</v>
      </c>
      <c r="I62" s="47">
        <v>3</v>
      </c>
      <c r="J62" s="47">
        <v>3</v>
      </c>
      <c r="K62" s="47">
        <v>0</v>
      </c>
      <c r="L62" s="47">
        <v>0</v>
      </c>
    </row>
    <row r="63" spans="1:12" ht="12.75">
      <c r="A63" s="50">
        <v>59</v>
      </c>
      <c r="B63" s="47" t="s">
        <v>488</v>
      </c>
      <c r="C63" s="47" t="s">
        <v>492</v>
      </c>
      <c r="D63" s="47">
        <v>200</v>
      </c>
      <c r="E63" s="47">
        <v>0</v>
      </c>
      <c r="F63" s="47">
        <v>6.9</v>
      </c>
      <c r="G63" s="47">
        <v>11</v>
      </c>
      <c r="H63" s="47">
        <v>0</v>
      </c>
      <c r="I63" s="47">
        <v>0</v>
      </c>
      <c r="J63" s="47">
        <v>11</v>
      </c>
      <c r="K63" s="47">
        <v>0</v>
      </c>
      <c r="L63" s="47">
        <v>0</v>
      </c>
    </row>
    <row r="64" spans="1:12" ht="12.75">
      <c r="A64" s="50">
        <v>60</v>
      </c>
      <c r="B64" s="47" t="s">
        <v>488</v>
      </c>
      <c r="C64" s="47" t="s">
        <v>493</v>
      </c>
      <c r="D64" s="47">
        <v>211.3</v>
      </c>
      <c r="E64" s="47">
        <v>0</v>
      </c>
      <c r="F64" s="47">
        <v>6.82</v>
      </c>
      <c r="G64" s="47">
        <v>10</v>
      </c>
      <c r="H64" s="47">
        <v>0</v>
      </c>
      <c r="I64" s="47">
        <v>1</v>
      </c>
      <c r="J64" s="47">
        <v>7</v>
      </c>
      <c r="K64" s="47">
        <v>2</v>
      </c>
      <c r="L64" s="47">
        <v>0</v>
      </c>
    </row>
    <row r="65" spans="1:12" ht="12.75">
      <c r="A65" s="50">
        <v>61</v>
      </c>
      <c r="B65" s="47" t="s">
        <v>488</v>
      </c>
      <c r="C65" s="47" t="s">
        <v>494</v>
      </c>
      <c r="D65" s="47">
        <v>283</v>
      </c>
      <c r="E65" s="47">
        <v>0</v>
      </c>
      <c r="F65" s="47">
        <v>14.89</v>
      </c>
      <c r="G65" s="47">
        <v>9</v>
      </c>
      <c r="H65" s="47">
        <v>1</v>
      </c>
      <c r="I65" s="47">
        <v>6</v>
      </c>
      <c r="J65" s="47">
        <v>2</v>
      </c>
      <c r="K65" s="47">
        <v>0</v>
      </c>
      <c r="L65" s="47">
        <v>0</v>
      </c>
    </row>
    <row r="66" spans="1:12" ht="12.75">
      <c r="A66" s="50">
        <v>62</v>
      </c>
      <c r="B66" s="47" t="s">
        <v>488</v>
      </c>
      <c r="C66" s="47" t="s">
        <v>495</v>
      </c>
      <c r="D66" s="47">
        <v>330.9</v>
      </c>
      <c r="E66" s="47">
        <v>0</v>
      </c>
      <c r="F66" s="47">
        <v>6.02</v>
      </c>
      <c r="G66" s="47">
        <v>19</v>
      </c>
      <c r="H66" s="47">
        <v>0</v>
      </c>
      <c r="I66" s="47">
        <v>8</v>
      </c>
      <c r="J66" s="47">
        <v>6</v>
      </c>
      <c r="K66" s="47">
        <v>4</v>
      </c>
      <c r="L66" s="47">
        <v>1</v>
      </c>
    </row>
    <row r="67" spans="1:12" ht="12.75">
      <c r="A67" s="50">
        <v>63</v>
      </c>
      <c r="B67" s="47" t="s">
        <v>488</v>
      </c>
      <c r="C67" s="47" t="s">
        <v>496</v>
      </c>
      <c r="D67" s="47">
        <v>352.18</v>
      </c>
      <c r="E67" s="47">
        <v>0</v>
      </c>
      <c r="F67" s="47">
        <v>8.39</v>
      </c>
      <c r="G67" s="47">
        <v>13</v>
      </c>
      <c r="H67" s="47">
        <v>0</v>
      </c>
      <c r="I67" s="47">
        <v>4</v>
      </c>
      <c r="J67" s="47">
        <v>3</v>
      </c>
      <c r="K67" s="47">
        <v>4</v>
      </c>
      <c r="L67" s="47">
        <v>2</v>
      </c>
    </row>
    <row r="68" spans="1:12" ht="12.75">
      <c r="A68" s="50">
        <v>64</v>
      </c>
      <c r="B68" s="47" t="s">
        <v>488</v>
      </c>
      <c r="C68" s="47" t="s">
        <v>497</v>
      </c>
      <c r="D68" s="47">
        <v>220</v>
      </c>
      <c r="E68" s="47">
        <v>0</v>
      </c>
      <c r="F68" s="47">
        <v>7.86</v>
      </c>
      <c r="G68" s="47">
        <v>12</v>
      </c>
      <c r="H68" s="47">
        <v>0</v>
      </c>
      <c r="I68" s="47">
        <v>6</v>
      </c>
      <c r="J68" s="47">
        <v>5</v>
      </c>
      <c r="K68" s="47">
        <v>1</v>
      </c>
      <c r="L68" s="47">
        <v>0</v>
      </c>
    </row>
    <row r="69" spans="1:12" ht="12.75">
      <c r="A69" s="50">
        <v>65</v>
      </c>
      <c r="B69" s="47" t="s">
        <v>498</v>
      </c>
      <c r="C69" s="47" t="s">
        <v>499</v>
      </c>
      <c r="D69" s="47">
        <v>575</v>
      </c>
      <c r="E69" s="47">
        <v>0</v>
      </c>
      <c r="F69" s="47">
        <v>6.93</v>
      </c>
      <c r="G69" s="47">
        <v>37</v>
      </c>
      <c r="H69" s="47">
        <v>5</v>
      </c>
      <c r="I69" s="47">
        <v>21</v>
      </c>
      <c r="J69" s="47">
        <v>11</v>
      </c>
      <c r="K69" s="47">
        <v>0</v>
      </c>
      <c r="L69" s="47">
        <v>0</v>
      </c>
    </row>
    <row r="70" spans="1:12" ht="12.75">
      <c r="A70" s="50">
        <v>66</v>
      </c>
      <c r="B70" s="47" t="s">
        <v>500</v>
      </c>
      <c r="C70" s="47" t="s">
        <v>501</v>
      </c>
      <c r="D70" s="47">
        <v>317.9</v>
      </c>
      <c r="E70" s="47">
        <v>0</v>
      </c>
      <c r="F70" s="47">
        <v>7.95</v>
      </c>
      <c r="G70" s="47">
        <v>17</v>
      </c>
      <c r="H70" s="47">
        <v>0</v>
      </c>
      <c r="I70" s="47">
        <v>1</v>
      </c>
      <c r="J70" s="47">
        <v>9</v>
      </c>
      <c r="K70" s="47">
        <v>5</v>
      </c>
      <c r="L70" s="47">
        <v>2</v>
      </c>
    </row>
    <row r="71" spans="1:12" ht="12.75">
      <c r="A71" s="50">
        <v>67</v>
      </c>
      <c r="B71" s="47" t="s">
        <v>500</v>
      </c>
      <c r="C71" s="47" t="s">
        <v>502</v>
      </c>
      <c r="D71" s="47">
        <v>106.4</v>
      </c>
      <c r="E71" s="47">
        <v>0</v>
      </c>
      <c r="F71" s="47">
        <v>4.84</v>
      </c>
      <c r="G71" s="47">
        <v>8</v>
      </c>
      <c r="H71" s="47">
        <v>0</v>
      </c>
      <c r="I71" s="47">
        <v>2</v>
      </c>
      <c r="J71" s="47">
        <v>4</v>
      </c>
      <c r="K71" s="47">
        <v>2</v>
      </c>
      <c r="L71" s="47">
        <v>0</v>
      </c>
    </row>
    <row r="72" spans="1:12" ht="12.75">
      <c r="A72" s="50">
        <v>68</v>
      </c>
      <c r="B72" s="47" t="s">
        <v>500</v>
      </c>
      <c r="C72" s="47" t="s">
        <v>503</v>
      </c>
      <c r="D72" s="47">
        <v>143</v>
      </c>
      <c r="E72" s="47">
        <v>73</v>
      </c>
      <c r="F72" s="47">
        <v>6.35</v>
      </c>
      <c r="G72" s="47">
        <v>10</v>
      </c>
      <c r="H72" s="47">
        <v>0</v>
      </c>
      <c r="I72" s="47">
        <v>1</v>
      </c>
      <c r="J72" s="47">
        <v>4</v>
      </c>
      <c r="K72" s="47">
        <v>4</v>
      </c>
      <c r="L72" s="47">
        <v>1</v>
      </c>
    </row>
    <row r="73" spans="1:12" ht="12.75">
      <c r="A73" s="50">
        <v>69</v>
      </c>
      <c r="B73" s="47" t="s">
        <v>504</v>
      </c>
      <c r="C73" s="47" t="s">
        <v>505</v>
      </c>
      <c r="D73" s="47">
        <v>403</v>
      </c>
      <c r="E73" s="47">
        <v>0</v>
      </c>
      <c r="F73" s="47">
        <v>7.75</v>
      </c>
      <c r="G73" s="47">
        <v>23</v>
      </c>
      <c r="H73" s="47">
        <v>3</v>
      </c>
      <c r="I73" s="47">
        <v>10</v>
      </c>
      <c r="J73" s="47">
        <v>9</v>
      </c>
      <c r="K73" s="47">
        <v>1</v>
      </c>
      <c r="L73" s="47">
        <v>0</v>
      </c>
    </row>
    <row r="74" spans="1:12" ht="25.5">
      <c r="A74" s="50">
        <v>70</v>
      </c>
      <c r="B74" s="47" t="s">
        <v>506</v>
      </c>
      <c r="C74" s="47" t="s">
        <v>507</v>
      </c>
      <c r="D74" s="47">
        <v>157.9</v>
      </c>
      <c r="E74" s="47">
        <v>0</v>
      </c>
      <c r="F74" s="47">
        <v>5.85</v>
      </c>
      <c r="G74" s="47">
        <v>12</v>
      </c>
      <c r="H74" s="47">
        <v>0</v>
      </c>
      <c r="I74" s="47">
        <v>8</v>
      </c>
      <c r="J74" s="47">
        <v>4</v>
      </c>
      <c r="K74" s="47">
        <v>0</v>
      </c>
      <c r="L74" s="47">
        <v>0</v>
      </c>
    </row>
    <row r="75" spans="1:12" ht="12.75">
      <c r="A75" s="50">
        <v>71</v>
      </c>
      <c r="B75" s="47" t="s">
        <v>506</v>
      </c>
      <c r="C75" s="47" t="s">
        <v>508</v>
      </c>
      <c r="D75" s="47">
        <v>219</v>
      </c>
      <c r="E75" s="47">
        <v>0</v>
      </c>
      <c r="F75" s="47">
        <v>6.84</v>
      </c>
      <c r="G75" s="47">
        <v>14</v>
      </c>
      <c r="H75" s="47">
        <v>0</v>
      </c>
      <c r="I75" s="47">
        <v>7</v>
      </c>
      <c r="J75" s="47">
        <v>4</v>
      </c>
      <c r="K75" s="47">
        <v>3</v>
      </c>
      <c r="L75" s="47">
        <v>0</v>
      </c>
    </row>
    <row r="76" spans="1:12" ht="12.75">
      <c r="A76" s="50">
        <v>72</v>
      </c>
      <c r="B76" s="47" t="s">
        <v>506</v>
      </c>
      <c r="C76" s="47" t="s">
        <v>509</v>
      </c>
      <c r="D76" s="47">
        <v>466.9</v>
      </c>
      <c r="E76" s="47">
        <v>0</v>
      </c>
      <c r="F76" s="47">
        <v>16.68</v>
      </c>
      <c r="G76" s="47">
        <v>29</v>
      </c>
      <c r="H76" s="47">
        <v>29</v>
      </c>
      <c r="I76" s="47">
        <v>0</v>
      </c>
      <c r="J76" s="47">
        <v>0</v>
      </c>
      <c r="K76" s="47">
        <v>0</v>
      </c>
      <c r="L76" s="47">
        <v>0</v>
      </c>
    </row>
    <row r="77" spans="1:12" ht="12.75">
      <c r="A77" s="50">
        <v>73</v>
      </c>
      <c r="B77" s="47" t="s">
        <v>506</v>
      </c>
      <c r="C77" s="47" t="s">
        <v>510</v>
      </c>
      <c r="D77" s="47">
        <v>467.2</v>
      </c>
      <c r="E77" s="47">
        <v>0</v>
      </c>
      <c r="F77" s="47">
        <v>8.34</v>
      </c>
      <c r="G77" s="47">
        <v>27</v>
      </c>
      <c r="H77" s="47">
        <v>7</v>
      </c>
      <c r="I77" s="47">
        <v>11</v>
      </c>
      <c r="J77" s="47">
        <v>8</v>
      </c>
      <c r="K77" s="47">
        <v>1</v>
      </c>
      <c r="L77" s="47">
        <v>0</v>
      </c>
    </row>
    <row r="78" spans="1:12" ht="12.75">
      <c r="A78" s="50">
        <v>74</v>
      </c>
      <c r="B78" s="47" t="s">
        <v>506</v>
      </c>
      <c r="C78" s="47" t="s">
        <v>511</v>
      </c>
      <c r="D78" s="47">
        <v>217.5</v>
      </c>
      <c r="E78" s="47">
        <v>0</v>
      </c>
      <c r="F78" s="47">
        <v>12.08</v>
      </c>
      <c r="G78" s="47">
        <v>13</v>
      </c>
      <c r="H78" s="47">
        <v>3</v>
      </c>
      <c r="I78" s="47">
        <v>9</v>
      </c>
      <c r="J78" s="47">
        <v>1</v>
      </c>
      <c r="K78" s="47">
        <v>0</v>
      </c>
      <c r="L78" s="47">
        <v>0</v>
      </c>
    </row>
    <row r="79" spans="1:12" ht="12.75">
      <c r="A79" s="50">
        <v>75</v>
      </c>
      <c r="B79" s="47" t="s">
        <v>506</v>
      </c>
      <c r="C79" s="47" t="s">
        <v>512</v>
      </c>
      <c r="D79" s="47">
        <v>438.6</v>
      </c>
      <c r="E79" s="47">
        <v>0</v>
      </c>
      <c r="F79" s="47">
        <v>12.18</v>
      </c>
      <c r="G79" s="47">
        <v>17</v>
      </c>
      <c r="H79" s="47">
        <v>6</v>
      </c>
      <c r="I79" s="47">
        <v>4</v>
      </c>
      <c r="J79" s="47">
        <v>6</v>
      </c>
      <c r="K79" s="47">
        <v>1</v>
      </c>
      <c r="L79" s="47">
        <v>0</v>
      </c>
    </row>
    <row r="80" spans="1:12" ht="12.75">
      <c r="A80" s="50">
        <v>76</v>
      </c>
      <c r="B80" s="47" t="s">
        <v>513</v>
      </c>
      <c r="C80" s="47" t="s">
        <v>514</v>
      </c>
      <c r="D80" s="47">
        <v>205.6</v>
      </c>
      <c r="E80" s="47">
        <v>100</v>
      </c>
      <c r="F80" s="47">
        <v>7.45</v>
      </c>
      <c r="G80" s="47">
        <v>16</v>
      </c>
      <c r="H80" s="47">
        <v>0</v>
      </c>
      <c r="I80" s="47">
        <v>11</v>
      </c>
      <c r="J80" s="47">
        <v>3</v>
      </c>
      <c r="K80" s="47">
        <v>1</v>
      </c>
      <c r="L80" s="47">
        <v>1</v>
      </c>
    </row>
    <row r="81" spans="1:12" ht="12.75">
      <c r="A81" s="50">
        <v>77</v>
      </c>
      <c r="B81" s="47" t="s">
        <v>513</v>
      </c>
      <c r="C81" s="47" t="s">
        <v>515</v>
      </c>
      <c r="D81" s="47">
        <v>139</v>
      </c>
      <c r="E81" s="47">
        <v>156.6</v>
      </c>
      <c r="F81" s="47">
        <v>5.58</v>
      </c>
      <c r="G81" s="47">
        <v>27</v>
      </c>
      <c r="H81" s="47">
        <v>6</v>
      </c>
      <c r="I81" s="47">
        <v>17</v>
      </c>
      <c r="J81" s="47">
        <v>3</v>
      </c>
      <c r="K81" s="47">
        <v>0</v>
      </c>
      <c r="L81" s="47">
        <v>1</v>
      </c>
    </row>
    <row r="82" spans="1:12" ht="12.75">
      <c r="A82" s="50">
        <v>78</v>
      </c>
      <c r="B82" s="47" t="s">
        <v>516</v>
      </c>
      <c r="C82" s="47" t="s">
        <v>517</v>
      </c>
      <c r="D82" s="47">
        <v>107.9</v>
      </c>
      <c r="E82" s="47">
        <v>91.9</v>
      </c>
      <c r="F82" s="47">
        <v>11.1</v>
      </c>
      <c r="G82" s="47">
        <v>5</v>
      </c>
      <c r="H82" s="47">
        <v>0</v>
      </c>
      <c r="I82" s="47">
        <v>0</v>
      </c>
      <c r="J82" s="47">
        <v>3</v>
      </c>
      <c r="K82" s="47">
        <v>1</v>
      </c>
      <c r="L82" s="47">
        <v>1</v>
      </c>
    </row>
    <row r="83" spans="1:12" ht="12.75">
      <c r="A83" s="50">
        <v>79</v>
      </c>
      <c r="B83" s="47" t="s">
        <v>516</v>
      </c>
      <c r="C83" s="47" t="s">
        <v>518</v>
      </c>
      <c r="D83" s="47">
        <v>0</v>
      </c>
      <c r="E83" s="47">
        <v>1502</v>
      </c>
      <c r="F83" s="47">
        <v>8.78</v>
      </c>
      <c r="G83" s="47">
        <v>106</v>
      </c>
      <c r="H83" s="47">
        <v>64</v>
      </c>
      <c r="I83" s="47">
        <v>34</v>
      </c>
      <c r="J83" s="47">
        <v>5</v>
      </c>
      <c r="K83" s="47">
        <v>3</v>
      </c>
      <c r="L83" s="47">
        <v>0</v>
      </c>
    </row>
    <row r="84" spans="1:12" ht="12.75">
      <c r="A84" s="50">
        <v>80</v>
      </c>
      <c r="B84" s="47" t="s">
        <v>516</v>
      </c>
      <c r="C84" s="47" t="s">
        <v>519</v>
      </c>
      <c r="D84" s="47">
        <v>340</v>
      </c>
      <c r="E84" s="47">
        <v>0</v>
      </c>
      <c r="F84" s="47">
        <v>14.78</v>
      </c>
      <c r="G84" s="47">
        <v>12</v>
      </c>
      <c r="H84" s="47">
        <v>1</v>
      </c>
      <c r="I84" s="47">
        <v>11</v>
      </c>
      <c r="J84" s="47">
        <v>0</v>
      </c>
      <c r="K84" s="47">
        <v>0</v>
      </c>
      <c r="L84" s="47">
        <v>0</v>
      </c>
    </row>
    <row r="85" spans="1:12" ht="12.75">
      <c r="A85" s="50">
        <v>81</v>
      </c>
      <c r="B85" s="47" t="s">
        <v>520</v>
      </c>
      <c r="C85" s="47" t="s">
        <v>521</v>
      </c>
      <c r="D85" s="47">
        <v>2161</v>
      </c>
      <c r="E85" s="47">
        <v>0</v>
      </c>
      <c r="F85" s="47">
        <v>6</v>
      </c>
      <c r="G85" s="47">
        <v>186</v>
      </c>
      <c r="H85" s="47">
        <v>50</v>
      </c>
      <c r="I85" s="47">
        <v>104</v>
      </c>
      <c r="J85" s="47">
        <v>32</v>
      </c>
      <c r="K85" s="47">
        <v>0</v>
      </c>
      <c r="L85" s="47">
        <v>0</v>
      </c>
    </row>
    <row r="86" spans="1:12" ht="12.75">
      <c r="A86" s="50">
        <v>82</v>
      </c>
      <c r="B86" s="47" t="s">
        <v>522</v>
      </c>
      <c r="C86" s="47" t="s">
        <v>523</v>
      </c>
      <c r="D86" s="47">
        <v>450</v>
      </c>
      <c r="E86" s="47">
        <v>0</v>
      </c>
      <c r="F86" s="47">
        <v>10</v>
      </c>
      <c r="G86" s="47">
        <v>29</v>
      </c>
      <c r="H86" s="47">
        <v>18</v>
      </c>
      <c r="I86" s="47">
        <v>6</v>
      </c>
      <c r="J86" s="47">
        <v>5</v>
      </c>
      <c r="K86" s="47">
        <v>0</v>
      </c>
      <c r="L86" s="47">
        <v>0</v>
      </c>
    </row>
    <row r="87" spans="1:12" ht="12.75">
      <c r="A87" s="50">
        <v>83</v>
      </c>
      <c r="B87" s="47" t="s">
        <v>524</v>
      </c>
      <c r="C87" s="47" t="s">
        <v>525</v>
      </c>
      <c r="D87" s="47">
        <v>856</v>
      </c>
      <c r="E87" s="47">
        <v>0</v>
      </c>
      <c r="F87" s="47">
        <v>6.48</v>
      </c>
      <c r="G87" s="47">
        <v>58</v>
      </c>
      <c r="H87" s="47">
        <v>12</v>
      </c>
      <c r="I87" s="47">
        <v>29</v>
      </c>
      <c r="J87" s="47">
        <v>17</v>
      </c>
      <c r="K87" s="47">
        <v>0</v>
      </c>
      <c r="L87" s="47">
        <v>0</v>
      </c>
    </row>
    <row r="88" spans="1:12" s="54" customFormat="1" ht="12.75">
      <c r="A88" s="51">
        <v>83</v>
      </c>
      <c r="B88" s="52"/>
      <c r="C88" s="52" t="s">
        <v>526</v>
      </c>
      <c r="D88" s="52">
        <f>SUM(D5:D87)</f>
        <v>42309.48</v>
      </c>
      <c r="E88" s="52">
        <f>SUM(E5:E87)</f>
        <v>4870</v>
      </c>
      <c r="F88" s="52">
        <f>(SUM(F5:F87))/82</f>
        <v>8.690609756097563</v>
      </c>
      <c r="G88" s="52">
        <f aca="true" t="shared" si="0" ref="G88:L88">SUM(G5:G87)</f>
        <v>2925</v>
      </c>
      <c r="H88" s="52">
        <f t="shared" si="0"/>
        <v>607</v>
      </c>
      <c r="I88" s="52">
        <f t="shared" si="0"/>
        <v>1723</v>
      </c>
      <c r="J88" s="52">
        <f t="shared" si="0"/>
        <v>387</v>
      </c>
      <c r="K88" s="52">
        <f t="shared" si="0"/>
        <v>127</v>
      </c>
      <c r="L88" s="52">
        <f t="shared" si="0"/>
        <v>81</v>
      </c>
    </row>
    <row r="89" spans="1:12" ht="7.5" customHeight="1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1"/>
    </row>
    <row r="90" spans="1:12" ht="12.75">
      <c r="A90" s="50">
        <v>1</v>
      </c>
      <c r="B90" s="47" t="s">
        <v>413</v>
      </c>
      <c r="C90" s="47" t="s">
        <v>527</v>
      </c>
      <c r="D90" s="47">
        <v>130</v>
      </c>
      <c r="E90" s="47">
        <v>0</v>
      </c>
      <c r="F90" s="47">
        <v>6.5</v>
      </c>
      <c r="G90" s="47">
        <v>6</v>
      </c>
      <c r="H90" s="47">
        <v>0</v>
      </c>
      <c r="I90" s="47">
        <v>1</v>
      </c>
      <c r="J90" s="47">
        <v>2</v>
      </c>
      <c r="K90" s="47">
        <v>3</v>
      </c>
      <c r="L90" s="47">
        <v>0</v>
      </c>
    </row>
    <row r="91" spans="1:12" ht="12.75">
      <c r="A91" s="50">
        <v>2</v>
      </c>
      <c r="B91" s="47" t="s">
        <v>528</v>
      </c>
      <c r="C91" s="47" t="s">
        <v>529</v>
      </c>
      <c r="D91" s="47">
        <v>1335.4</v>
      </c>
      <c r="E91" s="47">
        <v>0</v>
      </c>
      <c r="F91" s="47">
        <v>5.83</v>
      </c>
      <c r="G91" s="47">
        <v>67</v>
      </c>
      <c r="H91" s="47">
        <v>0</v>
      </c>
      <c r="I91" s="47">
        <v>9</v>
      </c>
      <c r="J91" s="47">
        <v>13</v>
      </c>
      <c r="K91" s="47">
        <v>40</v>
      </c>
      <c r="L91" s="47">
        <v>5</v>
      </c>
    </row>
    <row r="92" spans="1:12" ht="12.75">
      <c r="A92" s="50">
        <v>3</v>
      </c>
      <c r="B92" s="47" t="s">
        <v>415</v>
      </c>
      <c r="C92" s="47" t="s">
        <v>530</v>
      </c>
      <c r="D92" s="47">
        <v>209.2</v>
      </c>
      <c r="E92" s="47">
        <v>148.3</v>
      </c>
      <c r="F92" s="47">
        <v>6.38</v>
      </c>
      <c r="G92" s="47">
        <v>22</v>
      </c>
      <c r="H92" s="47">
        <v>1</v>
      </c>
      <c r="I92" s="47">
        <v>6</v>
      </c>
      <c r="J92" s="47">
        <v>8</v>
      </c>
      <c r="K92" s="47">
        <v>4</v>
      </c>
      <c r="L92" s="47">
        <v>3</v>
      </c>
    </row>
    <row r="93" spans="1:12" ht="12.75">
      <c r="A93" s="50">
        <v>4</v>
      </c>
      <c r="B93" s="47" t="s">
        <v>419</v>
      </c>
      <c r="C93" s="47" t="s">
        <v>531</v>
      </c>
      <c r="D93" s="47">
        <v>152</v>
      </c>
      <c r="E93" s="47">
        <v>0</v>
      </c>
      <c r="F93" s="47">
        <v>6.08</v>
      </c>
      <c r="G93" s="47">
        <v>11</v>
      </c>
      <c r="H93" s="47">
        <v>0</v>
      </c>
      <c r="I93" s="47">
        <v>8</v>
      </c>
      <c r="J93" s="47">
        <v>3</v>
      </c>
      <c r="K93" s="47">
        <v>0</v>
      </c>
      <c r="L93" s="47">
        <v>0</v>
      </c>
    </row>
    <row r="94" spans="1:12" ht="12.75">
      <c r="A94" s="50">
        <v>5</v>
      </c>
      <c r="B94" s="47" t="s">
        <v>421</v>
      </c>
      <c r="C94" s="47" t="s">
        <v>532</v>
      </c>
      <c r="D94" s="47">
        <v>1438</v>
      </c>
      <c r="E94" s="47">
        <v>0</v>
      </c>
      <c r="F94" s="47">
        <v>7.45</v>
      </c>
      <c r="G94" s="47">
        <v>63</v>
      </c>
      <c r="H94" s="47">
        <v>21</v>
      </c>
      <c r="I94" s="47">
        <v>2</v>
      </c>
      <c r="J94" s="47">
        <v>20</v>
      </c>
      <c r="K94" s="47">
        <v>5</v>
      </c>
      <c r="L94" s="47">
        <v>15</v>
      </c>
    </row>
    <row r="95" spans="1:12" ht="12.75">
      <c r="A95" s="50">
        <v>6</v>
      </c>
      <c r="B95" s="47" t="s">
        <v>421</v>
      </c>
      <c r="C95" s="47" t="s">
        <v>533</v>
      </c>
      <c r="D95" s="47">
        <v>1963</v>
      </c>
      <c r="E95" s="47">
        <v>0</v>
      </c>
      <c r="F95" s="47">
        <v>8.8</v>
      </c>
      <c r="G95" s="47">
        <v>139</v>
      </c>
      <c r="H95" s="47">
        <v>28</v>
      </c>
      <c r="I95" s="47">
        <v>111</v>
      </c>
      <c r="J95" s="47">
        <v>0</v>
      </c>
      <c r="K95" s="47">
        <v>0</v>
      </c>
      <c r="L95" s="47">
        <v>0</v>
      </c>
    </row>
    <row r="96" spans="1:12" ht="12.75">
      <c r="A96" s="50">
        <v>7</v>
      </c>
      <c r="B96" s="47" t="s">
        <v>421</v>
      </c>
      <c r="C96" s="47" t="s">
        <v>534</v>
      </c>
      <c r="D96" s="47">
        <v>104.7</v>
      </c>
      <c r="E96" s="47">
        <v>176.7</v>
      </c>
      <c r="F96" s="47">
        <v>5.12</v>
      </c>
      <c r="G96" s="47">
        <v>17</v>
      </c>
      <c r="H96" s="47">
        <v>0</v>
      </c>
      <c r="I96" s="47">
        <v>5</v>
      </c>
      <c r="J96" s="47">
        <v>5</v>
      </c>
      <c r="K96" s="47">
        <v>5</v>
      </c>
      <c r="L96" s="47">
        <v>2</v>
      </c>
    </row>
    <row r="97" spans="1:12" ht="12.75">
      <c r="A97" s="50">
        <v>8</v>
      </c>
      <c r="B97" s="47" t="s">
        <v>421</v>
      </c>
      <c r="C97" s="47" t="s">
        <v>535</v>
      </c>
      <c r="D97" s="47">
        <v>1245.1</v>
      </c>
      <c r="E97" s="47">
        <v>653.2</v>
      </c>
      <c r="F97" s="47">
        <v>5.95</v>
      </c>
      <c r="G97" s="47">
        <v>98</v>
      </c>
      <c r="H97" s="47">
        <v>2</v>
      </c>
      <c r="I97" s="47">
        <v>14</v>
      </c>
      <c r="J97" s="47">
        <v>42</v>
      </c>
      <c r="K97" s="47">
        <v>38</v>
      </c>
      <c r="L97" s="47">
        <v>2</v>
      </c>
    </row>
    <row r="98" spans="1:12" ht="12.75">
      <c r="A98" s="50">
        <v>9</v>
      </c>
      <c r="B98" s="47" t="s">
        <v>431</v>
      </c>
      <c r="C98" s="47" t="s">
        <v>536</v>
      </c>
      <c r="D98" s="47">
        <v>982.65</v>
      </c>
      <c r="E98" s="47">
        <v>347.5</v>
      </c>
      <c r="F98" s="47">
        <v>6.43</v>
      </c>
      <c r="G98" s="47">
        <v>78</v>
      </c>
      <c r="H98" s="47">
        <v>2</v>
      </c>
      <c r="I98" s="47">
        <v>43</v>
      </c>
      <c r="J98" s="47">
        <v>14</v>
      </c>
      <c r="K98" s="47">
        <v>18</v>
      </c>
      <c r="L98" s="47">
        <v>1</v>
      </c>
    </row>
    <row r="99" spans="1:12" ht="12.75">
      <c r="A99" s="50">
        <v>10</v>
      </c>
      <c r="B99" s="47" t="s">
        <v>440</v>
      </c>
      <c r="C99" s="47" t="s">
        <v>537</v>
      </c>
      <c r="D99" s="47">
        <v>802.7</v>
      </c>
      <c r="E99" s="47">
        <v>95.3</v>
      </c>
      <c r="F99" s="47">
        <v>6.11</v>
      </c>
      <c r="G99" s="47">
        <v>52</v>
      </c>
      <c r="H99" s="47">
        <v>0</v>
      </c>
      <c r="I99" s="47">
        <v>11</v>
      </c>
      <c r="J99" s="47">
        <v>37</v>
      </c>
      <c r="K99" s="47">
        <v>4</v>
      </c>
      <c r="L99" s="47">
        <v>0</v>
      </c>
    </row>
    <row r="100" spans="1:12" ht="12.75">
      <c r="A100" s="50">
        <v>11</v>
      </c>
      <c r="B100" s="47" t="s">
        <v>444</v>
      </c>
      <c r="C100" s="47" t="s">
        <v>538</v>
      </c>
      <c r="D100" s="47">
        <v>173.3</v>
      </c>
      <c r="E100" s="47">
        <v>0</v>
      </c>
      <c r="F100" s="47">
        <v>6.93</v>
      </c>
      <c r="G100" s="47">
        <v>12</v>
      </c>
      <c r="H100" s="47">
        <v>2</v>
      </c>
      <c r="I100" s="47">
        <v>7</v>
      </c>
      <c r="J100" s="47">
        <v>3</v>
      </c>
      <c r="K100" s="47">
        <v>0</v>
      </c>
      <c r="L100" s="47">
        <v>0</v>
      </c>
    </row>
    <row r="101" spans="1:12" ht="12.75">
      <c r="A101" s="50">
        <v>12</v>
      </c>
      <c r="B101" s="47" t="s">
        <v>444</v>
      </c>
      <c r="C101" s="47" t="s">
        <v>539</v>
      </c>
      <c r="D101" s="47">
        <v>413.3</v>
      </c>
      <c r="E101" s="47">
        <v>0</v>
      </c>
      <c r="F101" s="47">
        <v>6.36</v>
      </c>
      <c r="G101" s="47">
        <v>21</v>
      </c>
      <c r="H101" s="47">
        <v>0</v>
      </c>
      <c r="I101" s="47">
        <v>8</v>
      </c>
      <c r="J101" s="47">
        <v>5</v>
      </c>
      <c r="K101" s="47">
        <v>7</v>
      </c>
      <c r="L101" s="47">
        <v>1</v>
      </c>
    </row>
    <row r="102" spans="1:12" ht="12.75">
      <c r="A102" s="50">
        <v>13</v>
      </c>
      <c r="B102" s="47" t="s">
        <v>444</v>
      </c>
      <c r="C102" s="47" t="s">
        <v>540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</row>
    <row r="103" spans="1:12" ht="12.75">
      <c r="A103" s="50">
        <v>14</v>
      </c>
      <c r="B103" s="47" t="s">
        <v>448</v>
      </c>
      <c r="C103" s="47" t="s">
        <v>541</v>
      </c>
      <c r="D103" s="47">
        <v>1057.2</v>
      </c>
      <c r="E103" s="47">
        <v>398.8</v>
      </c>
      <c r="F103" s="47">
        <v>8.23</v>
      </c>
      <c r="G103" s="47">
        <v>70</v>
      </c>
      <c r="H103" s="47">
        <v>16</v>
      </c>
      <c r="I103" s="47">
        <v>12</v>
      </c>
      <c r="J103" s="47">
        <v>23</v>
      </c>
      <c r="K103" s="47">
        <v>16</v>
      </c>
      <c r="L103" s="47">
        <v>3</v>
      </c>
    </row>
    <row r="104" spans="1:12" ht="12.75">
      <c r="A104" s="50">
        <v>15</v>
      </c>
      <c r="B104" s="47" t="s">
        <v>448</v>
      </c>
      <c r="C104" s="47" t="s">
        <v>542</v>
      </c>
      <c r="D104" s="47">
        <v>265.2</v>
      </c>
      <c r="E104" s="47">
        <v>22.3</v>
      </c>
      <c r="F104" s="47">
        <v>6.12</v>
      </c>
      <c r="G104" s="47">
        <v>18</v>
      </c>
      <c r="H104" s="47">
        <v>5</v>
      </c>
      <c r="I104" s="47">
        <v>5</v>
      </c>
      <c r="J104" s="47">
        <v>4</v>
      </c>
      <c r="K104" s="47">
        <v>1</v>
      </c>
      <c r="L104" s="47">
        <v>3</v>
      </c>
    </row>
    <row r="105" spans="1:12" ht="12.75">
      <c r="A105" s="50">
        <v>16</v>
      </c>
      <c r="B105" s="47" t="s">
        <v>448</v>
      </c>
      <c r="C105" s="47" t="s">
        <v>543</v>
      </c>
      <c r="D105" s="47">
        <v>430.2</v>
      </c>
      <c r="E105" s="47">
        <v>42</v>
      </c>
      <c r="F105" s="47">
        <v>7.62</v>
      </c>
      <c r="G105" s="47">
        <v>28</v>
      </c>
      <c r="H105" s="47">
        <v>5</v>
      </c>
      <c r="I105" s="47">
        <v>13</v>
      </c>
      <c r="J105" s="47">
        <v>9</v>
      </c>
      <c r="K105" s="47">
        <v>1</v>
      </c>
      <c r="L105" s="47">
        <v>0</v>
      </c>
    </row>
    <row r="106" spans="1:12" ht="12.75">
      <c r="A106" s="50">
        <v>17</v>
      </c>
      <c r="B106" s="47" t="s">
        <v>448</v>
      </c>
      <c r="C106" s="47" t="s">
        <v>544</v>
      </c>
      <c r="D106" s="47">
        <v>632</v>
      </c>
      <c r="E106" s="47">
        <v>0</v>
      </c>
      <c r="F106" s="47">
        <v>8.78</v>
      </c>
      <c r="G106" s="47">
        <v>28</v>
      </c>
      <c r="H106" s="47">
        <v>5</v>
      </c>
      <c r="I106" s="47">
        <v>9</v>
      </c>
      <c r="J106" s="47">
        <v>7</v>
      </c>
      <c r="K106" s="47">
        <v>7</v>
      </c>
      <c r="L106" s="47">
        <v>0</v>
      </c>
    </row>
    <row r="107" spans="1:12" ht="12.75">
      <c r="A107" s="50">
        <v>18</v>
      </c>
      <c r="B107" s="47" t="s">
        <v>451</v>
      </c>
      <c r="C107" s="47" t="s">
        <v>545</v>
      </c>
      <c r="D107" s="47">
        <v>516.7</v>
      </c>
      <c r="E107" s="47">
        <v>107.9</v>
      </c>
      <c r="F107" s="47">
        <v>6.79</v>
      </c>
      <c r="G107" s="47">
        <v>27</v>
      </c>
      <c r="H107" s="47">
        <v>2</v>
      </c>
      <c r="I107" s="47">
        <v>8</v>
      </c>
      <c r="J107" s="47">
        <v>10</v>
      </c>
      <c r="K107" s="47">
        <v>5</v>
      </c>
      <c r="L107" s="47">
        <v>2</v>
      </c>
    </row>
    <row r="108" spans="1:12" ht="12.75">
      <c r="A108" s="50">
        <v>19</v>
      </c>
      <c r="B108" s="47" t="s">
        <v>453</v>
      </c>
      <c r="C108" s="47" t="s">
        <v>546</v>
      </c>
      <c r="D108" s="47">
        <v>1434.3</v>
      </c>
      <c r="E108" s="47">
        <v>0</v>
      </c>
      <c r="F108" s="47">
        <v>4.95</v>
      </c>
      <c r="G108" s="47">
        <v>83</v>
      </c>
      <c r="H108" s="47">
        <v>0</v>
      </c>
      <c r="I108" s="47">
        <v>6</v>
      </c>
      <c r="J108" s="47">
        <v>33</v>
      </c>
      <c r="K108" s="47">
        <v>44</v>
      </c>
      <c r="L108" s="47">
        <v>0</v>
      </c>
    </row>
    <row r="109" spans="1:12" ht="12.75">
      <c r="A109" s="50">
        <v>20</v>
      </c>
      <c r="B109" s="47" t="s">
        <v>456</v>
      </c>
      <c r="C109" s="47" t="s">
        <v>547</v>
      </c>
      <c r="D109" s="47">
        <v>816.3</v>
      </c>
      <c r="E109" s="47">
        <v>0</v>
      </c>
      <c r="F109" s="47">
        <v>5.44</v>
      </c>
      <c r="G109" s="47">
        <v>53</v>
      </c>
      <c r="H109" s="47">
        <v>0</v>
      </c>
      <c r="I109" s="47">
        <v>16</v>
      </c>
      <c r="J109" s="47">
        <v>29</v>
      </c>
      <c r="K109" s="47">
        <v>8</v>
      </c>
      <c r="L109" s="47">
        <v>0</v>
      </c>
    </row>
    <row r="110" spans="1:12" ht="25.5">
      <c r="A110" s="50">
        <v>21</v>
      </c>
      <c r="B110" s="47" t="s">
        <v>466</v>
      </c>
      <c r="C110" s="47" t="s">
        <v>548</v>
      </c>
      <c r="D110" s="47">
        <v>56.2</v>
      </c>
      <c r="E110" s="47">
        <v>0</v>
      </c>
      <c r="F110" s="47">
        <v>8.03</v>
      </c>
      <c r="G110" s="47">
        <v>5</v>
      </c>
      <c r="H110" s="47">
        <v>0</v>
      </c>
      <c r="I110" s="47">
        <v>3</v>
      </c>
      <c r="J110" s="47">
        <v>2</v>
      </c>
      <c r="K110" s="47">
        <v>0</v>
      </c>
      <c r="L110" s="47">
        <v>0</v>
      </c>
    </row>
    <row r="111" spans="1:12" ht="12.75">
      <c r="A111" s="50">
        <v>22</v>
      </c>
      <c r="B111" s="47" t="s">
        <v>466</v>
      </c>
      <c r="C111" s="47" t="s">
        <v>549</v>
      </c>
      <c r="D111" s="47">
        <v>870</v>
      </c>
      <c r="E111" s="47">
        <v>0</v>
      </c>
      <c r="F111" s="47">
        <v>5.96</v>
      </c>
      <c r="G111" s="47">
        <v>36</v>
      </c>
      <c r="H111" s="47">
        <v>0</v>
      </c>
      <c r="I111" s="47">
        <v>4</v>
      </c>
      <c r="J111" s="47">
        <v>5</v>
      </c>
      <c r="K111" s="47">
        <v>14</v>
      </c>
      <c r="L111" s="47">
        <v>13</v>
      </c>
    </row>
    <row r="112" spans="1:12" ht="12.75">
      <c r="A112" s="50">
        <v>23</v>
      </c>
      <c r="B112" s="47" t="s">
        <v>470</v>
      </c>
      <c r="C112" s="47" t="s">
        <v>550</v>
      </c>
      <c r="D112" s="47">
        <v>129.4</v>
      </c>
      <c r="E112" s="47">
        <v>0</v>
      </c>
      <c r="F112" s="47">
        <v>6.47</v>
      </c>
      <c r="G112" s="47">
        <v>8</v>
      </c>
      <c r="H112" s="47">
        <v>0</v>
      </c>
      <c r="I112" s="47">
        <v>6</v>
      </c>
      <c r="J112" s="47">
        <v>1</v>
      </c>
      <c r="K112" s="47">
        <v>0</v>
      </c>
      <c r="L112" s="47">
        <v>1</v>
      </c>
    </row>
    <row r="113" spans="1:12" ht="12.75">
      <c r="A113" s="50">
        <v>24</v>
      </c>
      <c r="B113" s="47" t="s">
        <v>474</v>
      </c>
      <c r="C113" s="47" t="s">
        <v>551</v>
      </c>
      <c r="D113" s="47">
        <v>542</v>
      </c>
      <c r="E113" s="47">
        <v>542</v>
      </c>
      <c r="F113" s="47">
        <v>14.08</v>
      </c>
      <c r="G113" s="47">
        <v>18</v>
      </c>
      <c r="H113" s="47">
        <v>0</v>
      </c>
      <c r="I113" s="47">
        <v>3</v>
      </c>
      <c r="J113" s="47">
        <v>6</v>
      </c>
      <c r="K113" s="47">
        <v>0</v>
      </c>
      <c r="L113" s="47">
        <v>9</v>
      </c>
    </row>
    <row r="114" spans="1:12" ht="12.75">
      <c r="A114" s="50">
        <v>25</v>
      </c>
      <c r="B114" s="47" t="s">
        <v>474</v>
      </c>
      <c r="C114" s="47" t="s">
        <v>552</v>
      </c>
      <c r="D114" s="47">
        <v>2332.9</v>
      </c>
      <c r="E114" s="47">
        <v>0</v>
      </c>
      <c r="F114" s="47">
        <v>9.64</v>
      </c>
      <c r="G114" s="47">
        <v>89</v>
      </c>
      <c r="H114" s="47">
        <v>4</v>
      </c>
      <c r="I114" s="47">
        <v>13</v>
      </c>
      <c r="J114" s="47">
        <v>18</v>
      </c>
      <c r="K114" s="47">
        <v>16</v>
      </c>
      <c r="L114" s="47">
        <v>38</v>
      </c>
    </row>
    <row r="115" spans="1:12" ht="12.75">
      <c r="A115" s="50">
        <v>26</v>
      </c>
      <c r="B115" s="47" t="s">
        <v>486</v>
      </c>
      <c r="C115" s="47" t="s">
        <v>553</v>
      </c>
      <c r="D115" s="47">
        <v>567</v>
      </c>
      <c r="E115" s="47">
        <v>0</v>
      </c>
      <c r="F115" s="47">
        <v>7.56</v>
      </c>
      <c r="G115" s="47">
        <v>23</v>
      </c>
      <c r="H115" s="47">
        <v>1</v>
      </c>
      <c r="I115" s="47">
        <v>5</v>
      </c>
      <c r="J115" s="47">
        <v>4</v>
      </c>
      <c r="K115" s="47">
        <v>13</v>
      </c>
      <c r="L115" s="47">
        <v>0</v>
      </c>
    </row>
    <row r="116" spans="1:12" ht="12.75">
      <c r="A116" s="50">
        <v>27</v>
      </c>
      <c r="B116" s="47" t="s">
        <v>488</v>
      </c>
      <c r="C116" s="47" t="s">
        <v>554</v>
      </c>
      <c r="D116" s="47">
        <v>227.4</v>
      </c>
      <c r="E116" s="47">
        <v>4</v>
      </c>
      <c r="F116" s="47">
        <v>4.37</v>
      </c>
      <c r="G116" s="47">
        <v>10</v>
      </c>
      <c r="H116" s="47">
        <v>0</v>
      </c>
      <c r="I116" s="47">
        <v>0</v>
      </c>
      <c r="J116" s="47">
        <v>2</v>
      </c>
      <c r="K116" s="47">
        <v>4</v>
      </c>
      <c r="L116" s="47">
        <v>4</v>
      </c>
    </row>
    <row r="117" spans="1:12" ht="12.75">
      <c r="A117" s="50">
        <v>28</v>
      </c>
      <c r="B117" s="47" t="s">
        <v>498</v>
      </c>
      <c r="C117" s="47" t="s">
        <v>555</v>
      </c>
      <c r="D117" s="47">
        <v>710</v>
      </c>
      <c r="E117" s="47">
        <v>0</v>
      </c>
      <c r="F117" s="47">
        <v>7.03</v>
      </c>
      <c r="G117" s="47">
        <v>34</v>
      </c>
      <c r="H117" s="47">
        <v>4</v>
      </c>
      <c r="I117" s="47">
        <v>6</v>
      </c>
      <c r="J117" s="47">
        <v>13</v>
      </c>
      <c r="K117" s="47">
        <v>5</v>
      </c>
      <c r="L117" s="47">
        <v>6</v>
      </c>
    </row>
    <row r="118" spans="1:12" ht="12.75">
      <c r="A118" s="50">
        <v>29</v>
      </c>
      <c r="B118" s="47" t="s">
        <v>506</v>
      </c>
      <c r="C118" s="47" t="s">
        <v>556</v>
      </c>
      <c r="D118" s="47">
        <v>652</v>
      </c>
      <c r="E118" s="47">
        <v>0</v>
      </c>
      <c r="F118" s="47">
        <v>11.24</v>
      </c>
      <c r="G118" s="47">
        <v>22</v>
      </c>
      <c r="H118" s="47">
        <v>6</v>
      </c>
      <c r="I118" s="47">
        <v>11</v>
      </c>
      <c r="J118" s="47">
        <v>0</v>
      </c>
      <c r="K118" s="47">
        <v>5</v>
      </c>
      <c r="L118" s="47">
        <v>0</v>
      </c>
    </row>
    <row r="119" spans="1:12" ht="12.75">
      <c r="A119" s="50">
        <v>30</v>
      </c>
      <c r="B119" s="47" t="s">
        <v>506</v>
      </c>
      <c r="C119" s="47" t="s">
        <v>557</v>
      </c>
      <c r="D119" s="47">
        <v>461.28</v>
      </c>
      <c r="E119" s="47">
        <v>673.53</v>
      </c>
      <c r="F119" s="47">
        <v>6.71</v>
      </c>
      <c r="G119" s="47">
        <v>77</v>
      </c>
      <c r="H119" s="47">
        <v>4</v>
      </c>
      <c r="I119" s="47">
        <v>38</v>
      </c>
      <c r="J119" s="47">
        <v>30</v>
      </c>
      <c r="K119" s="47">
        <v>3</v>
      </c>
      <c r="L119" s="47">
        <v>2</v>
      </c>
    </row>
    <row r="120" spans="1:12" ht="12.75">
      <c r="A120" s="50">
        <v>31</v>
      </c>
      <c r="B120" s="47" t="s">
        <v>506</v>
      </c>
      <c r="C120" s="47" t="s">
        <v>558</v>
      </c>
      <c r="D120" s="47">
        <v>1742.9</v>
      </c>
      <c r="E120" s="47">
        <v>218.9</v>
      </c>
      <c r="F120" s="47">
        <v>6.39</v>
      </c>
      <c r="G120" s="47">
        <v>75</v>
      </c>
      <c r="H120" s="47">
        <v>1</v>
      </c>
      <c r="I120" s="47">
        <v>3</v>
      </c>
      <c r="J120" s="47">
        <v>2</v>
      </c>
      <c r="K120" s="47">
        <v>68</v>
      </c>
      <c r="L120" s="47">
        <v>1</v>
      </c>
    </row>
    <row r="121" spans="1:12" ht="12.75">
      <c r="A121" s="50">
        <v>32</v>
      </c>
      <c r="B121" s="47" t="s">
        <v>516</v>
      </c>
      <c r="C121" s="47" t="s">
        <v>559</v>
      </c>
      <c r="D121" s="47">
        <v>99.9</v>
      </c>
      <c r="E121" s="47">
        <v>0</v>
      </c>
      <c r="F121" s="47">
        <v>5.55</v>
      </c>
      <c r="G121" s="47">
        <v>7</v>
      </c>
      <c r="H121" s="47">
        <v>0</v>
      </c>
      <c r="I121" s="47">
        <v>4</v>
      </c>
      <c r="J121" s="47">
        <v>2</v>
      </c>
      <c r="K121" s="47">
        <v>1</v>
      </c>
      <c r="L121" s="47">
        <v>0</v>
      </c>
    </row>
    <row r="122" spans="1:12" ht="12.75">
      <c r="A122" s="50">
        <v>33</v>
      </c>
      <c r="B122" s="47" t="s">
        <v>516</v>
      </c>
      <c r="C122" s="47" t="s">
        <v>560</v>
      </c>
      <c r="D122" s="47">
        <v>444.6</v>
      </c>
      <c r="E122" s="47">
        <v>72</v>
      </c>
      <c r="F122" s="47">
        <v>5.17</v>
      </c>
      <c r="G122" s="47">
        <v>25</v>
      </c>
      <c r="H122" s="47">
        <v>0</v>
      </c>
      <c r="I122" s="47">
        <v>1</v>
      </c>
      <c r="J122" s="47">
        <v>4</v>
      </c>
      <c r="K122" s="47">
        <v>13</v>
      </c>
      <c r="L122" s="47">
        <v>7</v>
      </c>
    </row>
    <row r="123" spans="1:12" ht="12.75">
      <c r="A123" s="50">
        <v>34</v>
      </c>
      <c r="B123" s="47" t="s">
        <v>516</v>
      </c>
      <c r="C123" s="47" t="s">
        <v>561</v>
      </c>
      <c r="D123" s="47">
        <v>1128.4</v>
      </c>
      <c r="E123" s="47">
        <v>624.7</v>
      </c>
      <c r="F123" s="47">
        <v>14.14</v>
      </c>
      <c r="G123" s="47">
        <v>37</v>
      </c>
      <c r="H123" s="47">
        <v>3</v>
      </c>
      <c r="I123" s="47">
        <v>5</v>
      </c>
      <c r="J123" s="47">
        <v>16</v>
      </c>
      <c r="K123" s="47">
        <v>13</v>
      </c>
      <c r="L123" s="47">
        <v>0</v>
      </c>
    </row>
    <row r="124" spans="1:12" ht="12.75">
      <c r="A124" s="50">
        <v>35</v>
      </c>
      <c r="B124" s="47" t="s">
        <v>520</v>
      </c>
      <c r="C124" s="47" t="s">
        <v>562</v>
      </c>
      <c r="D124" s="47">
        <v>570.8</v>
      </c>
      <c r="E124" s="47">
        <v>0</v>
      </c>
      <c r="F124" s="47">
        <v>4.14</v>
      </c>
      <c r="G124" s="47">
        <v>31</v>
      </c>
      <c r="H124" s="47">
        <v>0</v>
      </c>
      <c r="I124" s="47">
        <v>3</v>
      </c>
      <c r="J124" s="47">
        <v>2</v>
      </c>
      <c r="K124" s="47">
        <v>12</v>
      </c>
      <c r="L124" s="47">
        <v>14</v>
      </c>
    </row>
    <row r="125" spans="1:12" ht="12.75">
      <c r="A125" s="50">
        <v>36</v>
      </c>
      <c r="B125" s="47" t="s">
        <v>522</v>
      </c>
      <c r="C125" s="47" t="s">
        <v>563</v>
      </c>
      <c r="D125" s="47">
        <v>511.8</v>
      </c>
      <c r="E125" s="47">
        <v>0</v>
      </c>
      <c r="F125" s="47">
        <v>6.02</v>
      </c>
      <c r="G125" s="47">
        <v>29</v>
      </c>
      <c r="H125" s="47">
        <v>1</v>
      </c>
      <c r="I125" s="47">
        <v>2</v>
      </c>
      <c r="J125" s="47">
        <v>24</v>
      </c>
      <c r="K125" s="47">
        <v>2</v>
      </c>
      <c r="L125" s="47">
        <v>0</v>
      </c>
    </row>
    <row r="126" spans="1:12" ht="12.75">
      <c r="A126" s="50">
        <v>37</v>
      </c>
      <c r="B126" s="47" t="s">
        <v>524</v>
      </c>
      <c r="C126" s="47" t="s">
        <v>564</v>
      </c>
      <c r="D126" s="47">
        <v>1458.9</v>
      </c>
      <c r="E126" s="47">
        <v>254.2</v>
      </c>
      <c r="F126" s="47">
        <v>6.88</v>
      </c>
      <c r="G126" s="47">
        <v>100</v>
      </c>
      <c r="H126" s="47">
        <v>10</v>
      </c>
      <c r="I126" s="47">
        <v>59</v>
      </c>
      <c r="J126" s="47">
        <v>7</v>
      </c>
      <c r="K126" s="47">
        <v>19</v>
      </c>
      <c r="L126" s="47">
        <v>5</v>
      </c>
    </row>
    <row r="127" spans="1:12" ht="12.75">
      <c r="A127" s="50">
        <v>38</v>
      </c>
      <c r="B127" s="47" t="s">
        <v>524</v>
      </c>
      <c r="C127" s="47" t="s">
        <v>565</v>
      </c>
      <c r="D127" s="47">
        <v>323.3</v>
      </c>
      <c r="E127" s="47">
        <v>0</v>
      </c>
      <c r="F127" s="47">
        <v>9.24</v>
      </c>
      <c r="G127" s="47">
        <v>23</v>
      </c>
      <c r="H127" s="47">
        <v>14</v>
      </c>
      <c r="I127" s="47">
        <v>6</v>
      </c>
      <c r="J127" s="47">
        <v>3</v>
      </c>
      <c r="K127" s="47">
        <v>0</v>
      </c>
      <c r="L127" s="47">
        <v>0</v>
      </c>
    </row>
    <row r="128" spans="1:12" ht="12.75">
      <c r="A128" s="50">
        <v>39</v>
      </c>
      <c r="B128" s="47" t="s">
        <v>566</v>
      </c>
      <c r="C128" s="47" t="s">
        <v>567</v>
      </c>
      <c r="D128" s="47">
        <v>346.41</v>
      </c>
      <c r="E128" s="47">
        <v>0</v>
      </c>
      <c r="F128" s="47">
        <v>6.3</v>
      </c>
      <c r="G128" s="47">
        <v>18</v>
      </c>
      <c r="H128" s="47">
        <v>0</v>
      </c>
      <c r="I128" s="47">
        <v>7</v>
      </c>
      <c r="J128" s="47">
        <v>8</v>
      </c>
      <c r="K128" s="47">
        <v>2</v>
      </c>
      <c r="L128" s="47">
        <v>1</v>
      </c>
    </row>
    <row r="129" spans="1:12" s="54" customFormat="1" ht="12.75">
      <c r="A129" s="51">
        <v>39</v>
      </c>
      <c r="B129" s="52"/>
      <c r="C129" s="52" t="s">
        <v>568</v>
      </c>
      <c r="D129" s="52">
        <f>SUM(D90:D128)</f>
        <v>27276.440000000002</v>
      </c>
      <c r="E129" s="52">
        <f>SUM(E90:E128)</f>
        <v>4381.33</v>
      </c>
      <c r="F129" s="52">
        <f>(SUM(F90:F128))/38</f>
        <v>7.12605263157895</v>
      </c>
      <c r="G129" s="52">
        <f aca="true" t="shared" si="1" ref="G129:L129">SUM(G90:G128)</f>
        <v>1560</v>
      </c>
      <c r="H129" s="52">
        <f t="shared" si="1"/>
        <v>137</v>
      </c>
      <c r="I129" s="52">
        <f t="shared" si="1"/>
        <v>473</v>
      </c>
      <c r="J129" s="52">
        <f t="shared" si="1"/>
        <v>416</v>
      </c>
      <c r="K129" s="52">
        <f t="shared" si="1"/>
        <v>396</v>
      </c>
      <c r="L129" s="52">
        <f t="shared" si="1"/>
        <v>138</v>
      </c>
    </row>
    <row r="130" spans="1:12" ht="7.5" customHeight="1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1"/>
    </row>
    <row r="131" spans="1:12" s="54" customFormat="1" ht="12.75">
      <c r="A131" s="51">
        <f>(A88+A129)</f>
        <v>122</v>
      </c>
      <c r="B131" s="52"/>
      <c r="C131" s="52" t="s">
        <v>569</v>
      </c>
      <c r="D131" s="52">
        <f>(D88+D129)</f>
        <v>69585.92000000001</v>
      </c>
      <c r="E131" s="52">
        <f>(E88+E129)</f>
        <v>9251.33</v>
      </c>
      <c r="F131" s="52">
        <f>((F88+F129))/2</f>
        <v>7.908331193838256</v>
      </c>
      <c r="G131" s="52">
        <f aca="true" t="shared" si="2" ref="G131:L131">(G88+G129)</f>
        <v>4485</v>
      </c>
      <c r="H131" s="52">
        <f t="shared" si="2"/>
        <v>744</v>
      </c>
      <c r="I131" s="52">
        <f t="shared" si="2"/>
        <v>2196</v>
      </c>
      <c r="J131" s="52">
        <f t="shared" si="2"/>
        <v>803</v>
      </c>
      <c r="K131" s="52">
        <f t="shared" si="2"/>
        <v>523</v>
      </c>
      <c r="L131" s="52">
        <f t="shared" si="2"/>
        <v>219</v>
      </c>
    </row>
  </sheetData>
  <sheetProtection password="CE88" sheet="1" objects="1" scenarios="1"/>
  <mergeCells count="10">
    <mergeCell ref="A89:L89"/>
    <mergeCell ref="A130:L130"/>
    <mergeCell ref="H2:L2"/>
    <mergeCell ref="D2:D3"/>
    <mergeCell ref="E2:E3"/>
    <mergeCell ref="F2:F3"/>
    <mergeCell ref="A1:A3"/>
    <mergeCell ref="B1:B3"/>
    <mergeCell ref="C1:C3"/>
    <mergeCell ref="G2:G3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scale="95" r:id="rId1"/>
  <headerFooter alignWithMargins="0">
    <oddHeader>&amp;C&amp;"Arial,Bold"&amp;12 12.1. Institūcijas telpas, platība un dzīvojamo istabu skaits</oddHeader>
    <oddFooter>&amp;L
&amp;8SPP Statistiskās informācijas un analīzes daļa&amp;R
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E130"/>
  <sheetViews>
    <sheetView showGridLines="0" workbookViewId="0" topLeftCell="A1">
      <selection activeCell="B1" sqref="B1:B16384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22.28125" style="0" customWidth="1"/>
    <col min="5" max="5" width="19.00390625" style="0" customWidth="1"/>
  </cols>
  <sheetData>
    <row r="1" spans="1:5" s="15" customFormat="1" ht="16.5" customHeight="1">
      <c r="A1" s="137" t="s">
        <v>38</v>
      </c>
      <c r="B1" s="126" t="s">
        <v>1</v>
      </c>
      <c r="C1" s="126" t="s">
        <v>2</v>
      </c>
      <c r="D1" s="18" t="s">
        <v>37</v>
      </c>
      <c r="E1" s="18" t="s">
        <v>36</v>
      </c>
    </row>
    <row r="2" spans="1:5" s="15" customFormat="1" ht="24" customHeight="1">
      <c r="A2" s="125"/>
      <c r="B2" s="127"/>
      <c r="C2" s="127"/>
      <c r="D2" s="18" t="s">
        <v>35</v>
      </c>
      <c r="E2" s="18" t="s">
        <v>34</v>
      </c>
    </row>
    <row r="3" spans="1:5" s="16" customFormat="1" ht="12" customHeight="1" thickBot="1">
      <c r="A3" s="17" t="s">
        <v>20</v>
      </c>
      <c r="B3" s="17" t="s">
        <v>21</v>
      </c>
      <c r="C3" s="17" t="s">
        <v>22</v>
      </c>
      <c r="D3" s="17">
        <v>1</v>
      </c>
      <c r="E3" s="17">
        <v>2</v>
      </c>
    </row>
    <row r="4" spans="1:5" ht="12.75">
      <c r="A4" s="55">
        <v>1</v>
      </c>
      <c r="B4" s="56" t="s">
        <v>413</v>
      </c>
      <c r="C4" s="56" t="s">
        <v>414</v>
      </c>
      <c r="D4" s="56">
        <v>37783</v>
      </c>
      <c r="E4" s="56">
        <v>5999</v>
      </c>
    </row>
    <row r="5" spans="1:5" ht="12.75">
      <c r="A5" s="57">
        <v>2</v>
      </c>
      <c r="B5" s="58" t="s">
        <v>415</v>
      </c>
      <c r="C5" s="58" t="s">
        <v>416</v>
      </c>
      <c r="D5" s="58">
        <v>8411</v>
      </c>
      <c r="E5" s="58">
        <v>213</v>
      </c>
    </row>
    <row r="6" spans="1:5" ht="12.75">
      <c r="A6" s="57">
        <v>3</v>
      </c>
      <c r="B6" s="58" t="s">
        <v>415</v>
      </c>
      <c r="C6" s="58" t="s">
        <v>417</v>
      </c>
      <c r="D6" s="58">
        <v>12964</v>
      </c>
      <c r="E6" s="58">
        <v>1837</v>
      </c>
    </row>
    <row r="7" spans="1:5" ht="12.75">
      <c r="A7" s="57">
        <v>4</v>
      </c>
      <c r="B7" s="58" t="s">
        <v>415</v>
      </c>
      <c r="C7" s="58" t="s">
        <v>418</v>
      </c>
      <c r="D7" s="58">
        <v>6960.1</v>
      </c>
      <c r="E7" s="58">
        <v>2923.9</v>
      </c>
    </row>
    <row r="8" spans="1:5" ht="12.75">
      <c r="A8" s="57">
        <v>5</v>
      </c>
      <c r="B8" s="58" t="s">
        <v>419</v>
      </c>
      <c r="C8" s="58" t="s">
        <v>420</v>
      </c>
      <c r="D8" s="58">
        <v>32655</v>
      </c>
      <c r="E8" s="58">
        <v>6540</v>
      </c>
    </row>
    <row r="9" spans="1:5" ht="12.75">
      <c r="A9" s="57">
        <v>6</v>
      </c>
      <c r="B9" s="58" t="s">
        <v>421</v>
      </c>
      <c r="C9" s="58" t="s">
        <v>422</v>
      </c>
      <c r="D9" s="58">
        <v>1121</v>
      </c>
      <c r="E9" s="58">
        <v>1884</v>
      </c>
    </row>
    <row r="10" spans="1:5" ht="12.75">
      <c r="A10" s="57">
        <v>7</v>
      </c>
      <c r="B10" s="58" t="s">
        <v>421</v>
      </c>
      <c r="C10" s="58" t="s">
        <v>423</v>
      </c>
      <c r="D10" s="58">
        <v>3400</v>
      </c>
      <c r="E10" s="58">
        <v>1290</v>
      </c>
    </row>
    <row r="11" spans="1:5" ht="12.75">
      <c r="A11" s="57">
        <v>8</v>
      </c>
      <c r="B11" s="58" t="s">
        <v>421</v>
      </c>
      <c r="C11" s="58" t="s">
        <v>424</v>
      </c>
      <c r="D11" s="58">
        <v>30684</v>
      </c>
      <c r="E11" s="58">
        <v>15232</v>
      </c>
    </row>
    <row r="12" spans="1:5" ht="12.75">
      <c r="A12" s="57">
        <v>9</v>
      </c>
      <c r="B12" s="58" t="s">
        <v>421</v>
      </c>
      <c r="C12" s="58" t="s">
        <v>425</v>
      </c>
      <c r="D12" s="58">
        <v>19295</v>
      </c>
      <c r="E12" s="58">
        <v>9249</v>
      </c>
    </row>
    <row r="13" spans="1:5" ht="12.75">
      <c r="A13" s="57">
        <v>10</v>
      </c>
      <c r="B13" s="58" t="s">
        <v>421</v>
      </c>
      <c r="C13" s="58" t="s">
        <v>426</v>
      </c>
      <c r="D13" s="58">
        <v>5179</v>
      </c>
      <c r="E13" s="58">
        <v>2676</v>
      </c>
    </row>
    <row r="14" spans="1:5" ht="12.75">
      <c r="A14" s="57">
        <v>11</v>
      </c>
      <c r="B14" s="58" t="s">
        <v>421</v>
      </c>
      <c r="C14" s="58" t="s">
        <v>427</v>
      </c>
      <c r="D14" s="58">
        <v>74628</v>
      </c>
      <c r="E14" s="58">
        <v>15297</v>
      </c>
    </row>
    <row r="15" spans="1:5" ht="12.75">
      <c r="A15" s="57">
        <v>12</v>
      </c>
      <c r="B15" s="58" t="s">
        <v>421</v>
      </c>
      <c r="C15" s="58" t="s">
        <v>428</v>
      </c>
      <c r="D15" s="58">
        <v>7120</v>
      </c>
      <c r="E15" s="58">
        <v>332</v>
      </c>
    </row>
    <row r="16" spans="1:5" ht="12.75">
      <c r="A16" s="57">
        <v>13</v>
      </c>
      <c r="B16" s="58" t="s">
        <v>429</v>
      </c>
      <c r="C16" s="58" t="s">
        <v>430</v>
      </c>
      <c r="D16" s="58">
        <v>33172</v>
      </c>
      <c r="E16" s="58">
        <v>5211</v>
      </c>
    </row>
    <row r="17" spans="1:5" ht="12.75">
      <c r="A17" s="57">
        <v>14</v>
      </c>
      <c r="B17" s="58" t="s">
        <v>431</v>
      </c>
      <c r="C17" s="58" t="s">
        <v>432</v>
      </c>
      <c r="D17" s="58">
        <v>10660</v>
      </c>
      <c r="E17" s="58">
        <v>3757</v>
      </c>
    </row>
    <row r="18" spans="1:5" ht="12.75">
      <c r="A18" s="57">
        <v>15</v>
      </c>
      <c r="B18" s="58" t="s">
        <v>431</v>
      </c>
      <c r="C18" s="58" t="s">
        <v>433</v>
      </c>
      <c r="D18" s="58">
        <v>1335</v>
      </c>
      <c r="E18" s="58">
        <v>931</v>
      </c>
    </row>
    <row r="19" spans="1:5" ht="12.75">
      <c r="A19" s="57">
        <v>16</v>
      </c>
      <c r="B19" s="58" t="s">
        <v>431</v>
      </c>
      <c r="C19" s="58" t="s">
        <v>434</v>
      </c>
      <c r="D19" s="58">
        <v>12273</v>
      </c>
      <c r="E19" s="58">
        <v>876</v>
      </c>
    </row>
    <row r="20" spans="1:5" ht="12.75">
      <c r="A20" s="57">
        <v>17</v>
      </c>
      <c r="B20" s="58" t="s">
        <v>435</v>
      </c>
      <c r="C20" s="58" t="s">
        <v>436</v>
      </c>
      <c r="D20" s="58">
        <v>15000</v>
      </c>
      <c r="E20" s="58">
        <v>865</v>
      </c>
    </row>
    <row r="21" spans="1:5" ht="12.75">
      <c r="A21" s="57">
        <v>18</v>
      </c>
      <c r="B21" s="58" t="s">
        <v>435</v>
      </c>
      <c r="C21" s="58" t="s">
        <v>437</v>
      </c>
      <c r="D21" s="58">
        <v>10117</v>
      </c>
      <c r="E21" s="58">
        <v>1799</v>
      </c>
    </row>
    <row r="22" spans="1:5" ht="12.75">
      <c r="A22" s="57">
        <v>19</v>
      </c>
      <c r="B22" s="58" t="s">
        <v>438</v>
      </c>
      <c r="C22" s="58" t="s">
        <v>439</v>
      </c>
      <c r="D22" s="58">
        <v>8000</v>
      </c>
      <c r="E22" s="58">
        <v>6692</v>
      </c>
    </row>
    <row r="23" spans="1:5" ht="12.75">
      <c r="A23" s="57">
        <v>20</v>
      </c>
      <c r="B23" s="58" t="s">
        <v>440</v>
      </c>
      <c r="C23" s="58" t="s">
        <v>441</v>
      </c>
      <c r="D23" s="58">
        <v>47000</v>
      </c>
      <c r="E23" s="58">
        <v>2465</v>
      </c>
    </row>
    <row r="24" spans="1:5" ht="12.75">
      <c r="A24" s="57">
        <v>21</v>
      </c>
      <c r="B24" s="58" t="s">
        <v>440</v>
      </c>
      <c r="C24" s="58" t="s">
        <v>442</v>
      </c>
      <c r="D24" s="58">
        <v>2052</v>
      </c>
      <c r="E24" s="58">
        <v>1240</v>
      </c>
    </row>
    <row r="25" spans="1:5" ht="12.75">
      <c r="A25" s="57">
        <v>22</v>
      </c>
      <c r="B25" s="58" t="s">
        <v>440</v>
      </c>
      <c r="C25" s="58" t="s">
        <v>443</v>
      </c>
      <c r="D25" s="58">
        <v>19600</v>
      </c>
      <c r="E25" s="58">
        <v>348</v>
      </c>
    </row>
    <row r="26" spans="1:5" ht="12.75">
      <c r="A26" s="57">
        <v>23</v>
      </c>
      <c r="B26" s="58" t="s">
        <v>444</v>
      </c>
      <c r="C26" s="58" t="s">
        <v>445</v>
      </c>
      <c r="D26" s="58">
        <v>23900</v>
      </c>
      <c r="E26" s="58">
        <v>2727</v>
      </c>
    </row>
    <row r="27" spans="1:5" ht="12.75">
      <c r="A27" s="57">
        <v>24</v>
      </c>
      <c r="B27" s="58" t="s">
        <v>444</v>
      </c>
      <c r="C27" s="58" t="s">
        <v>446</v>
      </c>
      <c r="D27" s="58">
        <v>10696</v>
      </c>
      <c r="E27" s="58">
        <v>368</v>
      </c>
    </row>
    <row r="28" spans="1:5" ht="12.75">
      <c r="A28" s="57">
        <v>25</v>
      </c>
      <c r="B28" s="58" t="s">
        <v>444</v>
      </c>
      <c r="C28" s="58" t="s">
        <v>447</v>
      </c>
      <c r="D28" s="58">
        <v>1500</v>
      </c>
      <c r="E28" s="58">
        <v>249</v>
      </c>
    </row>
    <row r="29" spans="1:5" ht="12.75">
      <c r="A29" s="57">
        <v>26</v>
      </c>
      <c r="B29" s="58" t="s">
        <v>448</v>
      </c>
      <c r="C29" s="58" t="s">
        <v>449</v>
      </c>
      <c r="D29" s="58">
        <v>13763</v>
      </c>
      <c r="E29" s="58">
        <v>8563</v>
      </c>
    </row>
    <row r="30" spans="1:5" ht="12.75">
      <c r="A30" s="57">
        <v>27</v>
      </c>
      <c r="B30" s="58" t="s">
        <v>448</v>
      </c>
      <c r="C30" s="58" t="s">
        <v>450</v>
      </c>
      <c r="D30" s="58">
        <v>12400</v>
      </c>
      <c r="E30" s="58">
        <v>2652</v>
      </c>
    </row>
    <row r="31" spans="1:5" ht="12.75">
      <c r="A31" s="57">
        <v>28</v>
      </c>
      <c r="B31" s="58" t="s">
        <v>451</v>
      </c>
      <c r="C31" s="58" t="s">
        <v>452</v>
      </c>
      <c r="D31" s="58">
        <v>39250</v>
      </c>
      <c r="E31" s="58">
        <v>6460</v>
      </c>
    </row>
    <row r="32" spans="1:5" ht="12.75">
      <c r="A32" s="57">
        <v>29</v>
      </c>
      <c r="B32" s="58" t="s">
        <v>453</v>
      </c>
      <c r="C32" s="58" t="s">
        <v>454</v>
      </c>
      <c r="D32" s="58">
        <v>10000</v>
      </c>
      <c r="E32" s="58">
        <v>286</v>
      </c>
    </row>
    <row r="33" spans="1:5" ht="12.75">
      <c r="A33" s="57">
        <v>30</v>
      </c>
      <c r="B33" s="58" t="s">
        <v>453</v>
      </c>
      <c r="C33" s="58" t="s">
        <v>455</v>
      </c>
      <c r="D33" s="58">
        <v>6500</v>
      </c>
      <c r="E33" s="58">
        <v>290</v>
      </c>
    </row>
    <row r="34" spans="1:5" ht="12.75">
      <c r="A34" s="57">
        <v>31</v>
      </c>
      <c r="B34" s="58" t="s">
        <v>456</v>
      </c>
      <c r="C34" s="58" t="s">
        <v>457</v>
      </c>
      <c r="D34" s="58">
        <v>1664</v>
      </c>
      <c r="E34" s="58">
        <v>101.9</v>
      </c>
    </row>
    <row r="35" spans="1:5" ht="12.75">
      <c r="A35" s="57">
        <v>32</v>
      </c>
      <c r="B35" s="58" t="s">
        <v>456</v>
      </c>
      <c r="C35" s="58" t="s">
        <v>458</v>
      </c>
      <c r="D35" s="58">
        <v>2000</v>
      </c>
      <c r="E35" s="58">
        <v>595</v>
      </c>
    </row>
    <row r="36" spans="1:5" ht="12.75">
      <c r="A36" s="57">
        <v>33</v>
      </c>
      <c r="B36" s="58" t="s">
        <v>456</v>
      </c>
      <c r="C36" s="58" t="s">
        <v>459</v>
      </c>
      <c r="D36" s="58">
        <v>58900</v>
      </c>
      <c r="E36" s="58">
        <v>4422</v>
      </c>
    </row>
    <row r="37" spans="1:5" ht="12.75">
      <c r="A37" s="57">
        <v>34</v>
      </c>
      <c r="B37" s="58" t="s">
        <v>456</v>
      </c>
      <c r="C37" s="58" t="s">
        <v>460</v>
      </c>
      <c r="D37" s="58">
        <v>18900</v>
      </c>
      <c r="E37" s="58">
        <v>1100</v>
      </c>
    </row>
    <row r="38" spans="1:5" ht="12.75">
      <c r="A38" s="57">
        <v>35</v>
      </c>
      <c r="B38" s="58" t="s">
        <v>456</v>
      </c>
      <c r="C38" s="58" t="s">
        <v>461</v>
      </c>
      <c r="D38" s="58">
        <v>0</v>
      </c>
      <c r="E38" s="58">
        <v>133</v>
      </c>
    </row>
    <row r="39" spans="1:5" ht="12.75">
      <c r="A39" s="57">
        <v>36</v>
      </c>
      <c r="B39" s="58" t="s">
        <v>462</v>
      </c>
      <c r="C39" s="58" t="s">
        <v>463</v>
      </c>
      <c r="D39" s="58">
        <v>9300</v>
      </c>
      <c r="E39" s="58">
        <v>9797.4</v>
      </c>
    </row>
    <row r="40" spans="1:5" ht="12.75">
      <c r="A40" s="57">
        <v>37</v>
      </c>
      <c r="B40" s="58" t="s">
        <v>462</v>
      </c>
      <c r="C40" s="58" t="s">
        <v>464</v>
      </c>
      <c r="D40" s="58">
        <v>250</v>
      </c>
      <c r="E40" s="58">
        <v>185</v>
      </c>
    </row>
    <row r="41" spans="1:5" ht="12.75">
      <c r="A41" s="57">
        <v>38</v>
      </c>
      <c r="B41" s="58" t="s">
        <v>462</v>
      </c>
      <c r="C41" s="58" t="s">
        <v>465</v>
      </c>
      <c r="D41" s="58">
        <v>3177</v>
      </c>
      <c r="E41" s="58">
        <v>605</v>
      </c>
    </row>
    <row r="42" spans="1:5" ht="12.75">
      <c r="A42" s="57">
        <v>39</v>
      </c>
      <c r="B42" s="58" t="s">
        <v>466</v>
      </c>
      <c r="C42" s="58" t="s">
        <v>467</v>
      </c>
      <c r="D42" s="58">
        <v>0</v>
      </c>
      <c r="E42" s="58">
        <v>590</v>
      </c>
    </row>
    <row r="43" spans="1:5" ht="12.75">
      <c r="A43" s="57">
        <v>40</v>
      </c>
      <c r="B43" s="58" t="s">
        <v>466</v>
      </c>
      <c r="C43" s="58" t="s">
        <v>468</v>
      </c>
      <c r="D43" s="58">
        <v>10000</v>
      </c>
      <c r="E43" s="58">
        <v>790</v>
      </c>
    </row>
    <row r="44" spans="1:5" ht="12.75">
      <c r="A44" s="57">
        <v>41</v>
      </c>
      <c r="B44" s="58" t="s">
        <v>466</v>
      </c>
      <c r="C44" s="58" t="s">
        <v>469</v>
      </c>
      <c r="D44" s="58">
        <v>5760</v>
      </c>
      <c r="E44" s="58">
        <v>914.1</v>
      </c>
    </row>
    <row r="45" spans="1:5" ht="12.75">
      <c r="A45" s="57">
        <v>42</v>
      </c>
      <c r="B45" s="58" t="s">
        <v>470</v>
      </c>
      <c r="C45" s="58" t="s">
        <v>471</v>
      </c>
      <c r="D45" s="58">
        <v>2428</v>
      </c>
      <c r="E45" s="58">
        <v>1397</v>
      </c>
    </row>
    <row r="46" spans="1:5" ht="12.75">
      <c r="A46" s="57">
        <v>43</v>
      </c>
      <c r="B46" s="58" t="s">
        <v>470</v>
      </c>
      <c r="C46" s="58" t="s">
        <v>472</v>
      </c>
      <c r="D46" s="58">
        <v>0</v>
      </c>
      <c r="E46" s="58">
        <v>0</v>
      </c>
    </row>
    <row r="47" spans="1:5" ht="12.75">
      <c r="A47" s="57">
        <v>44</v>
      </c>
      <c r="B47" s="58" t="s">
        <v>470</v>
      </c>
      <c r="C47" s="58" t="s">
        <v>473</v>
      </c>
      <c r="D47" s="58">
        <v>50989</v>
      </c>
      <c r="E47" s="58">
        <v>1846</v>
      </c>
    </row>
    <row r="48" spans="1:5" ht="12.75">
      <c r="A48" s="57">
        <v>45</v>
      </c>
      <c r="B48" s="58" t="s">
        <v>474</v>
      </c>
      <c r="C48" s="58" t="s">
        <v>475</v>
      </c>
      <c r="D48" s="58">
        <v>7102</v>
      </c>
      <c r="E48" s="58">
        <v>4394</v>
      </c>
    </row>
    <row r="49" spans="1:5" ht="12.75">
      <c r="A49" s="57">
        <v>46</v>
      </c>
      <c r="B49" s="58" t="s">
        <v>474</v>
      </c>
      <c r="C49" s="58" t="s">
        <v>476</v>
      </c>
      <c r="D49" s="58">
        <v>10532</v>
      </c>
      <c r="E49" s="58">
        <v>626</v>
      </c>
    </row>
    <row r="50" spans="1:5" ht="12.75">
      <c r="A50" s="57">
        <v>47</v>
      </c>
      <c r="B50" s="58" t="s">
        <v>474</v>
      </c>
      <c r="C50" s="58" t="s">
        <v>477</v>
      </c>
      <c r="D50" s="58">
        <v>9381</v>
      </c>
      <c r="E50" s="58">
        <v>2851</v>
      </c>
    </row>
    <row r="51" spans="1:5" ht="12.75">
      <c r="A51" s="57">
        <v>48</v>
      </c>
      <c r="B51" s="58" t="s">
        <v>478</v>
      </c>
      <c r="C51" s="58" t="s">
        <v>479</v>
      </c>
      <c r="D51" s="58">
        <v>17600</v>
      </c>
      <c r="E51" s="58">
        <v>1603</v>
      </c>
    </row>
    <row r="52" spans="1:5" ht="12.75">
      <c r="A52" s="57">
        <v>49</v>
      </c>
      <c r="B52" s="58" t="s">
        <v>478</v>
      </c>
      <c r="C52" s="58" t="s">
        <v>480</v>
      </c>
      <c r="D52" s="58">
        <v>1020</v>
      </c>
      <c r="E52" s="58">
        <v>419</v>
      </c>
    </row>
    <row r="53" spans="1:5" ht="12.75">
      <c r="A53" s="57">
        <v>50</v>
      </c>
      <c r="B53" s="58" t="s">
        <v>478</v>
      </c>
      <c r="C53" s="58" t="s">
        <v>481</v>
      </c>
      <c r="D53" s="58">
        <v>2905</v>
      </c>
      <c r="E53" s="58">
        <v>843</v>
      </c>
    </row>
    <row r="54" spans="1:5" ht="12.75">
      <c r="A54" s="57">
        <v>51</v>
      </c>
      <c r="B54" s="58" t="s">
        <v>478</v>
      </c>
      <c r="C54" s="58" t="s">
        <v>482</v>
      </c>
      <c r="D54" s="58">
        <v>135.77</v>
      </c>
      <c r="E54" s="58">
        <v>879</v>
      </c>
    </row>
    <row r="55" spans="1:5" ht="12.75">
      <c r="A55" s="57">
        <v>52</v>
      </c>
      <c r="B55" s="58" t="s">
        <v>478</v>
      </c>
      <c r="C55" s="58" t="s">
        <v>483</v>
      </c>
      <c r="D55" s="58">
        <v>2086</v>
      </c>
      <c r="E55" s="58">
        <v>1386</v>
      </c>
    </row>
    <row r="56" spans="1:5" ht="12.75">
      <c r="A56" s="57">
        <v>53</v>
      </c>
      <c r="B56" s="58" t="s">
        <v>478</v>
      </c>
      <c r="C56" s="58" t="s">
        <v>484</v>
      </c>
      <c r="D56" s="58">
        <v>20000</v>
      </c>
      <c r="E56" s="58">
        <v>414</v>
      </c>
    </row>
    <row r="57" spans="1:5" ht="12.75">
      <c r="A57" s="57">
        <v>54</v>
      </c>
      <c r="B57" s="58" t="s">
        <v>478</v>
      </c>
      <c r="C57" s="58" t="s">
        <v>485</v>
      </c>
      <c r="D57" s="58">
        <v>2000</v>
      </c>
      <c r="E57" s="58">
        <v>650</v>
      </c>
    </row>
    <row r="58" spans="1:5" ht="12.75">
      <c r="A58" s="57">
        <v>55</v>
      </c>
      <c r="B58" s="58" t="s">
        <v>486</v>
      </c>
      <c r="C58" s="58" t="s">
        <v>487</v>
      </c>
      <c r="D58" s="58">
        <v>2500</v>
      </c>
      <c r="E58" s="58">
        <v>295</v>
      </c>
    </row>
    <row r="59" spans="1:5" ht="12.75">
      <c r="A59" s="57">
        <v>56</v>
      </c>
      <c r="B59" s="58" t="s">
        <v>488</v>
      </c>
      <c r="C59" s="58" t="s">
        <v>489</v>
      </c>
      <c r="D59" s="58">
        <v>0</v>
      </c>
      <c r="E59" s="58">
        <v>639</v>
      </c>
    </row>
    <row r="60" spans="1:5" ht="12.75">
      <c r="A60" s="57">
        <v>57</v>
      </c>
      <c r="B60" s="58" t="s">
        <v>488</v>
      </c>
      <c r="C60" s="58" t="s">
        <v>490</v>
      </c>
      <c r="D60" s="58">
        <v>17400</v>
      </c>
      <c r="E60" s="58">
        <v>449</v>
      </c>
    </row>
    <row r="61" spans="1:5" ht="12.75">
      <c r="A61" s="57">
        <v>58</v>
      </c>
      <c r="B61" s="58" t="s">
        <v>488</v>
      </c>
      <c r="C61" s="58" t="s">
        <v>491</v>
      </c>
      <c r="D61" s="58">
        <v>3000</v>
      </c>
      <c r="E61" s="58">
        <v>308</v>
      </c>
    </row>
    <row r="62" spans="1:5" ht="12.75">
      <c r="A62" s="57">
        <v>59</v>
      </c>
      <c r="B62" s="58" t="s">
        <v>488</v>
      </c>
      <c r="C62" s="58" t="s">
        <v>492</v>
      </c>
      <c r="D62" s="58">
        <v>4564</v>
      </c>
      <c r="E62" s="58">
        <v>458</v>
      </c>
    </row>
    <row r="63" spans="1:5" ht="12.75">
      <c r="A63" s="57">
        <v>60</v>
      </c>
      <c r="B63" s="58" t="s">
        <v>488</v>
      </c>
      <c r="C63" s="58" t="s">
        <v>493</v>
      </c>
      <c r="D63" s="58">
        <v>2500</v>
      </c>
      <c r="E63" s="58">
        <v>706</v>
      </c>
    </row>
    <row r="64" spans="1:5" ht="12.75">
      <c r="A64" s="57">
        <v>61</v>
      </c>
      <c r="B64" s="58" t="s">
        <v>488</v>
      </c>
      <c r="C64" s="58" t="s">
        <v>494</v>
      </c>
      <c r="D64" s="58">
        <v>940</v>
      </c>
      <c r="E64" s="58">
        <v>849</v>
      </c>
    </row>
    <row r="65" spans="1:5" ht="12.75">
      <c r="A65" s="57">
        <v>62</v>
      </c>
      <c r="B65" s="58" t="s">
        <v>488</v>
      </c>
      <c r="C65" s="58" t="s">
        <v>495</v>
      </c>
      <c r="D65" s="58">
        <v>4800</v>
      </c>
      <c r="E65" s="58">
        <v>688</v>
      </c>
    </row>
    <row r="66" spans="1:5" ht="12.75">
      <c r="A66" s="57">
        <v>63</v>
      </c>
      <c r="B66" s="58" t="s">
        <v>488</v>
      </c>
      <c r="C66" s="58" t="s">
        <v>496</v>
      </c>
      <c r="D66" s="58">
        <v>90000</v>
      </c>
      <c r="E66" s="58">
        <v>1212</v>
      </c>
    </row>
    <row r="67" spans="1:5" ht="12.75">
      <c r="A67" s="57">
        <v>64</v>
      </c>
      <c r="B67" s="58" t="s">
        <v>488</v>
      </c>
      <c r="C67" s="58" t="s">
        <v>497</v>
      </c>
      <c r="D67" s="58">
        <v>510</v>
      </c>
      <c r="E67" s="58">
        <v>450</v>
      </c>
    </row>
    <row r="68" spans="1:5" ht="12.75">
      <c r="A68" s="57">
        <v>65</v>
      </c>
      <c r="B68" s="58" t="s">
        <v>498</v>
      </c>
      <c r="C68" s="58" t="s">
        <v>499</v>
      </c>
      <c r="D68" s="58">
        <v>9400</v>
      </c>
      <c r="E68" s="58">
        <v>1832</v>
      </c>
    </row>
    <row r="69" spans="1:5" ht="12.75">
      <c r="A69" s="57">
        <v>66</v>
      </c>
      <c r="B69" s="58" t="s">
        <v>500</v>
      </c>
      <c r="C69" s="58" t="s">
        <v>501</v>
      </c>
      <c r="D69" s="58">
        <v>142434</v>
      </c>
      <c r="E69" s="58">
        <v>2407</v>
      </c>
    </row>
    <row r="70" spans="1:5" ht="12.75">
      <c r="A70" s="57">
        <v>67</v>
      </c>
      <c r="B70" s="58" t="s">
        <v>500</v>
      </c>
      <c r="C70" s="58" t="s">
        <v>502</v>
      </c>
      <c r="D70" s="58">
        <v>411</v>
      </c>
      <c r="E70" s="58">
        <v>344</v>
      </c>
    </row>
    <row r="71" spans="1:5" ht="12.75">
      <c r="A71" s="57">
        <v>68</v>
      </c>
      <c r="B71" s="58" t="s">
        <v>500</v>
      </c>
      <c r="C71" s="58" t="s">
        <v>503</v>
      </c>
      <c r="D71" s="58">
        <v>1185</v>
      </c>
      <c r="E71" s="58">
        <v>576</v>
      </c>
    </row>
    <row r="72" spans="1:5" ht="12.75">
      <c r="A72" s="57">
        <v>69</v>
      </c>
      <c r="B72" s="58" t="s">
        <v>504</v>
      </c>
      <c r="C72" s="58" t="s">
        <v>505</v>
      </c>
      <c r="D72" s="58">
        <v>13851</v>
      </c>
      <c r="E72" s="58">
        <v>1831</v>
      </c>
    </row>
    <row r="73" spans="1:5" ht="25.5">
      <c r="A73" s="57">
        <v>70</v>
      </c>
      <c r="B73" s="58" t="s">
        <v>506</v>
      </c>
      <c r="C73" s="58" t="s">
        <v>507</v>
      </c>
      <c r="D73" s="58">
        <v>0</v>
      </c>
      <c r="E73" s="58">
        <v>447</v>
      </c>
    </row>
    <row r="74" spans="1:5" ht="12.75">
      <c r="A74" s="57">
        <v>71</v>
      </c>
      <c r="B74" s="58" t="s">
        <v>506</v>
      </c>
      <c r="C74" s="58" t="s">
        <v>508</v>
      </c>
      <c r="D74" s="58">
        <v>1260</v>
      </c>
      <c r="E74" s="58">
        <v>912</v>
      </c>
    </row>
    <row r="75" spans="1:5" ht="12.75">
      <c r="A75" s="57">
        <v>72</v>
      </c>
      <c r="B75" s="58" t="s">
        <v>506</v>
      </c>
      <c r="C75" s="58" t="s">
        <v>509</v>
      </c>
      <c r="D75" s="58">
        <v>1797</v>
      </c>
      <c r="E75" s="58">
        <v>1554</v>
      </c>
    </row>
    <row r="76" spans="1:5" ht="12.75">
      <c r="A76" s="57">
        <v>73</v>
      </c>
      <c r="B76" s="58" t="s">
        <v>506</v>
      </c>
      <c r="C76" s="58" t="s">
        <v>510</v>
      </c>
      <c r="D76" s="58">
        <v>6600</v>
      </c>
      <c r="E76" s="58">
        <v>2468</v>
      </c>
    </row>
    <row r="77" spans="1:5" ht="12.75">
      <c r="A77" s="57">
        <v>74</v>
      </c>
      <c r="B77" s="58" t="s">
        <v>506</v>
      </c>
      <c r="C77" s="58" t="s">
        <v>511</v>
      </c>
      <c r="D77" s="58">
        <v>0</v>
      </c>
      <c r="E77" s="58">
        <v>658</v>
      </c>
    </row>
    <row r="78" spans="1:5" ht="12.75">
      <c r="A78" s="57">
        <v>75</v>
      </c>
      <c r="B78" s="58" t="s">
        <v>506</v>
      </c>
      <c r="C78" s="58" t="s">
        <v>512</v>
      </c>
      <c r="D78" s="58">
        <v>1300</v>
      </c>
      <c r="E78" s="58">
        <v>565</v>
      </c>
    </row>
    <row r="79" spans="1:5" ht="12.75">
      <c r="A79" s="57">
        <v>76</v>
      </c>
      <c r="B79" s="58" t="s">
        <v>513</v>
      </c>
      <c r="C79" s="58" t="s">
        <v>514</v>
      </c>
      <c r="D79" s="58">
        <v>10000</v>
      </c>
      <c r="E79" s="58">
        <v>663</v>
      </c>
    </row>
    <row r="80" spans="1:5" ht="12.75">
      <c r="A80" s="57">
        <v>77</v>
      </c>
      <c r="B80" s="58" t="s">
        <v>513</v>
      </c>
      <c r="C80" s="58" t="s">
        <v>515</v>
      </c>
      <c r="D80" s="58">
        <v>11901</v>
      </c>
      <c r="E80" s="58">
        <v>1011</v>
      </c>
    </row>
    <row r="81" spans="1:5" ht="12.75">
      <c r="A81" s="57">
        <v>78</v>
      </c>
      <c r="B81" s="58" t="s">
        <v>516</v>
      </c>
      <c r="C81" s="58" t="s">
        <v>517</v>
      </c>
      <c r="D81" s="58">
        <v>4338</v>
      </c>
      <c r="E81" s="58">
        <v>676</v>
      </c>
    </row>
    <row r="82" spans="1:5" ht="12.75">
      <c r="A82" s="57">
        <v>79</v>
      </c>
      <c r="B82" s="58" t="s">
        <v>516</v>
      </c>
      <c r="C82" s="58" t="s">
        <v>518</v>
      </c>
      <c r="D82" s="58">
        <v>14700</v>
      </c>
      <c r="E82" s="58">
        <v>8372</v>
      </c>
    </row>
    <row r="83" spans="1:5" ht="12.75">
      <c r="A83" s="57">
        <v>80</v>
      </c>
      <c r="B83" s="58" t="s">
        <v>516</v>
      </c>
      <c r="C83" s="58" t="s">
        <v>519</v>
      </c>
      <c r="D83" s="58">
        <v>1000</v>
      </c>
      <c r="E83" s="58">
        <v>360</v>
      </c>
    </row>
    <row r="84" spans="1:5" ht="12.75">
      <c r="A84" s="57">
        <v>81</v>
      </c>
      <c r="B84" s="58" t="s">
        <v>520</v>
      </c>
      <c r="C84" s="58" t="s">
        <v>521</v>
      </c>
      <c r="D84" s="58">
        <v>97000</v>
      </c>
      <c r="E84" s="58">
        <v>4780</v>
      </c>
    </row>
    <row r="85" spans="1:5" ht="12.75">
      <c r="A85" s="57">
        <v>82</v>
      </c>
      <c r="B85" s="58" t="s">
        <v>522</v>
      </c>
      <c r="C85" s="58" t="s">
        <v>523</v>
      </c>
      <c r="D85" s="58">
        <v>14500</v>
      </c>
      <c r="E85" s="58">
        <v>1729</v>
      </c>
    </row>
    <row r="86" spans="1:5" ht="12.75">
      <c r="A86" s="57">
        <v>83</v>
      </c>
      <c r="B86" s="58" t="s">
        <v>524</v>
      </c>
      <c r="C86" s="58" t="s">
        <v>525</v>
      </c>
      <c r="D86" s="58">
        <v>11280</v>
      </c>
      <c r="E86" s="58">
        <v>2252</v>
      </c>
    </row>
    <row r="87" spans="1:5" s="54" customFormat="1" ht="12.75">
      <c r="A87" s="51">
        <v>83</v>
      </c>
      <c r="B87" s="52"/>
      <c r="C87" s="52" t="s">
        <v>526</v>
      </c>
      <c r="D87" s="52">
        <f>SUM(D4:D86)</f>
        <v>1222718.87</v>
      </c>
      <c r="E87" s="52">
        <f>SUM(E4:E86)</f>
        <v>185284.3</v>
      </c>
    </row>
    <row r="88" spans="1:5" ht="7.5" customHeight="1">
      <c r="A88" s="156"/>
      <c r="B88" s="157"/>
      <c r="C88" s="157"/>
      <c r="D88" s="157"/>
      <c r="E88" s="158"/>
    </row>
    <row r="89" spans="1:5" ht="12.75">
      <c r="A89" s="57">
        <v>1</v>
      </c>
      <c r="B89" s="58" t="s">
        <v>413</v>
      </c>
      <c r="C89" s="58" t="s">
        <v>527</v>
      </c>
      <c r="D89" s="58">
        <v>3000</v>
      </c>
      <c r="E89" s="58">
        <v>1705</v>
      </c>
    </row>
    <row r="90" spans="1:5" ht="12.75">
      <c r="A90" s="57">
        <v>2</v>
      </c>
      <c r="B90" s="58" t="s">
        <v>528</v>
      </c>
      <c r="C90" s="58" t="s">
        <v>529</v>
      </c>
      <c r="D90" s="58">
        <v>18851</v>
      </c>
      <c r="E90" s="58">
        <v>4888.8</v>
      </c>
    </row>
    <row r="91" spans="1:5" ht="12.75">
      <c r="A91" s="57">
        <v>3</v>
      </c>
      <c r="B91" s="58" t="s">
        <v>415</v>
      </c>
      <c r="C91" s="58" t="s">
        <v>530</v>
      </c>
      <c r="D91" s="58">
        <v>8411</v>
      </c>
      <c r="E91" s="58">
        <v>903</v>
      </c>
    </row>
    <row r="92" spans="1:5" ht="12.75">
      <c r="A92" s="57">
        <v>4</v>
      </c>
      <c r="B92" s="58" t="s">
        <v>419</v>
      </c>
      <c r="C92" s="58" t="s">
        <v>531</v>
      </c>
      <c r="D92" s="58">
        <v>32655</v>
      </c>
      <c r="E92" s="58">
        <v>6540</v>
      </c>
    </row>
    <row r="93" spans="1:5" ht="12.75">
      <c r="A93" s="57">
        <v>5</v>
      </c>
      <c r="B93" s="58" t="s">
        <v>421</v>
      </c>
      <c r="C93" s="58" t="s">
        <v>532</v>
      </c>
      <c r="D93" s="58">
        <v>30684</v>
      </c>
      <c r="E93" s="58">
        <v>15232</v>
      </c>
    </row>
    <row r="94" spans="1:5" ht="12.75">
      <c r="A94" s="57">
        <v>6</v>
      </c>
      <c r="B94" s="58" t="s">
        <v>421</v>
      </c>
      <c r="C94" s="58" t="s">
        <v>533</v>
      </c>
      <c r="D94" s="58">
        <v>32869</v>
      </c>
      <c r="E94" s="58">
        <v>4952.6</v>
      </c>
    </row>
    <row r="95" spans="1:5" ht="12.75">
      <c r="A95" s="57">
        <v>7</v>
      </c>
      <c r="B95" s="58" t="s">
        <v>421</v>
      </c>
      <c r="C95" s="58" t="s">
        <v>534</v>
      </c>
      <c r="D95" s="58">
        <v>5405</v>
      </c>
      <c r="E95" s="58">
        <v>874</v>
      </c>
    </row>
    <row r="96" spans="1:5" ht="12.75">
      <c r="A96" s="57">
        <v>8</v>
      </c>
      <c r="B96" s="58" t="s">
        <v>421</v>
      </c>
      <c r="C96" s="58" t="s">
        <v>535</v>
      </c>
      <c r="D96" s="58">
        <v>7856</v>
      </c>
      <c r="E96" s="58">
        <v>4865</v>
      </c>
    </row>
    <row r="97" spans="1:5" ht="12.75">
      <c r="A97" s="57">
        <v>9</v>
      </c>
      <c r="B97" s="58" t="s">
        <v>431</v>
      </c>
      <c r="C97" s="58" t="s">
        <v>536</v>
      </c>
      <c r="D97" s="58">
        <v>0</v>
      </c>
      <c r="E97" s="58">
        <v>0</v>
      </c>
    </row>
    <row r="98" spans="1:5" ht="12.75">
      <c r="A98" s="57">
        <v>10</v>
      </c>
      <c r="B98" s="58" t="s">
        <v>440</v>
      </c>
      <c r="C98" s="58" t="s">
        <v>537</v>
      </c>
      <c r="D98" s="58">
        <v>217700</v>
      </c>
      <c r="E98" s="58">
        <v>5383</v>
      </c>
    </row>
    <row r="99" spans="1:5" ht="12.75">
      <c r="A99" s="57">
        <v>11</v>
      </c>
      <c r="B99" s="58" t="s">
        <v>444</v>
      </c>
      <c r="C99" s="58" t="s">
        <v>538</v>
      </c>
      <c r="D99" s="58">
        <v>38517</v>
      </c>
      <c r="E99" s="58">
        <v>1053</v>
      </c>
    </row>
    <row r="100" spans="1:5" ht="12.75">
      <c r="A100" s="57">
        <v>12</v>
      </c>
      <c r="B100" s="58" t="s">
        <v>444</v>
      </c>
      <c r="C100" s="58" t="s">
        <v>539</v>
      </c>
      <c r="D100" s="58">
        <v>47000</v>
      </c>
      <c r="E100" s="58">
        <v>1286</v>
      </c>
    </row>
    <row r="101" spans="1:5" ht="12.75">
      <c r="A101" s="57">
        <v>13</v>
      </c>
      <c r="B101" s="58" t="s">
        <v>444</v>
      </c>
      <c r="C101" s="58" t="s">
        <v>540</v>
      </c>
      <c r="D101" s="58">
        <v>0</v>
      </c>
      <c r="E101" s="58">
        <v>0</v>
      </c>
    </row>
    <row r="102" spans="1:5" ht="12.75">
      <c r="A102" s="57">
        <v>14</v>
      </c>
      <c r="B102" s="58" t="s">
        <v>448</v>
      </c>
      <c r="C102" s="58" t="s">
        <v>541</v>
      </c>
      <c r="D102" s="58">
        <v>14000</v>
      </c>
      <c r="E102" s="58">
        <v>3468</v>
      </c>
    </row>
    <row r="103" spans="1:5" ht="12.75">
      <c r="A103" s="57">
        <v>15</v>
      </c>
      <c r="B103" s="58" t="s">
        <v>448</v>
      </c>
      <c r="C103" s="58" t="s">
        <v>542</v>
      </c>
      <c r="D103" s="58">
        <v>7650</v>
      </c>
      <c r="E103" s="58">
        <v>1220.1</v>
      </c>
    </row>
    <row r="104" spans="1:5" ht="12.75">
      <c r="A104" s="57">
        <v>16</v>
      </c>
      <c r="B104" s="58" t="s">
        <v>448</v>
      </c>
      <c r="C104" s="58" t="s">
        <v>543</v>
      </c>
      <c r="D104" s="58">
        <v>0</v>
      </c>
      <c r="E104" s="58">
        <v>1297.24</v>
      </c>
    </row>
    <row r="105" spans="1:5" ht="12.75">
      <c r="A105" s="57">
        <v>17</v>
      </c>
      <c r="B105" s="58" t="s">
        <v>448</v>
      </c>
      <c r="C105" s="58" t="s">
        <v>544</v>
      </c>
      <c r="D105" s="58">
        <v>9850</v>
      </c>
      <c r="E105" s="58">
        <v>1412</v>
      </c>
    </row>
    <row r="106" spans="1:5" ht="12.75">
      <c r="A106" s="57">
        <v>18</v>
      </c>
      <c r="B106" s="58" t="s">
        <v>451</v>
      </c>
      <c r="C106" s="58" t="s">
        <v>545</v>
      </c>
      <c r="D106" s="58">
        <v>230900</v>
      </c>
      <c r="E106" s="58">
        <v>3959</v>
      </c>
    </row>
    <row r="107" spans="1:5" ht="12.75">
      <c r="A107" s="57">
        <v>19</v>
      </c>
      <c r="B107" s="58" t="s">
        <v>453</v>
      </c>
      <c r="C107" s="58" t="s">
        <v>546</v>
      </c>
      <c r="D107" s="58">
        <v>39160</v>
      </c>
      <c r="E107" s="58">
        <v>3163</v>
      </c>
    </row>
    <row r="108" spans="1:5" ht="12.75">
      <c r="A108" s="57">
        <v>20</v>
      </c>
      <c r="B108" s="58" t="s">
        <v>456</v>
      </c>
      <c r="C108" s="58" t="s">
        <v>547</v>
      </c>
      <c r="D108" s="58">
        <v>87000</v>
      </c>
      <c r="E108" s="58">
        <v>2718</v>
      </c>
    </row>
    <row r="109" spans="1:5" ht="25.5">
      <c r="A109" s="57">
        <v>21</v>
      </c>
      <c r="B109" s="58" t="s">
        <v>466</v>
      </c>
      <c r="C109" s="58" t="s">
        <v>548</v>
      </c>
      <c r="D109" s="58">
        <v>5760</v>
      </c>
      <c r="E109" s="58">
        <v>914.1</v>
      </c>
    </row>
    <row r="110" spans="1:5" ht="12.75">
      <c r="A110" s="57">
        <v>22</v>
      </c>
      <c r="B110" s="58" t="s">
        <v>466</v>
      </c>
      <c r="C110" s="58" t="s">
        <v>549</v>
      </c>
      <c r="D110" s="58">
        <v>285</v>
      </c>
      <c r="E110" s="58">
        <v>1297</v>
      </c>
    </row>
    <row r="111" spans="1:5" ht="12.75">
      <c r="A111" s="57">
        <v>23</v>
      </c>
      <c r="B111" s="58" t="s">
        <v>470</v>
      </c>
      <c r="C111" s="58" t="s">
        <v>550</v>
      </c>
      <c r="D111" s="58">
        <v>15030</v>
      </c>
      <c r="E111" s="58">
        <v>2627</v>
      </c>
    </row>
    <row r="112" spans="1:5" ht="12.75">
      <c r="A112" s="57">
        <v>24</v>
      </c>
      <c r="B112" s="58" t="s">
        <v>474</v>
      </c>
      <c r="C112" s="58" t="s">
        <v>551</v>
      </c>
      <c r="D112" s="58">
        <v>77400</v>
      </c>
      <c r="E112" s="58">
        <v>1447</v>
      </c>
    </row>
    <row r="113" spans="1:5" ht="12.75">
      <c r="A113" s="57">
        <v>25</v>
      </c>
      <c r="B113" s="58" t="s">
        <v>474</v>
      </c>
      <c r="C113" s="58" t="s">
        <v>552</v>
      </c>
      <c r="D113" s="58">
        <v>13954</v>
      </c>
      <c r="E113" s="58">
        <v>6442</v>
      </c>
    </row>
    <row r="114" spans="1:5" ht="12.75">
      <c r="A114" s="57">
        <v>26</v>
      </c>
      <c r="B114" s="58" t="s">
        <v>486</v>
      </c>
      <c r="C114" s="58" t="s">
        <v>553</v>
      </c>
      <c r="D114" s="58">
        <v>17000</v>
      </c>
      <c r="E114" s="58">
        <v>1668</v>
      </c>
    </row>
    <row r="115" spans="1:5" ht="12.75">
      <c r="A115" s="57">
        <v>27</v>
      </c>
      <c r="B115" s="58" t="s">
        <v>488</v>
      </c>
      <c r="C115" s="58" t="s">
        <v>554</v>
      </c>
      <c r="D115" s="58">
        <v>11900</v>
      </c>
      <c r="E115" s="58">
        <v>1265</v>
      </c>
    </row>
    <row r="116" spans="1:5" ht="12.75">
      <c r="A116" s="57">
        <v>28</v>
      </c>
      <c r="B116" s="58" t="s">
        <v>498</v>
      </c>
      <c r="C116" s="58" t="s">
        <v>555</v>
      </c>
      <c r="D116" s="58">
        <v>33057</v>
      </c>
      <c r="E116" s="58">
        <v>3936</v>
      </c>
    </row>
    <row r="117" spans="1:5" ht="12.75">
      <c r="A117" s="57">
        <v>29</v>
      </c>
      <c r="B117" s="58" t="s">
        <v>506</v>
      </c>
      <c r="C117" s="58" t="s">
        <v>556</v>
      </c>
      <c r="D117" s="58">
        <v>0</v>
      </c>
      <c r="E117" s="58">
        <v>0</v>
      </c>
    </row>
    <row r="118" spans="1:5" ht="12.75">
      <c r="A118" s="57">
        <v>30</v>
      </c>
      <c r="B118" s="58" t="s">
        <v>506</v>
      </c>
      <c r="C118" s="58" t="s">
        <v>557</v>
      </c>
      <c r="D118" s="58">
        <v>4210</v>
      </c>
      <c r="E118" s="58">
        <v>3181</v>
      </c>
    </row>
    <row r="119" spans="1:5" ht="12.75">
      <c r="A119" s="57">
        <v>31</v>
      </c>
      <c r="B119" s="58" t="s">
        <v>506</v>
      </c>
      <c r="C119" s="58" t="s">
        <v>558</v>
      </c>
      <c r="D119" s="58">
        <v>55000</v>
      </c>
      <c r="E119" s="58">
        <v>8026</v>
      </c>
    </row>
    <row r="120" spans="1:5" ht="12.75">
      <c r="A120" s="57">
        <v>32</v>
      </c>
      <c r="B120" s="58" t="s">
        <v>516</v>
      </c>
      <c r="C120" s="58" t="s">
        <v>559</v>
      </c>
      <c r="D120" s="58">
        <v>2363</v>
      </c>
      <c r="E120" s="58">
        <v>177</v>
      </c>
    </row>
    <row r="121" spans="1:5" ht="12.75">
      <c r="A121" s="57">
        <v>33</v>
      </c>
      <c r="B121" s="58" t="s">
        <v>516</v>
      </c>
      <c r="C121" s="58" t="s">
        <v>560</v>
      </c>
      <c r="D121" s="58">
        <v>2000</v>
      </c>
      <c r="E121" s="58">
        <v>1332</v>
      </c>
    </row>
    <row r="122" spans="1:5" ht="12.75">
      <c r="A122" s="57">
        <v>34</v>
      </c>
      <c r="B122" s="58" t="s">
        <v>516</v>
      </c>
      <c r="C122" s="58" t="s">
        <v>561</v>
      </c>
      <c r="D122" s="58">
        <v>108763</v>
      </c>
      <c r="E122" s="58">
        <v>5549</v>
      </c>
    </row>
    <row r="123" spans="1:5" ht="12.75">
      <c r="A123" s="57">
        <v>35</v>
      </c>
      <c r="B123" s="58" t="s">
        <v>520</v>
      </c>
      <c r="C123" s="58" t="s">
        <v>562</v>
      </c>
      <c r="D123" s="58">
        <v>176000</v>
      </c>
      <c r="E123" s="58">
        <v>4157</v>
      </c>
    </row>
    <row r="124" spans="1:5" ht="12.75">
      <c r="A124" s="57">
        <v>36</v>
      </c>
      <c r="B124" s="58" t="s">
        <v>522</v>
      </c>
      <c r="C124" s="58" t="s">
        <v>563</v>
      </c>
      <c r="D124" s="58">
        <v>17760</v>
      </c>
      <c r="E124" s="58">
        <v>2285</v>
      </c>
    </row>
    <row r="125" spans="1:5" ht="12.75">
      <c r="A125" s="57">
        <v>37</v>
      </c>
      <c r="B125" s="58" t="s">
        <v>524</v>
      </c>
      <c r="C125" s="58" t="s">
        <v>564</v>
      </c>
      <c r="D125" s="58">
        <v>9200</v>
      </c>
      <c r="E125" s="58">
        <v>8361</v>
      </c>
    </row>
    <row r="126" spans="1:5" ht="12.75">
      <c r="A126" s="57">
        <v>38</v>
      </c>
      <c r="B126" s="58" t="s">
        <v>524</v>
      </c>
      <c r="C126" s="58" t="s">
        <v>565</v>
      </c>
      <c r="D126" s="58">
        <v>1306</v>
      </c>
      <c r="E126" s="58">
        <v>830</v>
      </c>
    </row>
    <row r="127" spans="1:5" ht="12.75">
      <c r="A127" s="57">
        <v>39</v>
      </c>
      <c r="B127" s="58" t="s">
        <v>566</v>
      </c>
      <c r="C127" s="58" t="s">
        <v>567</v>
      </c>
      <c r="D127" s="58">
        <v>60000</v>
      </c>
      <c r="E127" s="58">
        <v>2810.8</v>
      </c>
    </row>
    <row r="128" spans="1:5" s="54" customFormat="1" ht="12.75">
      <c r="A128" s="51">
        <v>39</v>
      </c>
      <c r="B128" s="52"/>
      <c r="C128" s="52" t="s">
        <v>568</v>
      </c>
      <c r="D128" s="52">
        <f>SUM(D89:D127)</f>
        <v>1442496</v>
      </c>
      <c r="E128" s="52">
        <f>SUM(E89:E127)</f>
        <v>121224.64</v>
      </c>
    </row>
    <row r="129" spans="1:5" ht="7.5" customHeight="1">
      <c r="A129" s="156"/>
      <c r="B129" s="157"/>
      <c r="C129" s="157"/>
      <c r="D129" s="157"/>
      <c r="E129" s="158"/>
    </row>
    <row r="130" spans="1:5" s="54" customFormat="1" ht="12.75">
      <c r="A130" s="51">
        <f>(A87+A128)</f>
        <v>122</v>
      </c>
      <c r="B130" s="52"/>
      <c r="C130" s="52" t="s">
        <v>569</v>
      </c>
      <c r="D130" s="52">
        <f>(D87+D128)</f>
        <v>2665214.87</v>
      </c>
      <c r="E130" s="52">
        <f>(E87+E128)</f>
        <v>306508.94</v>
      </c>
    </row>
  </sheetData>
  <sheetProtection password="CE88" sheet="1" objects="1" scenarios="1"/>
  <mergeCells count="5">
    <mergeCell ref="A129:E129"/>
    <mergeCell ref="A1:A2"/>
    <mergeCell ref="B1:B2"/>
    <mergeCell ref="C1:C2"/>
    <mergeCell ref="A88:E8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&amp;C&amp;"Arial,Bold"&amp;12 12.2. Kopējā institūcijas teritorija</oddHeader>
    <oddFooter>&amp;L
&amp;8SPP Statistiskās informācijas un analīzes daļa&amp;R
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K131"/>
  <sheetViews>
    <sheetView showGridLines="0" workbookViewId="0" topLeftCell="A1">
      <selection activeCell="E10" sqref="E10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9.7109375" style="8" customWidth="1"/>
    <col min="5" max="5" width="9.421875" style="8" customWidth="1"/>
    <col min="6" max="7" width="10.421875" style="8" customWidth="1"/>
    <col min="8" max="8" width="10.28125" style="8" customWidth="1"/>
    <col min="9" max="11" width="10.140625" style="8" customWidth="1"/>
    <col min="12" max="16384" width="9.140625" style="8" customWidth="1"/>
  </cols>
  <sheetData>
    <row r="1" spans="1:11" s="3" customFormat="1" ht="15" customHeight="1">
      <c r="A1" s="159" t="s">
        <v>0</v>
      </c>
      <c r="B1" s="147" t="s">
        <v>1</v>
      </c>
      <c r="C1" s="147" t="s">
        <v>2</v>
      </c>
      <c r="D1" s="2" t="s">
        <v>33</v>
      </c>
      <c r="E1" s="2" t="s">
        <v>33</v>
      </c>
      <c r="F1" s="2" t="s">
        <v>32</v>
      </c>
      <c r="G1" s="2" t="s">
        <v>32</v>
      </c>
      <c r="H1" s="2" t="s">
        <v>31</v>
      </c>
      <c r="I1" s="2" t="s">
        <v>30</v>
      </c>
      <c r="J1" s="2" t="s">
        <v>411</v>
      </c>
      <c r="K1" s="2" t="s">
        <v>412</v>
      </c>
    </row>
    <row r="2" spans="1:11" s="3" customFormat="1" ht="22.5" customHeight="1">
      <c r="A2" s="160"/>
      <c r="B2" s="148"/>
      <c r="C2" s="148"/>
      <c r="D2" s="143" t="s">
        <v>29</v>
      </c>
      <c r="E2" s="143"/>
      <c r="F2" s="142" t="s">
        <v>28</v>
      </c>
      <c r="G2" s="142"/>
      <c r="H2" s="143" t="s">
        <v>27</v>
      </c>
      <c r="I2" s="143" t="s">
        <v>26</v>
      </c>
      <c r="J2" s="143" t="s">
        <v>26</v>
      </c>
      <c r="K2" s="143" t="s">
        <v>26</v>
      </c>
    </row>
    <row r="3" spans="1:11" s="3" customFormat="1" ht="25.5" customHeight="1">
      <c r="A3" s="160"/>
      <c r="B3" s="148"/>
      <c r="C3" s="148"/>
      <c r="D3" s="2" t="s">
        <v>25</v>
      </c>
      <c r="E3" s="12" t="s">
        <v>363</v>
      </c>
      <c r="F3" s="2" t="s">
        <v>25</v>
      </c>
      <c r="G3" s="12" t="s">
        <v>364</v>
      </c>
      <c r="H3" s="143"/>
      <c r="I3" s="143"/>
      <c r="J3" s="143"/>
      <c r="K3" s="143"/>
    </row>
    <row r="4" spans="1:11" s="10" customFormat="1" ht="12.75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</row>
    <row r="5" spans="1:11" ht="12.75">
      <c r="A5" s="48">
        <v>1</v>
      </c>
      <c r="B5" s="49" t="s">
        <v>413</v>
      </c>
      <c r="C5" s="49" t="s">
        <v>414</v>
      </c>
      <c r="D5" s="49">
        <v>7</v>
      </c>
      <c r="E5" s="49">
        <v>1</v>
      </c>
      <c r="F5" s="49">
        <v>6</v>
      </c>
      <c r="G5" s="49">
        <v>1</v>
      </c>
      <c r="H5" s="49">
        <v>0</v>
      </c>
      <c r="I5" s="49">
        <v>1</v>
      </c>
      <c r="J5" s="49">
        <v>2</v>
      </c>
      <c r="K5" s="49">
        <v>1</v>
      </c>
    </row>
    <row r="6" spans="1:11" ht="12.75">
      <c r="A6" s="50">
        <v>2</v>
      </c>
      <c r="B6" s="47" t="s">
        <v>415</v>
      </c>
      <c r="C6" s="47" t="s">
        <v>416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</row>
    <row r="7" spans="1:11" ht="12.75">
      <c r="A7" s="50">
        <v>3</v>
      </c>
      <c r="B7" s="47" t="s">
        <v>415</v>
      </c>
      <c r="C7" s="47" t="s">
        <v>417</v>
      </c>
      <c r="D7" s="47">
        <v>12</v>
      </c>
      <c r="E7" s="47">
        <v>1</v>
      </c>
      <c r="F7" s="47">
        <v>7</v>
      </c>
      <c r="G7" s="47">
        <v>1</v>
      </c>
      <c r="H7" s="47">
        <v>0</v>
      </c>
      <c r="I7" s="47">
        <v>0</v>
      </c>
      <c r="J7" s="47">
        <v>0</v>
      </c>
      <c r="K7" s="47">
        <v>0</v>
      </c>
    </row>
    <row r="8" spans="1:11" ht="12.75">
      <c r="A8" s="50">
        <v>4</v>
      </c>
      <c r="B8" s="47" t="s">
        <v>415</v>
      </c>
      <c r="C8" s="47" t="s">
        <v>418</v>
      </c>
      <c r="D8" s="47">
        <v>2</v>
      </c>
      <c r="E8" s="47">
        <v>0</v>
      </c>
      <c r="F8" s="47">
        <v>2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</row>
    <row r="9" spans="1:11" ht="12.75">
      <c r="A9" s="50">
        <v>5</v>
      </c>
      <c r="B9" s="47" t="s">
        <v>419</v>
      </c>
      <c r="C9" s="47" t="s">
        <v>420</v>
      </c>
      <c r="D9" s="47">
        <v>18</v>
      </c>
      <c r="E9" s="47">
        <v>3</v>
      </c>
      <c r="F9" s="47">
        <v>15</v>
      </c>
      <c r="G9" s="47">
        <v>0</v>
      </c>
      <c r="H9" s="47">
        <v>1</v>
      </c>
      <c r="I9" s="47">
        <v>1</v>
      </c>
      <c r="J9" s="47">
        <v>0</v>
      </c>
      <c r="K9" s="47">
        <v>0</v>
      </c>
    </row>
    <row r="10" spans="1:11" ht="12.75">
      <c r="A10" s="50">
        <v>6</v>
      </c>
      <c r="B10" s="47" t="s">
        <v>421</v>
      </c>
      <c r="C10" s="47" t="s">
        <v>422</v>
      </c>
      <c r="D10" s="47">
        <v>5</v>
      </c>
      <c r="E10" s="47">
        <v>1</v>
      </c>
      <c r="F10" s="47">
        <v>5</v>
      </c>
      <c r="G10" s="47">
        <v>1</v>
      </c>
      <c r="H10" s="47">
        <v>0</v>
      </c>
      <c r="I10" s="47">
        <v>1</v>
      </c>
      <c r="J10" s="47">
        <v>0</v>
      </c>
      <c r="K10" s="47">
        <v>0</v>
      </c>
    </row>
    <row r="11" spans="1:11" ht="12.75">
      <c r="A11" s="50">
        <v>7</v>
      </c>
      <c r="B11" s="47" t="s">
        <v>421</v>
      </c>
      <c r="C11" s="47" t="s">
        <v>423</v>
      </c>
      <c r="D11" s="47">
        <v>6</v>
      </c>
      <c r="E11" s="47">
        <v>6</v>
      </c>
      <c r="F11" s="47">
        <v>6</v>
      </c>
      <c r="G11" s="47">
        <v>6</v>
      </c>
      <c r="H11" s="47">
        <v>0</v>
      </c>
      <c r="I11" s="47">
        <v>1</v>
      </c>
      <c r="J11" s="47">
        <v>0</v>
      </c>
      <c r="K11" s="47">
        <v>0</v>
      </c>
    </row>
    <row r="12" spans="1:11" ht="12.75">
      <c r="A12" s="50">
        <v>8</v>
      </c>
      <c r="B12" s="47" t="s">
        <v>421</v>
      </c>
      <c r="C12" s="47" t="s">
        <v>424</v>
      </c>
      <c r="D12" s="47">
        <v>17</v>
      </c>
      <c r="E12" s="47">
        <v>3</v>
      </c>
      <c r="F12" s="47">
        <v>17</v>
      </c>
      <c r="G12" s="47">
        <v>3</v>
      </c>
      <c r="H12" s="47">
        <v>0</v>
      </c>
      <c r="I12" s="47">
        <v>1</v>
      </c>
      <c r="J12" s="47">
        <v>0</v>
      </c>
      <c r="K12" s="47">
        <v>0</v>
      </c>
    </row>
    <row r="13" spans="1:11" ht="12.75">
      <c r="A13" s="50">
        <v>9</v>
      </c>
      <c r="B13" s="47" t="s">
        <v>421</v>
      </c>
      <c r="C13" s="47" t="s">
        <v>425</v>
      </c>
      <c r="D13" s="47">
        <v>8</v>
      </c>
      <c r="E13" s="47">
        <v>0</v>
      </c>
      <c r="F13" s="47">
        <v>1</v>
      </c>
      <c r="G13" s="47">
        <v>0</v>
      </c>
      <c r="H13" s="47">
        <v>0</v>
      </c>
      <c r="I13" s="47">
        <v>1</v>
      </c>
      <c r="J13" s="47">
        <v>1</v>
      </c>
      <c r="K13" s="47">
        <v>0</v>
      </c>
    </row>
    <row r="14" spans="1:11" ht="12.75">
      <c r="A14" s="50">
        <v>10</v>
      </c>
      <c r="B14" s="47" t="s">
        <v>421</v>
      </c>
      <c r="C14" s="47" t="s">
        <v>426</v>
      </c>
      <c r="D14" s="47">
        <v>6</v>
      </c>
      <c r="E14" s="47">
        <v>0</v>
      </c>
      <c r="F14" s="47">
        <v>4</v>
      </c>
      <c r="G14" s="47">
        <v>0</v>
      </c>
      <c r="H14" s="47">
        <v>0</v>
      </c>
      <c r="I14" s="47">
        <v>1</v>
      </c>
      <c r="J14" s="47">
        <v>0</v>
      </c>
      <c r="K14" s="47">
        <v>0</v>
      </c>
    </row>
    <row r="15" spans="1:11" ht="12.75">
      <c r="A15" s="50">
        <v>11</v>
      </c>
      <c r="B15" s="47" t="s">
        <v>421</v>
      </c>
      <c r="C15" s="47" t="s">
        <v>427</v>
      </c>
      <c r="D15" s="47">
        <v>17</v>
      </c>
      <c r="E15" s="47">
        <v>5</v>
      </c>
      <c r="F15" s="47">
        <v>8</v>
      </c>
      <c r="G15" s="47">
        <v>0</v>
      </c>
      <c r="H15" s="47">
        <v>1</v>
      </c>
      <c r="I15" s="47">
        <v>1</v>
      </c>
      <c r="J15" s="47">
        <v>0</v>
      </c>
      <c r="K15" s="47">
        <v>0</v>
      </c>
    </row>
    <row r="16" spans="1:11" ht="12.75">
      <c r="A16" s="50">
        <v>12</v>
      </c>
      <c r="B16" s="47" t="s">
        <v>421</v>
      </c>
      <c r="C16" s="47" t="s">
        <v>428</v>
      </c>
      <c r="D16" s="47">
        <v>2</v>
      </c>
      <c r="E16" s="47">
        <v>0</v>
      </c>
      <c r="F16" s="47">
        <v>2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</row>
    <row r="17" spans="1:11" ht="12.75">
      <c r="A17" s="50">
        <v>13</v>
      </c>
      <c r="B17" s="47" t="s">
        <v>429</v>
      </c>
      <c r="C17" s="47" t="s">
        <v>430</v>
      </c>
      <c r="D17" s="47">
        <v>5</v>
      </c>
      <c r="E17" s="47">
        <v>0</v>
      </c>
      <c r="F17" s="47">
        <v>2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</row>
    <row r="18" spans="1:11" ht="12.75">
      <c r="A18" s="50">
        <v>14</v>
      </c>
      <c r="B18" s="47" t="s">
        <v>431</v>
      </c>
      <c r="C18" s="47" t="s">
        <v>432</v>
      </c>
      <c r="D18" s="47">
        <v>9</v>
      </c>
      <c r="E18" s="47">
        <v>2</v>
      </c>
      <c r="F18" s="47">
        <v>7</v>
      </c>
      <c r="G18" s="47">
        <v>2</v>
      </c>
      <c r="H18" s="47">
        <v>0</v>
      </c>
      <c r="I18" s="47">
        <v>1</v>
      </c>
      <c r="J18" s="47">
        <v>0</v>
      </c>
      <c r="K18" s="47">
        <v>0</v>
      </c>
    </row>
    <row r="19" spans="1:11" ht="12.75">
      <c r="A19" s="50">
        <v>15</v>
      </c>
      <c r="B19" s="47" t="s">
        <v>431</v>
      </c>
      <c r="C19" s="47" t="s">
        <v>433</v>
      </c>
      <c r="D19" s="47">
        <v>1</v>
      </c>
      <c r="E19" s="47">
        <v>0</v>
      </c>
      <c r="F19" s="47">
        <v>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</row>
    <row r="20" spans="1:11" ht="12.75">
      <c r="A20" s="50">
        <v>16</v>
      </c>
      <c r="B20" s="47" t="s">
        <v>431</v>
      </c>
      <c r="C20" s="47" t="s">
        <v>434</v>
      </c>
      <c r="D20" s="47">
        <v>1</v>
      </c>
      <c r="E20" s="47">
        <v>0</v>
      </c>
      <c r="F20" s="47">
        <v>1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</row>
    <row r="21" spans="1:11" ht="12.75">
      <c r="A21" s="50">
        <v>17</v>
      </c>
      <c r="B21" s="47" t="s">
        <v>435</v>
      </c>
      <c r="C21" s="47" t="s">
        <v>436</v>
      </c>
      <c r="D21" s="47">
        <v>3</v>
      </c>
      <c r="E21" s="47">
        <v>0</v>
      </c>
      <c r="F21" s="47">
        <v>1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</row>
    <row r="22" spans="1:11" ht="12.75">
      <c r="A22" s="50">
        <v>18</v>
      </c>
      <c r="B22" s="47" t="s">
        <v>435</v>
      </c>
      <c r="C22" s="47" t="s">
        <v>437</v>
      </c>
      <c r="D22" s="47">
        <v>5</v>
      </c>
      <c r="E22" s="47">
        <v>1</v>
      </c>
      <c r="F22" s="47">
        <v>4</v>
      </c>
      <c r="G22" s="47">
        <v>1</v>
      </c>
      <c r="H22" s="47">
        <v>0</v>
      </c>
      <c r="I22" s="47">
        <v>0</v>
      </c>
      <c r="J22" s="47">
        <v>0</v>
      </c>
      <c r="K22" s="47">
        <v>0</v>
      </c>
    </row>
    <row r="23" spans="1:11" ht="12.75">
      <c r="A23" s="50">
        <v>19</v>
      </c>
      <c r="B23" s="47" t="s">
        <v>438</v>
      </c>
      <c r="C23" s="47" t="s">
        <v>439</v>
      </c>
      <c r="D23" s="47">
        <v>13</v>
      </c>
      <c r="E23" s="47">
        <v>2</v>
      </c>
      <c r="F23" s="47">
        <v>11</v>
      </c>
      <c r="G23" s="47">
        <v>1</v>
      </c>
      <c r="H23" s="47">
        <v>1</v>
      </c>
      <c r="I23" s="47">
        <v>1</v>
      </c>
      <c r="J23" s="47">
        <v>1</v>
      </c>
      <c r="K23" s="47">
        <v>0</v>
      </c>
    </row>
    <row r="24" spans="1:11" ht="12.75">
      <c r="A24" s="50">
        <v>20</v>
      </c>
      <c r="B24" s="47" t="s">
        <v>440</v>
      </c>
      <c r="C24" s="47" t="s">
        <v>441</v>
      </c>
      <c r="D24" s="47">
        <v>5</v>
      </c>
      <c r="E24" s="47">
        <v>0</v>
      </c>
      <c r="F24" s="47">
        <v>3</v>
      </c>
      <c r="G24" s="47">
        <v>0</v>
      </c>
      <c r="H24" s="47">
        <v>0</v>
      </c>
      <c r="I24" s="47">
        <v>1</v>
      </c>
      <c r="J24" s="47">
        <v>0</v>
      </c>
      <c r="K24" s="47">
        <v>0</v>
      </c>
    </row>
    <row r="25" spans="1:11" ht="12.75">
      <c r="A25" s="50">
        <v>21</v>
      </c>
      <c r="B25" s="47" t="s">
        <v>440</v>
      </c>
      <c r="C25" s="47" t="s">
        <v>442</v>
      </c>
      <c r="D25" s="47">
        <v>3</v>
      </c>
      <c r="E25" s="47">
        <v>0</v>
      </c>
      <c r="F25" s="47">
        <v>2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</row>
    <row r="26" spans="1:11" ht="12.75">
      <c r="A26" s="50">
        <v>22</v>
      </c>
      <c r="B26" s="47" t="s">
        <v>440</v>
      </c>
      <c r="C26" s="47" t="s">
        <v>443</v>
      </c>
      <c r="D26" s="47">
        <v>1</v>
      </c>
      <c r="E26" s="47">
        <v>0</v>
      </c>
      <c r="F26" s="47">
        <v>1</v>
      </c>
      <c r="G26" s="47">
        <v>0</v>
      </c>
      <c r="H26" s="47">
        <v>1</v>
      </c>
      <c r="I26" s="47">
        <v>0</v>
      </c>
      <c r="J26" s="47">
        <v>0</v>
      </c>
      <c r="K26" s="47">
        <v>0</v>
      </c>
    </row>
    <row r="27" spans="1:11" ht="12.75">
      <c r="A27" s="50">
        <v>23</v>
      </c>
      <c r="B27" s="47" t="s">
        <v>444</v>
      </c>
      <c r="C27" s="47" t="s">
        <v>445</v>
      </c>
      <c r="D27" s="47">
        <v>6</v>
      </c>
      <c r="E27" s="47">
        <v>2</v>
      </c>
      <c r="F27" s="47">
        <v>6</v>
      </c>
      <c r="G27" s="47">
        <v>0</v>
      </c>
      <c r="H27" s="47">
        <v>1</v>
      </c>
      <c r="I27" s="47">
        <v>1</v>
      </c>
      <c r="J27" s="47">
        <v>1</v>
      </c>
      <c r="K27" s="47">
        <v>0</v>
      </c>
    </row>
    <row r="28" spans="1:11" ht="12.75">
      <c r="A28" s="50">
        <v>24</v>
      </c>
      <c r="B28" s="47" t="s">
        <v>444</v>
      </c>
      <c r="C28" s="47" t="s">
        <v>446</v>
      </c>
      <c r="D28" s="47">
        <v>6</v>
      </c>
      <c r="E28" s="47">
        <v>0</v>
      </c>
      <c r="F28" s="47">
        <v>6</v>
      </c>
      <c r="G28" s="47">
        <v>0</v>
      </c>
      <c r="H28" s="47">
        <v>1</v>
      </c>
      <c r="I28" s="47">
        <v>1</v>
      </c>
      <c r="J28" s="47">
        <v>0</v>
      </c>
      <c r="K28" s="47">
        <v>0</v>
      </c>
    </row>
    <row r="29" spans="1:11" ht="12.75">
      <c r="A29" s="50">
        <v>25</v>
      </c>
      <c r="B29" s="47" t="s">
        <v>444</v>
      </c>
      <c r="C29" s="47" t="s">
        <v>447</v>
      </c>
      <c r="D29" s="47">
        <v>1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</row>
    <row r="30" spans="1:11" ht="12.75">
      <c r="A30" s="50">
        <v>26</v>
      </c>
      <c r="B30" s="47" t="s">
        <v>448</v>
      </c>
      <c r="C30" s="47" t="s">
        <v>449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</row>
    <row r="31" spans="1:11" ht="12.75">
      <c r="A31" s="50">
        <v>27</v>
      </c>
      <c r="B31" s="47" t="s">
        <v>448</v>
      </c>
      <c r="C31" s="47" t="s">
        <v>450</v>
      </c>
      <c r="D31" s="47">
        <v>5</v>
      </c>
      <c r="E31" s="47">
        <v>1</v>
      </c>
      <c r="F31" s="47">
        <v>5</v>
      </c>
      <c r="G31" s="47">
        <v>1</v>
      </c>
      <c r="H31" s="47">
        <v>0</v>
      </c>
      <c r="I31" s="47">
        <v>1</v>
      </c>
      <c r="J31" s="47">
        <v>1</v>
      </c>
      <c r="K31" s="47">
        <v>1</v>
      </c>
    </row>
    <row r="32" spans="1:11" ht="12.75">
      <c r="A32" s="50">
        <v>28</v>
      </c>
      <c r="B32" s="47" t="s">
        <v>451</v>
      </c>
      <c r="C32" s="47" t="s">
        <v>452</v>
      </c>
      <c r="D32" s="47">
        <v>13</v>
      </c>
      <c r="E32" s="47">
        <v>0</v>
      </c>
      <c r="F32" s="47">
        <v>13</v>
      </c>
      <c r="G32" s="47">
        <v>0</v>
      </c>
      <c r="H32" s="47">
        <v>0</v>
      </c>
      <c r="I32" s="47">
        <v>1</v>
      </c>
      <c r="J32" s="47">
        <v>0</v>
      </c>
      <c r="K32" s="47">
        <v>0</v>
      </c>
    </row>
    <row r="33" spans="1:11" ht="12.75">
      <c r="A33" s="50">
        <v>29</v>
      </c>
      <c r="B33" s="47" t="s">
        <v>453</v>
      </c>
      <c r="C33" s="47" t="s">
        <v>454</v>
      </c>
      <c r="D33" s="47">
        <v>1</v>
      </c>
      <c r="E33" s="47">
        <v>0</v>
      </c>
      <c r="F33" s="47">
        <v>1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</row>
    <row r="34" spans="1:11" ht="12.75">
      <c r="A34" s="50">
        <v>30</v>
      </c>
      <c r="B34" s="47" t="s">
        <v>453</v>
      </c>
      <c r="C34" s="47" t="s">
        <v>455</v>
      </c>
      <c r="D34" s="47">
        <v>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</row>
    <row r="35" spans="1:11" ht="12.75">
      <c r="A35" s="50">
        <v>31</v>
      </c>
      <c r="B35" s="47" t="s">
        <v>456</v>
      </c>
      <c r="C35" s="47" t="s">
        <v>457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</row>
    <row r="36" spans="1:11" ht="12.75">
      <c r="A36" s="50">
        <v>32</v>
      </c>
      <c r="B36" s="47" t="s">
        <v>456</v>
      </c>
      <c r="C36" s="47" t="s">
        <v>458</v>
      </c>
      <c r="D36" s="47">
        <v>1</v>
      </c>
      <c r="E36" s="47">
        <v>0</v>
      </c>
      <c r="F36" s="47">
        <v>1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</row>
    <row r="37" spans="1:11" ht="12.75">
      <c r="A37" s="50">
        <v>33</v>
      </c>
      <c r="B37" s="47" t="s">
        <v>456</v>
      </c>
      <c r="C37" s="47" t="s">
        <v>459</v>
      </c>
      <c r="D37" s="47">
        <v>12</v>
      </c>
      <c r="E37" s="47">
        <v>0</v>
      </c>
      <c r="F37" s="47">
        <v>7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</row>
    <row r="38" spans="1:11" ht="12.75">
      <c r="A38" s="50">
        <v>34</v>
      </c>
      <c r="B38" s="47" t="s">
        <v>456</v>
      </c>
      <c r="C38" s="47" t="s">
        <v>460</v>
      </c>
      <c r="D38" s="47">
        <v>3</v>
      </c>
      <c r="E38" s="47">
        <v>1</v>
      </c>
      <c r="F38" s="47">
        <v>3</v>
      </c>
      <c r="G38" s="47">
        <v>1</v>
      </c>
      <c r="H38" s="47">
        <v>0</v>
      </c>
      <c r="I38" s="47">
        <v>1</v>
      </c>
      <c r="J38" s="47">
        <v>0</v>
      </c>
      <c r="K38" s="47">
        <v>0</v>
      </c>
    </row>
    <row r="39" spans="1:11" ht="12.75">
      <c r="A39" s="50">
        <v>35</v>
      </c>
      <c r="B39" s="47" t="s">
        <v>456</v>
      </c>
      <c r="C39" s="47" t="s">
        <v>461</v>
      </c>
      <c r="D39" s="47">
        <v>1</v>
      </c>
      <c r="E39" s="47">
        <v>0</v>
      </c>
      <c r="F39" s="47">
        <v>1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</row>
    <row r="40" spans="1:11" ht="12.75">
      <c r="A40" s="50">
        <v>36</v>
      </c>
      <c r="B40" s="47" t="s">
        <v>462</v>
      </c>
      <c r="C40" s="47" t="s">
        <v>463</v>
      </c>
      <c r="D40" s="47">
        <v>9</v>
      </c>
      <c r="E40" s="47">
        <v>0</v>
      </c>
      <c r="F40" s="47">
        <v>6</v>
      </c>
      <c r="G40" s="47">
        <v>0</v>
      </c>
      <c r="H40" s="47">
        <v>1</v>
      </c>
      <c r="I40" s="47">
        <v>1</v>
      </c>
      <c r="J40" s="47">
        <v>2</v>
      </c>
      <c r="K40" s="47">
        <v>0</v>
      </c>
    </row>
    <row r="41" spans="1:11" ht="12.75">
      <c r="A41" s="50">
        <v>37</v>
      </c>
      <c r="B41" s="47" t="s">
        <v>462</v>
      </c>
      <c r="C41" s="47" t="s">
        <v>464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</row>
    <row r="42" spans="1:11" ht="12.75">
      <c r="A42" s="50">
        <v>38</v>
      </c>
      <c r="B42" s="47" t="s">
        <v>462</v>
      </c>
      <c r="C42" s="47" t="s">
        <v>465</v>
      </c>
      <c r="D42" s="47">
        <v>2</v>
      </c>
      <c r="E42" s="47">
        <v>0</v>
      </c>
      <c r="F42" s="47">
        <v>2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</row>
    <row r="43" spans="1:11" ht="12.75">
      <c r="A43" s="50">
        <v>39</v>
      </c>
      <c r="B43" s="47" t="s">
        <v>466</v>
      </c>
      <c r="C43" s="47" t="s">
        <v>467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</row>
    <row r="44" spans="1:11" ht="12.75">
      <c r="A44" s="50">
        <v>40</v>
      </c>
      <c r="B44" s="47" t="s">
        <v>466</v>
      </c>
      <c r="C44" s="47" t="s">
        <v>468</v>
      </c>
      <c r="D44" s="47">
        <v>1</v>
      </c>
      <c r="E44" s="47">
        <v>0</v>
      </c>
      <c r="F44" s="47">
        <v>1</v>
      </c>
      <c r="G44" s="47">
        <v>0</v>
      </c>
      <c r="H44" s="47">
        <v>0</v>
      </c>
      <c r="I44" s="47">
        <v>1</v>
      </c>
      <c r="J44" s="47">
        <v>0</v>
      </c>
      <c r="K44" s="47">
        <v>0</v>
      </c>
    </row>
    <row r="45" spans="1:11" ht="12.75">
      <c r="A45" s="50">
        <v>41</v>
      </c>
      <c r="B45" s="47" t="s">
        <v>466</v>
      </c>
      <c r="C45" s="47" t="s">
        <v>469</v>
      </c>
      <c r="D45" s="47">
        <v>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</row>
    <row r="46" spans="1:11" ht="12.75">
      <c r="A46" s="50">
        <v>42</v>
      </c>
      <c r="B46" s="47" t="s">
        <v>470</v>
      </c>
      <c r="C46" s="47" t="s">
        <v>471</v>
      </c>
      <c r="D46" s="47">
        <v>3</v>
      </c>
      <c r="E46" s="47">
        <v>0</v>
      </c>
      <c r="F46" s="47">
        <v>0</v>
      </c>
      <c r="G46" s="47">
        <v>0</v>
      </c>
      <c r="H46" s="47">
        <v>0</v>
      </c>
      <c r="I46" s="47">
        <v>1</v>
      </c>
      <c r="J46" s="47">
        <v>0</v>
      </c>
      <c r="K46" s="47">
        <v>0</v>
      </c>
    </row>
    <row r="47" spans="1:11" ht="12.75">
      <c r="A47" s="50">
        <v>43</v>
      </c>
      <c r="B47" s="47" t="s">
        <v>470</v>
      </c>
      <c r="C47" s="47" t="s">
        <v>472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</row>
    <row r="48" spans="1:11" ht="12.75">
      <c r="A48" s="50">
        <v>44</v>
      </c>
      <c r="B48" s="47" t="s">
        <v>470</v>
      </c>
      <c r="C48" s="47" t="s">
        <v>473</v>
      </c>
      <c r="D48" s="47">
        <v>2</v>
      </c>
      <c r="E48" s="47">
        <v>0</v>
      </c>
      <c r="F48" s="47">
        <v>2</v>
      </c>
      <c r="G48" s="47">
        <v>0</v>
      </c>
      <c r="H48" s="47">
        <v>0</v>
      </c>
      <c r="I48" s="47">
        <v>1</v>
      </c>
      <c r="J48" s="47">
        <v>0</v>
      </c>
      <c r="K48" s="47">
        <v>0</v>
      </c>
    </row>
    <row r="49" spans="1:11" ht="12.75">
      <c r="A49" s="50">
        <v>45</v>
      </c>
      <c r="B49" s="47" t="s">
        <v>474</v>
      </c>
      <c r="C49" s="47" t="s">
        <v>475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</row>
    <row r="50" spans="1:11" ht="12.75">
      <c r="A50" s="50">
        <v>46</v>
      </c>
      <c r="B50" s="47" t="s">
        <v>474</v>
      </c>
      <c r="C50" s="47" t="s">
        <v>476</v>
      </c>
      <c r="D50" s="47">
        <v>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</row>
    <row r="51" spans="1:11" ht="12.75">
      <c r="A51" s="50">
        <v>47</v>
      </c>
      <c r="B51" s="47" t="s">
        <v>474</v>
      </c>
      <c r="C51" s="47" t="s">
        <v>477</v>
      </c>
      <c r="D51" s="47">
        <v>3</v>
      </c>
      <c r="E51" s="47">
        <v>0</v>
      </c>
      <c r="F51" s="47">
        <v>3</v>
      </c>
      <c r="G51" s="47">
        <v>0</v>
      </c>
      <c r="H51" s="47">
        <v>0</v>
      </c>
      <c r="I51" s="47">
        <v>1</v>
      </c>
      <c r="J51" s="47">
        <v>1</v>
      </c>
      <c r="K51" s="47">
        <v>0</v>
      </c>
    </row>
    <row r="52" spans="1:11" ht="12.75">
      <c r="A52" s="50">
        <v>48</v>
      </c>
      <c r="B52" s="47" t="s">
        <v>478</v>
      </c>
      <c r="C52" s="47" t="s">
        <v>479</v>
      </c>
      <c r="D52" s="47">
        <v>3</v>
      </c>
      <c r="E52" s="47">
        <v>0</v>
      </c>
      <c r="F52" s="47">
        <v>3</v>
      </c>
      <c r="G52" s="47">
        <v>0</v>
      </c>
      <c r="H52" s="47">
        <v>0</v>
      </c>
      <c r="I52" s="47">
        <v>1</v>
      </c>
      <c r="J52" s="47">
        <v>0</v>
      </c>
      <c r="K52" s="47">
        <v>0</v>
      </c>
    </row>
    <row r="53" spans="1:11" ht="12.75">
      <c r="A53" s="50">
        <v>49</v>
      </c>
      <c r="B53" s="47" t="s">
        <v>478</v>
      </c>
      <c r="C53" s="47" t="s">
        <v>480</v>
      </c>
      <c r="D53" s="47">
        <v>2</v>
      </c>
      <c r="E53" s="47">
        <v>0</v>
      </c>
      <c r="F53" s="47">
        <v>2</v>
      </c>
      <c r="G53" s="47">
        <v>0</v>
      </c>
      <c r="H53" s="47">
        <v>0</v>
      </c>
      <c r="I53" s="47">
        <v>1</v>
      </c>
      <c r="J53" s="47">
        <v>0</v>
      </c>
      <c r="K53" s="47">
        <v>0</v>
      </c>
    </row>
    <row r="54" spans="1:11" ht="12.75">
      <c r="A54" s="50">
        <v>50</v>
      </c>
      <c r="B54" s="47" t="s">
        <v>478</v>
      </c>
      <c r="C54" s="47" t="s">
        <v>481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</row>
    <row r="55" spans="1:11" ht="12.75">
      <c r="A55" s="50">
        <v>51</v>
      </c>
      <c r="B55" s="47" t="s">
        <v>478</v>
      </c>
      <c r="C55" s="47" t="s">
        <v>482</v>
      </c>
      <c r="D55" s="47">
        <v>1</v>
      </c>
      <c r="E55" s="47">
        <v>0</v>
      </c>
      <c r="F55" s="47">
        <v>1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</row>
    <row r="56" spans="1:11" ht="12.75">
      <c r="A56" s="50">
        <v>52</v>
      </c>
      <c r="B56" s="47" t="s">
        <v>478</v>
      </c>
      <c r="C56" s="47" t="s">
        <v>483</v>
      </c>
      <c r="D56" s="47">
        <v>1</v>
      </c>
      <c r="E56" s="47">
        <v>0</v>
      </c>
      <c r="F56" s="47">
        <v>1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</row>
    <row r="57" spans="1:11" ht="12.75">
      <c r="A57" s="50">
        <v>53</v>
      </c>
      <c r="B57" s="47" t="s">
        <v>478</v>
      </c>
      <c r="C57" s="47" t="s">
        <v>484</v>
      </c>
      <c r="D57" s="47">
        <v>2</v>
      </c>
      <c r="E57" s="47">
        <v>1</v>
      </c>
      <c r="F57" s="47">
        <v>1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</row>
    <row r="58" spans="1:11" ht="12.75">
      <c r="A58" s="50">
        <v>54</v>
      </c>
      <c r="B58" s="47" t="s">
        <v>478</v>
      </c>
      <c r="C58" s="47" t="s">
        <v>485</v>
      </c>
      <c r="D58" s="47">
        <v>2</v>
      </c>
      <c r="E58" s="47">
        <v>1</v>
      </c>
      <c r="F58" s="47">
        <v>2</v>
      </c>
      <c r="G58" s="47">
        <v>2</v>
      </c>
      <c r="H58" s="47">
        <v>0</v>
      </c>
      <c r="I58" s="47">
        <v>1</v>
      </c>
      <c r="J58" s="47">
        <v>0</v>
      </c>
      <c r="K58" s="47">
        <v>0</v>
      </c>
    </row>
    <row r="59" spans="1:11" ht="12.75">
      <c r="A59" s="50">
        <v>55</v>
      </c>
      <c r="B59" s="47" t="s">
        <v>486</v>
      </c>
      <c r="C59" s="47" t="s">
        <v>487</v>
      </c>
      <c r="D59" s="47">
        <v>4</v>
      </c>
      <c r="E59" s="47">
        <v>0</v>
      </c>
      <c r="F59" s="47">
        <v>2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</row>
    <row r="60" spans="1:11" ht="12.75">
      <c r="A60" s="50">
        <v>56</v>
      </c>
      <c r="B60" s="47" t="s">
        <v>488</v>
      </c>
      <c r="C60" s="47" t="s">
        <v>489</v>
      </c>
      <c r="D60" s="47">
        <v>2</v>
      </c>
      <c r="E60" s="47">
        <v>0</v>
      </c>
      <c r="F60" s="47">
        <v>2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</row>
    <row r="61" spans="1:11" ht="12.75">
      <c r="A61" s="50">
        <v>57</v>
      </c>
      <c r="B61" s="47" t="s">
        <v>488</v>
      </c>
      <c r="C61" s="47" t="s">
        <v>490</v>
      </c>
      <c r="D61" s="47">
        <v>1</v>
      </c>
      <c r="E61" s="47">
        <v>0</v>
      </c>
      <c r="F61" s="47">
        <v>1</v>
      </c>
      <c r="G61" s="47">
        <v>0</v>
      </c>
      <c r="H61" s="47">
        <v>0</v>
      </c>
      <c r="I61" s="47">
        <v>1</v>
      </c>
      <c r="J61" s="47">
        <v>1</v>
      </c>
      <c r="K61" s="47">
        <v>0</v>
      </c>
    </row>
    <row r="62" spans="1:11" ht="12.75">
      <c r="A62" s="50">
        <v>58</v>
      </c>
      <c r="B62" s="47" t="s">
        <v>488</v>
      </c>
      <c r="C62" s="47" t="s">
        <v>491</v>
      </c>
      <c r="D62" s="47">
        <v>2</v>
      </c>
      <c r="E62" s="47">
        <v>1</v>
      </c>
      <c r="F62" s="47">
        <v>1</v>
      </c>
      <c r="G62" s="47">
        <v>1</v>
      </c>
      <c r="H62" s="47">
        <v>0</v>
      </c>
      <c r="I62" s="47">
        <v>0</v>
      </c>
      <c r="J62" s="47">
        <v>0</v>
      </c>
      <c r="K62" s="47">
        <v>0</v>
      </c>
    </row>
    <row r="63" spans="1:11" ht="12.75">
      <c r="A63" s="50">
        <v>59</v>
      </c>
      <c r="B63" s="47" t="s">
        <v>488</v>
      </c>
      <c r="C63" s="47" t="s">
        <v>492</v>
      </c>
      <c r="D63" s="47">
        <v>4</v>
      </c>
      <c r="E63" s="47">
        <v>0</v>
      </c>
      <c r="F63" s="47">
        <v>3</v>
      </c>
      <c r="G63" s="47">
        <v>1</v>
      </c>
      <c r="H63" s="47">
        <v>0</v>
      </c>
      <c r="I63" s="47">
        <v>1</v>
      </c>
      <c r="J63" s="47">
        <v>1</v>
      </c>
      <c r="K63" s="47">
        <v>0</v>
      </c>
    </row>
    <row r="64" spans="1:11" ht="12.75">
      <c r="A64" s="50">
        <v>60</v>
      </c>
      <c r="B64" s="47" t="s">
        <v>488</v>
      </c>
      <c r="C64" s="47" t="s">
        <v>493</v>
      </c>
      <c r="D64" s="47">
        <v>3</v>
      </c>
      <c r="E64" s="47">
        <v>2</v>
      </c>
      <c r="F64" s="47">
        <v>2</v>
      </c>
      <c r="G64" s="47">
        <v>1</v>
      </c>
      <c r="H64" s="47">
        <v>0</v>
      </c>
      <c r="I64" s="47">
        <v>1</v>
      </c>
      <c r="J64" s="47">
        <v>0</v>
      </c>
      <c r="K64" s="47">
        <v>0</v>
      </c>
    </row>
    <row r="65" spans="1:11" ht="12.75">
      <c r="A65" s="50">
        <v>61</v>
      </c>
      <c r="B65" s="47" t="s">
        <v>488</v>
      </c>
      <c r="C65" s="47" t="s">
        <v>494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</row>
    <row r="66" spans="1:11" ht="12.75">
      <c r="A66" s="50">
        <v>62</v>
      </c>
      <c r="B66" s="47" t="s">
        <v>488</v>
      </c>
      <c r="C66" s="47" t="s">
        <v>495</v>
      </c>
      <c r="D66" s="47">
        <v>3</v>
      </c>
      <c r="E66" s="47">
        <v>0</v>
      </c>
      <c r="F66" s="47">
        <v>2</v>
      </c>
      <c r="G66" s="47">
        <v>0</v>
      </c>
      <c r="H66" s="47">
        <v>0</v>
      </c>
      <c r="I66" s="47">
        <v>1</v>
      </c>
      <c r="J66" s="47">
        <v>0</v>
      </c>
      <c r="K66" s="47">
        <v>0</v>
      </c>
    </row>
    <row r="67" spans="1:11" ht="12.75">
      <c r="A67" s="50">
        <v>63</v>
      </c>
      <c r="B67" s="47" t="s">
        <v>488</v>
      </c>
      <c r="C67" s="47" t="s">
        <v>496</v>
      </c>
      <c r="D67" s="47">
        <v>5</v>
      </c>
      <c r="E67" s="47">
        <v>1</v>
      </c>
      <c r="F67" s="47">
        <v>3</v>
      </c>
      <c r="G67" s="47">
        <v>0</v>
      </c>
      <c r="H67" s="47">
        <v>0</v>
      </c>
      <c r="I67" s="47">
        <v>1</v>
      </c>
      <c r="J67" s="47">
        <v>0</v>
      </c>
      <c r="K67" s="47">
        <v>0</v>
      </c>
    </row>
    <row r="68" spans="1:11" ht="12.75">
      <c r="A68" s="50">
        <v>64</v>
      </c>
      <c r="B68" s="47" t="s">
        <v>488</v>
      </c>
      <c r="C68" s="47" t="s">
        <v>497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</row>
    <row r="69" spans="1:11" ht="12.75">
      <c r="A69" s="50">
        <v>65</v>
      </c>
      <c r="B69" s="47" t="s">
        <v>498</v>
      </c>
      <c r="C69" s="47" t="s">
        <v>499</v>
      </c>
      <c r="D69" s="47">
        <v>6</v>
      </c>
      <c r="E69" s="47">
        <v>1</v>
      </c>
      <c r="F69" s="47">
        <v>6</v>
      </c>
      <c r="G69" s="47">
        <v>0</v>
      </c>
      <c r="H69" s="47">
        <v>1</v>
      </c>
      <c r="I69" s="47">
        <v>0</v>
      </c>
      <c r="J69" s="47">
        <v>0</v>
      </c>
      <c r="K69" s="47">
        <v>0</v>
      </c>
    </row>
    <row r="70" spans="1:11" ht="12.75">
      <c r="A70" s="50">
        <v>66</v>
      </c>
      <c r="B70" s="47" t="s">
        <v>500</v>
      </c>
      <c r="C70" s="47" t="s">
        <v>501</v>
      </c>
      <c r="D70" s="47">
        <v>2</v>
      </c>
      <c r="E70" s="47">
        <v>0</v>
      </c>
      <c r="F70" s="47">
        <v>1</v>
      </c>
      <c r="G70" s="47">
        <v>0</v>
      </c>
      <c r="H70" s="47">
        <v>0</v>
      </c>
      <c r="I70" s="47">
        <v>1</v>
      </c>
      <c r="J70" s="47">
        <v>0</v>
      </c>
      <c r="K70" s="47">
        <v>0</v>
      </c>
    </row>
    <row r="71" spans="1:11" ht="12.75">
      <c r="A71" s="50">
        <v>67</v>
      </c>
      <c r="B71" s="47" t="s">
        <v>500</v>
      </c>
      <c r="C71" s="47" t="s">
        <v>502</v>
      </c>
      <c r="D71" s="47">
        <v>1</v>
      </c>
      <c r="E71" s="47">
        <v>0</v>
      </c>
      <c r="F71" s="47">
        <v>1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</row>
    <row r="72" spans="1:11" ht="12.75">
      <c r="A72" s="50">
        <v>68</v>
      </c>
      <c r="B72" s="47" t="s">
        <v>500</v>
      </c>
      <c r="C72" s="47" t="s">
        <v>503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</row>
    <row r="73" spans="1:11" ht="12.75">
      <c r="A73" s="50">
        <v>69</v>
      </c>
      <c r="B73" s="47" t="s">
        <v>504</v>
      </c>
      <c r="C73" s="47" t="s">
        <v>505</v>
      </c>
      <c r="D73" s="47">
        <v>3</v>
      </c>
      <c r="E73" s="47">
        <v>0</v>
      </c>
      <c r="F73" s="47">
        <v>3</v>
      </c>
      <c r="G73" s="47">
        <v>0</v>
      </c>
      <c r="H73" s="47">
        <v>0</v>
      </c>
      <c r="I73" s="47">
        <v>1</v>
      </c>
      <c r="J73" s="47">
        <v>1</v>
      </c>
      <c r="K73" s="47">
        <v>0</v>
      </c>
    </row>
    <row r="74" spans="1:11" ht="25.5">
      <c r="A74" s="50">
        <v>70</v>
      </c>
      <c r="B74" s="47" t="s">
        <v>506</v>
      </c>
      <c r="C74" s="47" t="s">
        <v>507</v>
      </c>
      <c r="D74" s="47">
        <v>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</row>
    <row r="75" spans="1:11" ht="12.75">
      <c r="A75" s="50">
        <v>71</v>
      </c>
      <c r="B75" s="47" t="s">
        <v>506</v>
      </c>
      <c r="C75" s="47" t="s">
        <v>508</v>
      </c>
      <c r="D75" s="47">
        <v>1</v>
      </c>
      <c r="E75" s="47">
        <v>0</v>
      </c>
      <c r="F75" s="47">
        <v>1</v>
      </c>
      <c r="G75" s="47">
        <v>1</v>
      </c>
      <c r="H75" s="47">
        <v>0</v>
      </c>
      <c r="I75" s="47">
        <v>0</v>
      </c>
      <c r="J75" s="47">
        <v>0</v>
      </c>
      <c r="K75" s="47">
        <v>0</v>
      </c>
    </row>
    <row r="76" spans="1:11" ht="12.75">
      <c r="A76" s="50">
        <v>72</v>
      </c>
      <c r="B76" s="47" t="s">
        <v>506</v>
      </c>
      <c r="C76" s="47" t="s">
        <v>509</v>
      </c>
      <c r="D76" s="47">
        <v>2</v>
      </c>
      <c r="E76" s="47">
        <v>1</v>
      </c>
      <c r="F76" s="47">
        <v>1</v>
      </c>
      <c r="G76" s="47">
        <v>1</v>
      </c>
      <c r="H76" s="47">
        <v>0</v>
      </c>
      <c r="I76" s="47">
        <v>0</v>
      </c>
      <c r="J76" s="47">
        <v>0</v>
      </c>
      <c r="K76" s="47">
        <v>0</v>
      </c>
    </row>
    <row r="77" spans="1:11" ht="12.75">
      <c r="A77" s="50">
        <v>73</v>
      </c>
      <c r="B77" s="47" t="s">
        <v>506</v>
      </c>
      <c r="C77" s="47" t="s">
        <v>510</v>
      </c>
      <c r="D77" s="47">
        <v>4</v>
      </c>
      <c r="E77" s="47">
        <v>1</v>
      </c>
      <c r="F77" s="47">
        <v>3</v>
      </c>
      <c r="G77" s="47">
        <v>0</v>
      </c>
      <c r="H77" s="47">
        <v>0</v>
      </c>
      <c r="I77" s="47">
        <v>1</v>
      </c>
      <c r="J77" s="47">
        <v>0</v>
      </c>
      <c r="K77" s="47">
        <v>0</v>
      </c>
    </row>
    <row r="78" spans="1:11" ht="12.75">
      <c r="A78" s="50">
        <v>74</v>
      </c>
      <c r="B78" s="47" t="s">
        <v>506</v>
      </c>
      <c r="C78" s="47" t="s">
        <v>511</v>
      </c>
      <c r="D78" s="47">
        <v>4</v>
      </c>
      <c r="E78" s="47">
        <v>1</v>
      </c>
      <c r="F78" s="47">
        <v>3</v>
      </c>
      <c r="G78" s="47">
        <v>0</v>
      </c>
      <c r="H78" s="47">
        <v>0</v>
      </c>
      <c r="I78" s="47">
        <v>1</v>
      </c>
      <c r="J78" s="47">
        <v>0</v>
      </c>
      <c r="K78" s="47">
        <v>0</v>
      </c>
    </row>
    <row r="79" spans="1:11" ht="12.75">
      <c r="A79" s="50">
        <v>75</v>
      </c>
      <c r="B79" s="47" t="s">
        <v>506</v>
      </c>
      <c r="C79" s="47" t="s">
        <v>512</v>
      </c>
      <c r="D79" s="47">
        <v>2</v>
      </c>
      <c r="E79" s="47">
        <v>1</v>
      </c>
      <c r="F79" s="47">
        <v>2</v>
      </c>
      <c r="G79" s="47">
        <v>1</v>
      </c>
      <c r="H79" s="47">
        <v>0</v>
      </c>
      <c r="I79" s="47">
        <v>1</v>
      </c>
      <c r="J79" s="47">
        <v>0</v>
      </c>
      <c r="K79" s="47">
        <v>0</v>
      </c>
    </row>
    <row r="80" spans="1:11" ht="12.75">
      <c r="A80" s="50">
        <v>76</v>
      </c>
      <c r="B80" s="47" t="s">
        <v>513</v>
      </c>
      <c r="C80" s="47" t="s">
        <v>514</v>
      </c>
      <c r="D80" s="47">
        <v>3</v>
      </c>
      <c r="E80" s="47">
        <v>2</v>
      </c>
      <c r="F80" s="47">
        <v>1</v>
      </c>
      <c r="G80" s="47">
        <v>0</v>
      </c>
      <c r="H80" s="47">
        <v>0</v>
      </c>
      <c r="I80" s="47">
        <v>1</v>
      </c>
      <c r="J80" s="47">
        <v>0</v>
      </c>
      <c r="K80" s="47">
        <v>0</v>
      </c>
    </row>
    <row r="81" spans="1:11" ht="12.75">
      <c r="A81" s="50">
        <v>77</v>
      </c>
      <c r="B81" s="47" t="s">
        <v>513</v>
      </c>
      <c r="C81" s="47" t="s">
        <v>515</v>
      </c>
      <c r="D81" s="47">
        <v>2</v>
      </c>
      <c r="E81" s="47">
        <v>0</v>
      </c>
      <c r="F81" s="47">
        <v>2</v>
      </c>
      <c r="G81" s="47">
        <v>0</v>
      </c>
      <c r="H81" s="47">
        <v>0</v>
      </c>
      <c r="I81" s="47">
        <v>1</v>
      </c>
      <c r="J81" s="47">
        <v>0</v>
      </c>
      <c r="K81" s="47">
        <v>0</v>
      </c>
    </row>
    <row r="82" spans="1:11" ht="12.75">
      <c r="A82" s="50">
        <v>78</v>
      </c>
      <c r="B82" s="47" t="s">
        <v>516</v>
      </c>
      <c r="C82" s="47" t="s">
        <v>517</v>
      </c>
      <c r="D82" s="47">
        <v>5</v>
      </c>
      <c r="E82" s="47">
        <v>1</v>
      </c>
      <c r="F82" s="47">
        <v>4</v>
      </c>
      <c r="G82" s="47">
        <v>0</v>
      </c>
      <c r="H82" s="47">
        <v>0</v>
      </c>
      <c r="I82" s="47">
        <v>1</v>
      </c>
      <c r="J82" s="47">
        <v>1</v>
      </c>
      <c r="K82" s="47">
        <v>0</v>
      </c>
    </row>
    <row r="83" spans="1:11" ht="12.75">
      <c r="A83" s="50">
        <v>79</v>
      </c>
      <c r="B83" s="47" t="s">
        <v>516</v>
      </c>
      <c r="C83" s="47" t="s">
        <v>518</v>
      </c>
      <c r="D83" s="47">
        <v>5</v>
      </c>
      <c r="E83" s="47">
        <v>0</v>
      </c>
      <c r="F83" s="47">
        <v>5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</row>
    <row r="84" spans="1:11" ht="12.75">
      <c r="A84" s="50">
        <v>80</v>
      </c>
      <c r="B84" s="47" t="s">
        <v>516</v>
      </c>
      <c r="C84" s="47" t="s">
        <v>519</v>
      </c>
      <c r="D84" s="47">
        <v>1</v>
      </c>
      <c r="E84" s="47">
        <v>0</v>
      </c>
      <c r="F84" s="47">
        <v>1</v>
      </c>
      <c r="G84" s="47">
        <v>0</v>
      </c>
      <c r="H84" s="47">
        <v>0</v>
      </c>
      <c r="I84" s="47">
        <v>1</v>
      </c>
      <c r="J84" s="47">
        <v>0</v>
      </c>
      <c r="K84" s="47">
        <v>0</v>
      </c>
    </row>
    <row r="85" spans="1:11" ht="12.75">
      <c r="A85" s="50">
        <v>81</v>
      </c>
      <c r="B85" s="47" t="s">
        <v>520</v>
      </c>
      <c r="C85" s="47" t="s">
        <v>521</v>
      </c>
      <c r="D85" s="47">
        <v>16</v>
      </c>
      <c r="E85" s="47">
        <v>3</v>
      </c>
      <c r="F85" s="47">
        <v>13</v>
      </c>
      <c r="G85" s="47">
        <v>3</v>
      </c>
      <c r="H85" s="47">
        <v>0</v>
      </c>
      <c r="I85" s="47">
        <v>1</v>
      </c>
      <c r="J85" s="47">
        <v>0</v>
      </c>
      <c r="K85" s="47">
        <v>0</v>
      </c>
    </row>
    <row r="86" spans="1:11" ht="12.75">
      <c r="A86" s="50">
        <v>82</v>
      </c>
      <c r="B86" s="47" t="s">
        <v>522</v>
      </c>
      <c r="C86" s="47" t="s">
        <v>523</v>
      </c>
      <c r="D86" s="47">
        <v>3</v>
      </c>
      <c r="E86" s="47">
        <v>2</v>
      </c>
      <c r="F86" s="47">
        <v>2</v>
      </c>
      <c r="G86" s="47">
        <v>1</v>
      </c>
      <c r="H86" s="47">
        <v>0</v>
      </c>
      <c r="I86" s="47">
        <v>1</v>
      </c>
      <c r="J86" s="47">
        <v>0</v>
      </c>
      <c r="K86" s="47">
        <v>0</v>
      </c>
    </row>
    <row r="87" spans="1:11" ht="12.75">
      <c r="A87" s="50">
        <v>83</v>
      </c>
      <c r="B87" s="47" t="s">
        <v>524</v>
      </c>
      <c r="C87" s="47" t="s">
        <v>525</v>
      </c>
      <c r="D87" s="47">
        <v>5</v>
      </c>
      <c r="E87" s="47">
        <v>1</v>
      </c>
      <c r="F87" s="47">
        <v>5</v>
      </c>
      <c r="G87" s="47">
        <v>1</v>
      </c>
      <c r="H87" s="47">
        <v>0</v>
      </c>
      <c r="I87" s="47">
        <v>0</v>
      </c>
      <c r="J87" s="47">
        <v>0</v>
      </c>
      <c r="K87" s="47">
        <v>0</v>
      </c>
    </row>
    <row r="88" spans="1:11" s="54" customFormat="1" ht="12.75">
      <c r="A88" s="51">
        <v>83</v>
      </c>
      <c r="B88" s="52"/>
      <c r="C88" s="52" t="s">
        <v>526</v>
      </c>
      <c r="D88" s="52">
        <f aca="true" t="shared" si="0" ref="D88:K88">SUM(D5:D87)</f>
        <v>319</v>
      </c>
      <c r="E88" s="52">
        <f t="shared" si="0"/>
        <v>49</v>
      </c>
      <c r="F88" s="52">
        <f t="shared" si="0"/>
        <v>243</v>
      </c>
      <c r="G88" s="52">
        <f t="shared" si="0"/>
        <v>31</v>
      </c>
      <c r="H88" s="52">
        <f t="shared" si="0"/>
        <v>8</v>
      </c>
      <c r="I88" s="52">
        <f t="shared" si="0"/>
        <v>40</v>
      </c>
      <c r="J88" s="52">
        <f t="shared" si="0"/>
        <v>13</v>
      </c>
      <c r="K88" s="52">
        <f t="shared" si="0"/>
        <v>2</v>
      </c>
    </row>
    <row r="89" spans="1:11" ht="7.5" customHeight="1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1"/>
    </row>
    <row r="90" spans="1:11" ht="12.75">
      <c r="A90" s="50">
        <v>1</v>
      </c>
      <c r="B90" s="47" t="s">
        <v>413</v>
      </c>
      <c r="C90" s="47" t="s">
        <v>527</v>
      </c>
      <c r="D90" s="47">
        <v>1</v>
      </c>
      <c r="E90" s="47">
        <v>0</v>
      </c>
      <c r="F90" s="47">
        <v>1</v>
      </c>
      <c r="G90" s="47">
        <v>0</v>
      </c>
      <c r="H90" s="47">
        <v>1</v>
      </c>
      <c r="I90" s="47">
        <v>0</v>
      </c>
      <c r="J90" s="47">
        <v>0</v>
      </c>
      <c r="K90" s="47">
        <v>0</v>
      </c>
    </row>
    <row r="91" spans="1:11" ht="12.75">
      <c r="A91" s="50">
        <v>2</v>
      </c>
      <c r="B91" s="47" t="s">
        <v>528</v>
      </c>
      <c r="C91" s="47" t="s">
        <v>529</v>
      </c>
      <c r="D91" s="47">
        <v>16</v>
      </c>
      <c r="E91" s="47">
        <v>2</v>
      </c>
      <c r="F91" s="47">
        <v>16</v>
      </c>
      <c r="G91" s="47">
        <v>2</v>
      </c>
      <c r="H91" s="47">
        <v>1</v>
      </c>
      <c r="I91" s="47">
        <v>1</v>
      </c>
      <c r="J91" s="47">
        <v>1</v>
      </c>
      <c r="K91" s="47">
        <v>0</v>
      </c>
    </row>
    <row r="92" spans="1:11" ht="12.75">
      <c r="A92" s="50">
        <v>3</v>
      </c>
      <c r="B92" s="47" t="s">
        <v>415</v>
      </c>
      <c r="C92" s="47" t="s">
        <v>530</v>
      </c>
      <c r="D92" s="47">
        <v>1</v>
      </c>
      <c r="E92" s="47">
        <v>1</v>
      </c>
      <c r="F92" s="47">
        <v>1</v>
      </c>
      <c r="G92" s="47">
        <v>1</v>
      </c>
      <c r="H92" s="47">
        <v>0</v>
      </c>
      <c r="I92" s="47">
        <v>0</v>
      </c>
      <c r="J92" s="47">
        <v>0</v>
      </c>
      <c r="K92" s="47">
        <v>0</v>
      </c>
    </row>
    <row r="93" spans="1:11" ht="12.75">
      <c r="A93" s="50">
        <v>4</v>
      </c>
      <c r="B93" s="47" t="s">
        <v>419</v>
      </c>
      <c r="C93" s="47" t="s">
        <v>531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</row>
    <row r="94" spans="1:11" ht="12.75">
      <c r="A94" s="50">
        <v>5</v>
      </c>
      <c r="B94" s="47" t="s">
        <v>421</v>
      </c>
      <c r="C94" s="47" t="s">
        <v>532</v>
      </c>
      <c r="D94" s="47">
        <v>14</v>
      </c>
      <c r="E94" s="47">
        <v>0</v>
      </c>
      <c r="F94" s="47">
        <v>14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</row>
    <row r="95" spans="1:11" ht="12.75">
      <c r="A95" s="50">
        <v>6</v>
      </c>
      <c r="B95" s="47" t="s">
        <v>421</v>
      </c>
      <c r="C95" s="47" t="s">
        <v>533</v>
      </c>
      <c r="D95" s="47">
        <v>16</v>
      </c>
      <c r="E95" s="47">
        <v>3</v>
      </c>
      <c r="F95" s="47">
        <v>4</v>
      </c>
      <c r="G95" s="47">
        <v>0</v>
      </c>
      <c r="H95" s="47">
        <v>1</v>
      </c>
      <c r="I95" s="47">
        <v>1</v>
      </c>
      <c r="J95" s="47">
        <v>1</v>
      </c>
      <c r="K95" s="47">
        <v>0</v>
      </c>
    </row>
    <row r="96" spans="1:11" ht="12.75">
      <c r="A96" s="50">
        <v>7</v>
      </c>
      <c r="B96" s="47" t="s">
        <v>421</v>
      </c>
      <c r="C96" s="47" t="s">
        <v>534</v>
      </c>
      <c r="D96" s="47">
        <v>6</v>
      </c>
      <c r="E96" s="47">
        <v>0</v>
      </c>
      <c r="F96" s="47">
        <v>3</v>
      </c>
      <c r="G96" s="47">
        <v>0</v>
      </c>
      <c r="H96" s="47">
        <v>1</v>
      </c>
      <c r="I96" s="47">
        <v>1</v>
      </c>
      <c r="J96" s="47">
        <v>0</v>
      </c>
      <c r="K96" s="47">
        <v>0</v>
      </c>
    </row>
    <row r="97" spans="1:11" ht="12.75">
      <c r="A97" s="50">
        <v>8</v>
      </c>
      <c r="B97" s="47" t="s">
        <v>421</v>
      </c>
      <c r="C97" s="47" t="s">
        <v>535</v>
      </c>
      <c r="D97" s="47">
        <v>5</v>
      </c>
      <c r="E97" s="47">
        <v>3</v>
      </c>
      <c r="F97" s="47">
        <v>2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</row>
    <row r="98" spans="1:11" ht="12.75">
      <c r="A98" s="50">
        <v>9</v>
      </c>
      <c r="B98" s="47" t="s">
        <v>431</v>
      </c>
      <c r="C98" s="47" t="s">
        <v>536</v>
      </c>
      <c r="D98" s="47">
        <v>16</v>
      </c>
      <c r="E98" s="47">
        <v>0</v>
      </c>
      <c r="F98" s="47">
        <v>16</v>
      </c>
      <c r="G98" s="47">
        <v>0</v>
      </c>
      <c r="H98" s="47">
        <v>1</v>
      </c>
      <c r="I98" s="47">
        <v>1</v>
      </c>
      <c r="J98" s="47">
        <v>1</v>
      </c>
      <c r="K98" s="47">
        <v>0</v>
      </c>
    </row>
    <row r="99" spans="1:11" ht="12.75">
      <c r="A99" s="50">
        <v>10</v>
      </c>
      <c r="B99" s="47" t="s">
        <v>440</v>
      </c>
      <c r="C99" s="47" t="s">
        <v>537</v>
      </c>
      <c r="D99" s="47">
        <v>13</v>
      </c>
      <c r="E99" s="47">
        <v>2</v>
      </c>
      <c r="F99" s="47">
        <v>2</v>
      </c>
      <c r="G99" s="47">
        <v>2</v>
      </c>
      <c r="H99" s="47">
        <v>1</v>
      </c>
      <c r="I99" s="47">
        <v>1</v>
      </c>
      <c r="J99" s="47">
        <v>1</v>
      </c>
      <c r="K99" s="47">
        <v>0</v>
      </c>
    </row>
    <row r="100" spans="1:11" ht="12.75">
      <c r="A100" s="50">
        <v>11</v>
      </c>
      <c r="B100" s="47" t="s">
        <v>444</v>
      </c>
      <c r="C100" s="47" t="s">
        <v>538</v>
      </c>
      <c r="D100" s="47">
        <v>5</v>
      </c>
      <c r="E100" s="47">
        <v>0</v>
      </c>
      <c r="F100" s="47">
        <v>3</v>
      </c>
      <c r="G100" s="47">
        <v>0</v>
      </c>
      <c r="H100" s="47">
        <v>1</v>
      </c>
      <c r="I100" s="47">
        <v>1</v>
      </c>
      <c r="J100" s="47">
        <v>0</v>
      </c>
      <c r="K100" s="47">
        <v>0</v>
      </c>
    </row>
    <row r="101" spans="1:11" ht="12.75">
      <c r="A101" s="50">
        <v>12</v>
      </c>
      <c r="B101" s="47" t="s">
        <v>444</v>
      </c>
      <c r="C101" s="47" t="s">
        <v>539</v>
      </c>
      <c r="D101" s="47">
        <v>3</v>
      </c>
      <c r="E101" s="47">
        <v>1</v>
      </c>
      <c r="F101" s="47">
        <v>3</v>
      </c>
      <c r="G101" s="47">
        <v>1</v>
      </c>
      <c r="H101" s="47">
        <v>1</v>
      </c>
      <c r="I101" s="47">
        <v>1</v>
      </c>
      <c r="J101" s="47">
        <v>0</v>
      </c>
      <c r="K101" s="47">
        <v>0</v>
      </c>
    </row>
    <row r="102" spans="1:11" ht="12.75">
      <c r="A102" s="50">
        <v>13</v>
      </c>
      <c r="B102" s="47" t="s">
        <v>444</v>
      </c>
      <c r="C102" s="47" t="s">
        <v>540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</row>
    <row r="103" spans="1:11" ht="12.75">
      <c r="A103" s="50">
        <v>14</v>
      </c>
      <c r="B103" s="47" t="s">
        <v>448</v>
      </c>
      <c r="C103" s="47" t="s">
        <v>541</v>
      </c>
      <c r="D103" s="47">
        <v>10</v>
      </c>
      <c r="E103" s="47">
        <v>1</v>
      </c>
      <c r="F103" s="47">
        <v>8</v>
      </c>
      <c r="G103" s="47">
        <v>1</v>
      </c>
      <c r="H103" s="47">
        <v>1</v>
      </c>
      <c r="I103" s="47">
        <v>1</v>
      </c>
      <c r="J103" s="47">
        <v>0</v>
      </c>
      <c r="K103" s="47">
        <v>0</v>
      </c>
    </row>
    <row r="104" spans="1:11" ht="12.75">
      <c r="A104" s="50">
        <v>15</v>
      </c>
      <c r="B104" s="47" t="s">
        <v>448</v>
      </c>
      <c r="C104" s="47" t="s">
        <v>542</v>
      </c>
      <c r="D104" s="47">
        <v>4</v>
      </c>
      <c r="E104" s="47">
        <v>0</v>
      </c>
      <c r="F104" s="47">
        <v>3</v>
      </c>
      <c r="G104" s="47">
        <v>0</v>
      </c>
      <c r="H104" s="47">
        <v>0</v>
      </c>
      <c r="I104" s="47">
        <v>1</v>
      </c>
      <c r="J104" s="47">
        <v>0</v>
      </c>
      <c r="K104" s="47">
        <v>0</v>
      </c>
    </row>
    <row r="105" spans="1:11" ht="12.75">
      <c r="A105" s="50">
        <v>16</v>
      </c>
      <c r="B105" s="47" t="s">
        <v>448</v>
      </c>
      <c r="C105" s="47" t="s">
        <v>543</v>
      </c>
      <c r="D105" s="47">
        <v>1</v>
      </c>
      <c r="E105" s="47">
        <v>1</v>
      </c>
      <c r="F105" s="47">
        <v>1</v>
      </c>
      <c r="G105" s="47">
        <v>1</v>
      </c>
      <c r="H105" s="47">
        <v>0</v>
      </c>
      <c r="I105" s="47">
        <v>1</v>
      </c>
      <c r="J105" s="47">
        <v>0</v>
      </c>
      <c r="K105" s="47">
        <v>0</v>
      </c>
    </row>
    <row r="106" spans="1:11" ht="12.75">
      <c r="A106" s="50">
        <v>17</v>
      </c>
      <c r="B106" s="47" t="s">
        <v>448</v>
      </c>
      <c r="C106" s="47" t="s">
        <v>544</v>
      </c>
      <c r="D106" s="47">
        <v>3</v>
      </c>
      <c r="E106" s="47">
        <v>0</v>
      </c>
      <c r="F106" s="47">
        <v>3</v>
      </c>
      <c r="G106" s="47">
        <v>0</v>
      </c>
      <c r="H106" s="47">
        <v>0</v>
      </c>
      <c r="I106" s="47">
        <v>1</v>
      </c>
      <c r="J106" s="47">
        <v>0</v>
      </c>
      <c r="K106" s="47">
        <v>0</v>
      </c>
    </row>
    <row r="107" spans="1:11" ht="12.75">
      <c r="A107" s="50">
        <v>18</v>
      </c>
      <c r="B107" s="47" t="s">
        <v>451</v>
      </c>
      <c r="C107" s="47" t="s">
        <v>545</v>
      </c>
      <c r="D107" s="47">
        <v>8</v>
      </c>
      <c r="E107" s="47">
        <v>1</v>
      </c>
      <c r="F107" s="47">
        <v>8</v>
      </c>
      <c r="G107" s="47">
        <v>1</v>
      </c>
      <c r="H107" s="47">
        <v>1</v>
      </c>
      <c r="I107" s="47">
        <v>1</v>
      </c>
      <c r="J107" s="47">
        <v>6</v>
      </c>
      <c r="K107" s="47">
        <v>2</v>
      </c>
    </row>
    <row r="108" spans="1:11" ht="12.75">
      <c r="A108" s="50">
        <v>19</v>
      </c>
      <c r="B108" s="47" t="s">
        <v>453</v>
      </c>
      <c r="C108" s="47" t="s">
        <v>546</v>
      </c>
      <c r="D108" s="47">
        <v>21</v>
      </c>
      <c r="E108" s="47">
        <v>1</v>
      </c>
      <c r="F108" s="47">
        <v>10</v>
      </c>
      <c r="G108" s="47">
        <v>8</v>
      </c>
      <c r="H108" s="47">
        <v>1</v>
      </c>
      <c r="I108" s="47">
        <v>1</v>
      </c>
      <c r="J108" s="47">
        <v>0</v>
      </c>
      <c r="K108" s="47">
        <v>0</v>
      </c>
    </row>
    <row r="109" spans="1:11" ht="12.75">
      <c r="A109" s="50">
        <v>20</v>
      </c>
      <c r="B109" s="47" t="s">
        <v>456</v>
      </c>
      <c r="C109" s="47" t="s">
        <v>547</v>
      </c>
      <c r="D109" s="47">
        <v>16</v>
      </c>
      <c r="E109" s="47">
        <v>2</v>
      </c>
      <c r="F109" s="47">
        <v>5</v>
      </c>
      <c r="G109" s="47">
        <v>2</v>
      </c>
      <c r="H109" s="47">
        <v>1</v>
      </c>
      <c r="I109" s="47">
        <v>1</v>
      </c>
      <c r="J109" s="47">
        <v>0</v>
      </c>
      <c r="K109" s="47">
        <v>0</v>
      </c>
    </row>
    <row r="110" spans="1:11" ht="25.5">
      <c r="A110" s="50">
        <v>21</v>
      </c>
      <c r="B110" s="47" t="s">
        <v>466</v>
      </c>
      <c r="C110" s="47" t="s">
        <v>548</v>
      </c>
      <c r="D110" s="47">
        <v>1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</row>
    <row r="111" spans="1:11" ht="12.75">
      <c r="A111" s="50">
        <v>22</v>
      </c>
      <c r="B111" s="47" t="s">
        <v>466</v>
      </c>
      <c r="C111" s="47" t="s">
        <v>549</v>
      </c>
      <c r="D111" s="47">
        <v>8</v>
      </c>
      <c r="E111" s="47">
        <v>0</v>
      </c>
      <c r="F111" s="47">
        <v>5</v>
      </c>
      <c r="G111" s="47">
        <v>0</v>
      </c>
      <c r="H111" s="47">
        <v>1</v>
      </c>
      <c r="I111" s="47">
        <v>1</v>
      </c>
      <c r="J111" s="47">
        <v>1</v>
      </c>
      <c r="K111" s="47">
        <v>3</v>
      </c>
    </row>
    <row r="112" spans="1:11" ht="12.75">
      <c r="A112" s="50">
        <v>23</v>
      </c>
      <c r="B112" s="47" t="s">
        <v>470</v>
      </c>
      <c r="C112" s="47" t="s">
        <v>550</v>
      </c>
      <c r="D112" s="47">
        <v>7</v>
      </c>
      <c r="E112" s="47">
        <v>0</v>
      </c>
      <c r="F112" s="47">
        <v>3</v>
      </c>
      <c r="G112" s="47">
        <v>0</v>
      </c>
      <c r="H112" s="47">
        <v>1</v>
      </c>
      <c r="I112" s="47">
        <v>1</v>
      </c>
      <c r="J112" s="47">
        <v>0</v>
      </c>
      <c r="K112" s="47">
        <v>0</v>
      </c>
    </row>
    <row r="113" spans="1:11" ht="12.75">
      <c r="A113" s="50">
        <v>24</v>
      </c>
      <c r="B113" s="47" t="s">
        <v>474</v>
      </c>
      <c r="C113" s="47" t="s">
        <v>551</v>
      </c>
      <c r="D113" s="47">
        <v>7</v>
      </c>
      <c r="E113" s="47">
        <v>0</v>
      </c>
      <c r="F113" s="47">
        <v>1</v>
      </c>
      <c r="G113" s="47">
        <v>0</v>
      </c>
      <c r="H113" s="47">
        <v>1</v>
      </c>
      <c r="I113" s="47">
        <v>4</v>
      </c>
      <c r="J113" s="47">
        <v>4</v>
      </c>
      <c r="K113" s="47">
        <v>0</v>
      </c>
    </row>
    <row r="114" spans="1:11" ht="12.75">
      <c r="A114" s="50">
        <v>25</v>
      </c>
      <c r="B114" s="47" t="s">
        <v>474</v>
      </c>
      <c r="C114" s="47" t="s">
        <v>552</v>
      </c>
      <c r="D114" s="47">
        <v>17</v>
      </c>
      <c r="E114" s="47">
        <v>6</v>
      </c>
      <c r="F114" s="47">
        <v>6</v>
      </c>
      <c r="G114" s="47">
        <v>0</v>
      </c>
      <c r="H114" s="47">
        <v>1</v>
      </c>
      <c r="I114" s="47">
        <v>1</v>
      </c>
      <c r="J114" s="47">
        <v>0</v>
      </c>
      <c r="K114" s="47">
        <v>0</v>
      </c>
    </row>
    <row r="115" spans="1:11" ht="12.75">
      <c r="A115" s="50">
        <v>26</v>
      </c>
      <c r="B115" s="47" t="s">
        <v>486</v>
      </c>
      <c r="C115" s="47" t="s">
        <v>553</v>
      </c>
      <c r="D115" s="47">
        <v>7</v>
      </c>
      <c r="E115" s="47">
        <v>2</v>
      </c>
      <c r="F115" s="47">
        <v>7</v>
      </c>
      <c r="G115" s="47">
        <v>1</v>
      </c>
      <c r="H115" s="47">
        <v>1</v>
      </c>
      <c r="I115" s="47">
        <v>1</v>
      </c>
      <c r="J115" s="47">
        <v>0</v>
      </c>
      <c r="K115" s="47">
        <v>0</v>
      </c>
    </row>
    <row r="116" spans="1:11" ht="12.75">
      <c r="A116" s="50">
        <v>27</v>
      </c>
      <c r="B116" s="47" t="s">
        <v>488</v>
      </c>
      <c r="C116" s="47" t="s">
        <v>554</v>
      </c>
      <c r="D116" s="47">
        <v>7</v>
      </c>
      <c r="E116" s="47">
        <v>1</v>
      </c>
      <c r="F116" s="47">
        <v>7</v>
      </c>
      <c r="G116" s="47">
        <v>1</v>
      </c>
      <c r="H116" s="47">
        <v>1</v>
      </c>
      <c r="I116" s="47">
        <v>1</v>
      </c>
      <c r="J116" s="47">
        <v>0</v>
      </c>
      <c r="K116" s="47">
        <v>0</v>
      </c>
    </row>
    <row r="117" spans="1:11" ht="12.75">
      <c r="A117" s="50">
        <v>28</v>
      </c>
      <c r="B117" s="47" t="s">
        <v>498</v>
      </c>
      <c r="C117" s="47" t="s">
        <v>555</v>
      </c>
      <c r="D117" s="47">
        <v>8</v>
      </c>
      <c r="E117" s="47">
        <v>2</v>
      </c>
      <c r="F117" s="47">
        <v>8</v>
      </c>
      <c r="G117" s="47">
        <v>2</v>
      </c>
      <c r="H117" s="47">
        <v>1</v>
      </c>
      <c r="I117" s="47">
        <v>3</v>
      </c>
      <c r="J117" s="47">
        <v>0</v>
      </c>
      <c r="K117" s="47">
        <v>0</v>
      </c>
    </row>
    <row r="118" spans="1:11" ht="12.75">
      <c r="A118" s="50">
        <v>29</v>
      </c>
      <c r="B118" s="47" t="s">
        <v>506</v>
      </c>
      <c r="C118" s="47" t="s">
        <v>556</v>
      </c>
      <c r="D118" s="47">
        <v>11</v>
      </c>
      <c r="E118" s="47">
        <v>2</v>
      </c>
      <c r="F118" s="47">
        <v>9</v>
      </c>
      <c r="G118" s="47">
        <v>2</v>
      </c>
      <c r="H118" s="47">
        <v>1</v>
      </c>
      <c r="I118" s="47">
        <v>1</v>
      </c>
      <c r="J118" s="47">
        <v>1</v>
      </c>
      <c r="K118" s="47">
        <v>0</v>
      </c>
    </row>
    <row r="119" spans="1:11" ht="12.75">
      <c r="A119" s="50">
        <v>30</v>
      </c>
      <c r="B119" s="47" t="s">
        <v>506</v>
      </c>
      <c r="C119" s="47" t="s">
        <v>557</v>
      </c>
      <c r="D119" s="47">
        <v>18</v>
      </c>
      <c r="E119" s="47">
        <v>5</v>
      </c>
      <c r="F119" s="47">
        <v>13</v>
      </c>
      <c r="G119" s="47">
        <v>0</v>
      </c>
      <c r="H119" s="47">
        <v>1</v>
      </c>
      <c r="I119" s="47">
        <v>15</v>
      </c>
      <c r="J119" s="47">
        <v>15</v>
      </c>
      <c r="K119" s="47">
        <v>3</v>
      </c>
    </row>
    <row r="120" spans="1:11" ht="12.75">
      <c r="A120" s="50">
        <v>31</v>
      </c>
      <c r="B120" s="47" t="s">
        <v>506</v>
      </c>
      <c r="C120" s="47" t="s">
        <v>558</v>
      </c>
      <c r="D120" s="47">
        <v>26</v>
      </c>
      <c r="E120" s="47">
        <v>1</v>
      </c>
      <c r="F120" s="47">
        <v>13</v>
      </c>
      <c r="G120" s="47">
        <v>3</v>
      </c>
      <c r="H120" s="47">
        <v>1</v>
      </c>
      <c r="I120" s="47">
        <v>1</v>
      </c>
      <c r="J120" s="47">
        <v>0</v>
      </c>
      <c r="K120" s="47">
        <v>0</v>
      </c>
    </row>
    <row r="121" spans="1:11" ht="12.75">
      <c r="A121" s="50">
        <v>32</v>
      </c>
      <c r="B121" s="47" t="s">
        <v>516</v>
      </c>
      <c r="C121" s="47" t="s">
        <v>559</v>
      </c>
      <c r="D121" s="47">
        <v>1</v>
      </c>
      <c r="E121" s="47">
        <v>1</v>
      </c>
      <c r="F121" s="47">
        <v>1</v>
      </c>
      <c r="G121" s="47">
        <v>1</v>
      </c>
      <c r="H121" s="47">
        <v>0</v>
      </c>
      <c r="I121" s="47">
        <v>0</v>
      </c>
      <c r="J121" s="47">
        <v>0</v>
      </c>
      <c r="K121" s="47">
        <v>0</v>
      </c>
    </row>
    <row r="122" spans="1:11" ht="12.75">
      <c r="A122" s="50">
        <v>33</v>
      </c>
      <c r="B122" s="47" t="s">
        <v>516</v>
      </c>
      <c r="C122" s="47" t="s">
        <v>560</v>
      </c>
      <c r="D122" s="47">
        <v>0</v>
      </c>
      <c r="E122" s="47">
        <v>4</v>
      </c>
      <c r="F122" s="47">
        <v>0</v>
      </c>
      <c r="G122" s="47">
        <v>4</v>
      </c>
      <c r="H122" s="47">
        <v>1</v>
      </c>
      <c r="I122" s="47">
        <v>1</v>
      </c>
      <c r="J122" s="47">
        <v>0</v>
      </c>
      <c r="K122" s="47">
        <v>0</v>
      </c>
    </row>
    <row r="123" spans="1:11" ht="12.75">
      <c r="A123" s="50">
        <v>34</v>
      </c>
      <c r="B123" s="47" t="s">
        <v>516</v>
      </c>
      <c r="C123" s="47" t="s">
        <v>561</v>
      </c>
      <c r="D123" s="47">
        <v>11</v>
      </c>
      <c r="E123" s="47">
        <v>1</v>
      </c>
      <c r="F123" s="47">
        <v>10</v>
      </c>
      <c r="G123" s="47">
        <v>0</v>
      </c>
      <c r="H123" s="47">
        <v>1</v>
      </c>
      <c r="I123" s="47">
        <v>1</v>
      </c>
      <c r="J123" s="47">
        <v>1</v>
      </c>
      <c r="K123" s="47">
        <v>0</v>
      </c>
    </row>
    <row r="124" spans="1:11" ht="12.75">
      <c r="A124" s="50">
        <v>35</v>
      </c>
      <c r="B124" s="47" t="s">
        <v>520</v>
      </c>
      <c r="C124" s="47" t="s">
        <v>562</v>
      </c>
      <c r="D124" s="47">
        <v>10</v>
      </c>
      <c r="E124" s="47">
        <v>2</v>
      </c>
      <c r="F124" s="47">
        <v>10</v>
      </c>
      <c r="G124" s="47">
        <v>2</v>
      </c>
      <c r="H124" s="47">
        <v>1</v>
      </c>
      <c r="I124" s="47">
        <v>1</v>
      </c>
      <c r="J124" s="47">
        <v>0</v>
      </c>
      <c r="K124" s="47">
        <v>0</v>
      </c>
    </row>
    <row r="125" spans="1:11" ht="12.75">
      <c r="A125" s="50">
        <v>36</v>
      </c>
      <c r="B125" s="47" t="s">
        <v>522</v>
      </c>
      <c r="C125" s="47" t="s">
        <v>563</v>
      </c>
      <c r="D125" s="47">
        <v>12</v>
      </c>
      <c r="E125" s="47">
        <v>3</v>
      </c>
      <c r="F125" s="47">
        <v>9</v>
      </c>
      <c r="G125" s="47">
        <v>3</v>
      </c>
      <c r="H125" s="47">
        <v>1</v>
      </c>
      <c r="I125" s="47">
        <v>1</v>
      </c>
      <c r="J125" s="47">
        <v>1</v>
      </c>
      <c r="K125" s="47">
        <v>0</v>
      </c>
    </row>
    <row r="126" spans="1:11" ht="12.75">
      <c r="A126" s="50">
        <v>37</v>
      </c>
      <c r="B126" s="47" t="s">
        <v>524</v>
      </c>
      <c r="C126" s="47" t="s">
        <v>564</v>
      </c>
      <c r="D126" s="47">
        <v>24</v>
      </c>
      <c r="E126" s="47">
        <v>5</v>
      </c>
      <c r="F126" s="47">
        <v>24</v>
      </c>
      <c r="G126" s="47">
        <v>5</v>
      </c>
      <c r="H126" s="47">
        <v>1</v>
      </c>
      <c r="I126" s="47">
        <v>1</v>
      </c>
      <c r="J126" s="47">
        <v>0</v>
      </c>
      <c r="K126" s="47">
        <v>0</v>
      </c>
    </row>
    <row r="127" spans="1:11" ht="12.75">
      <c r="A127" s="50">
        <v>38</v>
      </c>
      <c r="B127" s="47" t="s">
        <v>524</v>
      </c>
      <c r="C127" s="47" t="s">
        <v>565</v>
      </c>
      <c r="D127" s="47">
        <v>5</v>
      </c>
      <c r="E127" s="47">
        <v>2</v>
      </c>
      <c r="F127" s="47">
        <v>4</v>
      </c>
      <c r="G127" s="47">
        <v>2</v>
      </c>
      <c r="H127" s="47">
        <v>0</v>
      </c>
      <c r="I127" s="47">
        <v>1</v>
      </c>
      <c r="J127" s="47">
        <v>0</v>
      </c>
      <c r="K127" s="47">
        <v>0</v>
      </c>
    </row>
    <row r="128" spans="1:11" ht="12.75">
      <c r="A128" s="50">
        <v>39</v>
      </c>
      <c r="B128" s="47" t="s">
        <v>566</v>
      </c>
      <c r="C128" s="47" t="s">
        <v>567</v>
      </c>
      <c r="D128" s="47">
        <v>5</v>
      </c>
      <c r="E128" s="47">
        <v>1</v>
      </c>
      <c r="F128" s="47">
        <v>5</v>
      </c>
      <c r="G128" s="47">
        <v>1</v>
      </c>
      <c r="H128" s="47">
        <v>1</v>
      </c>
      <c r="I128" s="47">
        <v>1</v>
      </c>
      <c r="J128" s="47">
        <v>0</v>
      </c>
      <c r="K128" s="47">
        <v>0</v>
      </c>
    </row>
    <row r="129" spans="1:11" s="54" customFormat="1" ht="12.75">
      <c r="A129" s="51">
        <v>39</v>
      </c>
      <c r="B129" s="52"/>
      <c r="C129" s="52" t="s">
        <v>568</v>
      </c>
      <c r="D129" s="52">
        <f aca="true" t="shared" si="1" ref="D129:K129">SUM(D90:D128)</f>
        <v>344</v>
      </c>
      <c r="E129" s="52">
        <f t="shared" si="1"/>
        <v>56</v>
      </c>
      <c r="F129" s="52">
        <f t="shared" si="1"/>
        <v>238</v>
      </c>
      <c r="G129" s="52">
        <f t="shared" si="1"/>
        <v>46</v>
      </c>
      <c r="H129" s="52">
        <f t="shared" si="1"/>
        <v>28</v>
      </c>
      <c r="I129" s="52">
        <f t="shared" si="1"/>
        <v>50</v>
      </c>
      <c r="J129" s="52">
        <f t="shared" si="1"/>
        <v>33</v>
      </c>
      <c r="K129" s="52">
        <f t="shared" si="1"/>
        <v>8</v>
      </c>
    </row>
    <row r="130" spans="1:11" ht="7.5" customHeight="1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1"/>
    </row>
    <row r="131" spans="1:11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K131">(D88+D129)</f>
        <v>663</v>
      </c>
      <c r="E131" s="52">
        <f t="shared" si="2"/>
        <v>105</v>
      </c>
      <c r="F131" s="52">
        <f t="shared" si="2"/>
        <v>481</v>
      </c>
      <c r="G131" s="52">
        <f t="shared" si="2"/>
        <v>77</v>
      </c>
      <c r="H131" s="52">
        <f t="shared" si="2"/>
        <v>36</v>
      </c>
      <c r="I131" s="52">
        <f t="shared" si="2"/>
        <v>90</v>
      </c>
      <c r="J131" s="52">
        <f t="shared" si="2"/>
        <v>46</v>
      </c>
      <c r="K131" s="52">
        <f t="shared" si="2"/>
        <v>10</v>
      </c>
    </row>
  </sheetData>
  <sheetProtection password="CE88" sheet="1" objects="1" scenarios="1"/>
  <mergeCells count="11">
    <mergeCell ref="I2:I3"/>
    <mergeCell ref="D2:E2"/>
    <mergeCell ref="F2:G2"/>
    <mergeCell ref="A89:K89"/>
    <mergeCell ref="A130:K130"/>
    <mergeCell ref="A1:A3"/>
    <mergeCell ref="B1:B3"/>
    <mergeCell ref="C1:C3"/>
    <mergeCell ref="H2:H3"/>
    <mergeCell ref="J2:J3"/>
    <mergeCell ref="K2:K3"/>
  </mergeCells>
  <printOptions horizontalCentered="1"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13. Datortehnika un programmatūras</oddHeader>
    <oddFooter>&amp;L
&amp;8SPP Statistiskās informācijas un analīzes daļa&amp;R
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M130"/>
  <sheetViews>
    <sheetView showGridLines="0" workbookViewId="0" topLeftCell="A1">
      <selection activeCell="N2" sqref="N2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7.421875" style="0" customWidth="1"/>
    <col min="5" max="5" width="6.8515625" style="0" customWidth="1"/>
    <col min="6" max="7" width="6.140625" style="0" customWidth="1"/>
    <col min="8" max="8" width="7.57421875" style="0" customWidth="1"/>
    <col min="9" max="9" width="6.8515625" style="0" customWidth="1"/>
    <col min="10" max="10" width="6.421875" style="0" customWidth="1"/>
    <col min="11" max="11" width="6.7109375" style="0" customWidth="1"/>
    <col min="12" max="13" width="6.421875" style="0" customWidth="1"/>
  </cols>
  <sheetData>
    <row r="1" spans="1:13" s="3" customFormat="1" ht="22.5">
      <c r="A1" s="144" t="s">
        <v>0</v>
      </c>
      <c r="B1" s="147" t="s">
        <v>1</v>
      </c>
      <c r="C1" s="147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s="3" customFormat="1" ht="134.25" customHeight="1">
      <c r="A2" s="146"/>
      <c r="B2" s="148"/>
      <c r="C2" s="148"/>
      <c r="D2" s="4" t="s">
        <v>23</v>
      </c>
      <c r="E2" s="5" t="s">
        <v>24</v>
      </c>
      <c r="F2" s="4" t="s">
        <v>13</v>
      </c>
      <c r="G2" s="4" t="s">
        <v>14</v>
      </c>
      <c r="H2" s="5" t="s">
        <v>355</v>
      </c>
      <c r="I2" s="4" t="s">
        <v>15</v>
      </c>
      <c r="J2" s="4" t="s">
        <v>16</v>
      </c>
      <c r="K2" s="4" t="s">
        <v>17</v>
      </c>
      <c r="L2" s="4" t="s">
        <v>18</v>
      </c>
      <c r="M2" s="4" t="s">
        <v>19</v>
      </c>
    </row>
    <row r="3" spans="1:13" s="3" customFormat="1" ht="13.5" thickBot="1">
      <c r="A3" s="6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</row>
    <row r="4" spans="1:13" ht="12.75">
      <c r="A4" s="55">
        <v>1</v>
      </c>
      <c r="B4" s="56" t="s">
        <v>413</v>
      </c>
      <c r="C4" s="56" t="s">
        <v>414</v>
      </c>
      <c r="D4" s="56">
        <v>0</v>
      </c>
      <c r="E4" s="56">
        <v>1</v>
      </c>
      <c r="F4" s="56">
        <v>0</v>
      </c>
      <c r="G4" s="56">
        <v>0</v>
      </c>
      <c r="H4" s="56">
        <v>24</v>
      </c>
      <c r="I4" s="56">
        <v>8</v>
      </c>
      <c r="J4" s="56">
        <v>0</v>
      </c>
      <c r="K4" s="56">
        <v>0</v>
      </c>
      <c r="L4" s="56">
        <v>8</v>
      </c>
      <c r="M4" s="56">
        <v>8</v>
      </c>
    </row>
    <row r="5" spans="1:13" ht="12.75">
      <c r="A5" s="57">
        <v>2</v>
      </c>
      <c r="B5" s="58" t="s">
        <v>415</v>
      </c>
      <c r="C5" s="58" t="s">
        <v>416</v>
      </c>
      <c r="D5" s="58">
        <v>0</v>
      </c>
      <c r="E5" s="58">
        <v>1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</row>
    <row r="6" spans="1:13" ht="12.75">
      <c r="A6" s="57">
        <v>3</v>
      </c>
      <c r="B6" s="58" t="s">
        <v>415</v>
      </c>
      <c r="C6" s="58" t="s">
        <v>417</v>
      </c>
      <c r="D6" s="58">
        <v>1</v>
      </c>
      <c r="E6" s="58">
        <v>0</v>
      </c>
      <c r="F6" s="58">
        <v>0</v>
      </c>
      <c r="G6" s="58">
        <v>0</v>
      </c>
      <c r="H6" s="58">
        <v>48</v>
      </c>
      <c r="I6" s="58">
        <v>0</v>
      </c>
      <c r="J6" s="58">
        <v>0</v>
      </c>
      <c r="K6" s="58">
        <v>24</v>
      </c>
      <c r="L6" s="58">
        <v>0</v>
      </c>
      <c r="M6" s="58">
        <v>24</v>
      </c>
    </row>
    <row r="7" spans="1:13" ht="12.75">
      <c r="A7" s="57">
        <v>4</v>
      </c>
      <c r="B7" s="58" t="s">
        <v>415</v>
      </c>
      <c r="C7" s="58" t="s">
        <v>418</v>
      </c>
      <c r="D7" s="58">
        <v>0</v>
      </c>
      <c r="E7" s="58">
        <v>1</v>
      </c>
      <c r="F7" s="58">
        <v>0</v>
      </c>
      <c r="G7" s="58">
        <v>0</v>
      </c>
      <c r="H7" s="58">
        <v>8</v>
      </c>
      <c r="I7" s="58">
        <v>0</v>
      </c>
      <c r="J7" s="58">
        <v>0</v>
      </c>
      <c r="K7" s="58">
        <v>8</v>
      </c>
      <c r="L7" s="58">
        <v>0</v>
      </c>
      <c r="M7" s="58">
        <v>0</v>
      </c>
    </row>
    <row r="8" spans="1:13" ht="12.75">
      <c r="A8" s="57">
        <v>5</v>
      </c>
      <c r="B8" s="58" t="s">
        <v>419</v>
      </c>
      <c r="C8" s="58" t="s">
        <v>420</v>
      </c>
      <c r="D8" s="58">
        <v>0</v>
      </c>
      <c r="E8" s="58">
        <v>1</v>
      </c>
      <c r="F8" s="58">
        <v>0</v>
      </c>
      <c r="G8" s="58">
        <v>0</v>
      </c>
      <c r="H8" s="58">
        <v>25</v>
      </c>
      <c r="I8" s="58">
        <v>0</v>
      </c>
      <c r="J8" s="58">
        <v>0</v>
      </c>
      <c r="K8" s="58">
        <v>20</v>
      </c>
      <c r="L8" s="58">
        <v>0</v>
      </c>
      <c r="M8" s="58">
        <v>5</v>
      </c>
    </row>
    <row r="9" spans="1:13" ht="12.75">
      <c r="A9" s="57">
        <v>6</v>
      </c>
      <c r="B9" s="58" t="s">
        <v>421</v>
      </c>
      <c r="C9" s="58" t="s">
        <v>422</v>
      </c>
      <c r="D9" s="58">
        <v>1</v>
      </c>
      <c r="E9" s="58">
        <v>0</v>
      </c>
      <c r="F9" s="58">
        <v>0</v>
      </c>
      <c r="G9" s="58">
        <v>0</v>
      </c>
      <c r="H9" s="58">
        <v>78</v>
      </c>
      <c r="I9" s="58">
        <v>0</v>
      </c>
      <c r="J9" s="58">
        <v>0</v>
      </c>
      <c r="K9" s="58">
        <v>0</v>
      </c>
      <c r="L9" s="58">
        <v>0</v>
      </c>
      <c r="M9" s="58">
        <v>78</v>
      </c>
    </row>
    <row r="10" spans="1:13" ht="12.75">
      <c r="A10" s="57">
        <v>7</v>
      </c>
      <c r="B10" s="58" t="s">
        <v>421</v>
      </c>
      <c r="C10" s="58" t="s">
        <v>423</v>
      </c>
      <c r="D10" s="58">
        <v>0</v>
      </c>
      <c r="E10" s="58">
        <v>1</v>
      </c>
      <c r="F10" s="58">
        <v>0</v>
      </c>
      <c r="G10" s="58">
        <v>0</v>
      </c>
      <c r="H10" s="58">
        <v>57</v>
      </c>
      <c r="I10" s="58">
        <v>5</v>
      </c>
      <c r="J10" s="58">
        <v>10</v>
      </c>
      <c r="K10" s="58">
        <v>32</v>
      </c>
      <c r="L10" s="58">
        <v>0</v>
      </c>
      <c r="M10" s="58">
        <v>10</v>
      </c>
    </row>
    <row r="11" spans="1:13" ht="12.75">
      <c r="A11" s="57">
        <v>8</v>
      </c>
      <c r="B11" s="58" t="s">
        <v>421</v>
      </c>
      <c r="C11" s="58" t="s">
        <v>424</v>
      </c>
      <c r="D11" s="58">
        <v>0</v>
      </c>
      <c r="E11" s="58">
        <v>1</v>
      </c>
      <c r="F11" s="58">
        <v>0</v>
      </c>
      <c r="G11" s="58">
        <v>0</v>
      </c>
      <c r="H11" s="58">
        <v>70</v>
      </c>
      <c r="I11" s="58">
        <v>5</v>
      </c>
      <c r="J11" s="58">
        <v>5</v>
      </c>
      <c r="K11" s="58">
        <v>24</v>
      </c>
      <c r="L11" s="58">
        <v>0</v>
      </c>
      <c r="M11" s="58">
        <v>36</v>
      </c>
    </row>
    <row r="12" spans="1:13" ht="12.75">
      <c r="A12" s="57">
        <v>9</v>
      </c>
      <c r="B12" s="58" t="s">
        <v>421</v>
      </c>
      <c r="C12" s="58" t="s">
        <v>425</v>
      </c>
      <c r="D12" s="58">
        <v>0</v>
      </c>
      <c r="E12" s="58">
        <v>0</v>
      </c>
      <c r="F12" s="58">
        <v>1</v>
      </c>
      <c r="G12" s="58">
        <v>0</v>
      </c>
      <c r="H12" s="58">
        <v>24</v>
      </c>
      <c r="I12" s="58">
        <v>0</v>
      </c>
      <c r="J12" s="58">
        <v>0</v>
      </c>
      <c r="K12" s="58">
        <v>16</v>
      </c>
      <c r="L12" s="58">
        <v>0</v>
      </c>
      <c r="M12" s="58">
        <v>8</v>
      </c>
    </row>
    <row r="13" spans="1:13" ht="12.75">
      <c r="A13" s="57">
        <v>10</v>
      </c>
      <c r="B13" s="58" t="s">
        <v>421</v>
      </c>
      <c r="C13" s="58" t="s">
        <v>426</v>
      </c>
      <c r="D13" s="58">
        <v>0</v>
      </c>
      <c r="E13" s="58">
        <v>1</v>
      </c>
      <c r="F13" s="58">
        <v>0</v>
      </c>
      <c r="G13" s="58">
        <v>0</v>
      </c>
      <c r="H13" s="58">
        <v>16</v>
      </c>
      <c r="I13" s="58">
        <v>0</v>
      </c>
      <c r="J13" s="58">
        <v>8</v>
      </c>
      <c r="K13" s="58">
        <v>8</v>
      </c>
      <c r="L13" s="58">
        <v>0</v>
      </c>
      <c r="M13" s="58">
        <v>0</v>
      </c>
    </row>
    <row r="14" spans="1:13" ht="12.75">
      <c r="A14" s="57">
        <v>11</v>
      </c>
      <c r="B14" s="58" t="s">
        <v>421</v>
      </c>
      <c r="C14" s="58" t="s">
        <v>427</v>
      </c>
      <c r="D14" s="58">
        <v>1</v>
      </c>
      <c r="E14" s="58">
        <v>0</v>
      </c>
      <c r="F14" s="58">
        <v>0</v>
      </c>
      <c r="G14" s="58">
        <v>0</v>
      </c>
      <c r="H14" s="58">
        <v>88</v>
      </c>
      <c r="I14" s="58">
        <v>0</v>
      </c>
      <c r="J14" s="58">
        <v>8</v>
      </c>
      <c r="K14" s="58">
        <v>8</v>
      </c>
      <c r="L14" s="58">
        <v>0</v>
      </c>
      <c r="M14" s="58">
        <v>72</v>
      </c>
    </row>
    <row r="15" spans="1:13" ht="12.75">
      <c r="A15" s="57">
        <v>12</v>
      </c>
      <c r="B15" s="58" t="s">
        <v>421</v>
      </c>
      <c r="C15" s="58" t="s">
        <v>428</v>
      </c>
      <c r="D15" s="58">
        <v>0</v>
      </c>
      <c r="E15" s="58">
        <v>0</v>
      </c>
      <c r="F15" s="58">
        <v>0</v>
      </c>
      <c r="G15" s="58">
        <v>0</v>
      </c>
      <c r="H15" s="58">
        <v>32</v>
      </c>
      <c r="I15" s="58">
        <v>16</v>
      </c>
      <c r="J15" s="58">
        <v>16</v>
      </c>
      <c r="K15" s="58">
        <v>0</v>
      </c>
      <c r="L15" s="58">
        <v>0</v>
      </c>
      <c r="M15" s="58">
        <v>0</v>
      </c>
    </row>
    <row r="16" spans="1:13" ht="12.75">
      <c r="A16" s="57">
        <v>13</v>
      </c>
      <c r="B16" s="58" t="s">
        <v>429</v>
      </c>
      <c r="C16" s="58" t="s">
        <v>430</v>
      </c>
      <c r="D16" s="58">
        <v>1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</row>
    <row r="17" spans="1:13" ht="12.75">
      <c r="A17" s="57">
        <v>14</v>
      </c>
      <c r="B17" s="58" t="s">
        <v>431</v>
      </c>
      <c r="C17" s="58" t="s">
        <v>432</v>
      </c>
      <c r="D17" s="58">
        <v>0</v>
      </c>
      <c r="E17" s="58">
        <v>1</v>
      </c>
      <c r="F17" s="58">
        <v>0</v>
      </c>
      <c r="G17" s="58">
        <v>0</v>
      </c>
      <c r="H17" s="58">
        <v>70</v>
      </c>
      <c r="I17" s="58">
        <v>0</v>
      </c>
      <c r="J17" s="58">
        <v>0</v>
      </c>
      <c r="K17" s="58">
        <v>50</v>
      </c>
      <c r="L17" s="58">
        <v>0</v>
      </c>
      <c r="M17" s="58">
        <v>20</v>
      </c>
    </row>
    <row r="18" spans="1:13" ht="12.75">
      <c r="A18" s="57">
        <v>15</v>
      </c>
      <c r="B18" s="58" t="s">
        <v>431</v>
      </c>
      <c r="C18" s="58" t="s">
        <v>433</v>
      </c>
      <c r="D18" s="58">
        <v>0</v>
      </c>
      <c r="E18" s="58">
        <v>1</v>
      </c>
      <c r="F18" s="58">
        <v>0</v>
      </c>
      <c r="G18" s="58">
        <v>0</v>
      </c>
      <c r="H18" s="58">
        <v>16</v>
      </c>
      <c r="I18" s="58">
        <v>0</v>
      </c>
      <c r="J18" s="58">
        <v>0</v>
      </c>
      <c r="K18" s="58">
        <v>16</v>
      </c>
      <c r="L18" s="58">
        <v>0</v>
      </c>
      <c r="M18" s="58">
        <v>0</v>
      </c>
    </row>
    <row r="19" spans="1:13" ht="12.75">
      <c r="A19" s="57">
        <v>16</v>
      </c>
      <c r="B19" s="58" t="s">
        <v>431</v>
      </c>
      <c r="C19" s="58" t="s">
        <v>434</v>
      </c>
      <c r="D19" s="58">
        <v>0</v>
      </c>
      <c r="E19" s="58">
        <v>1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</row>
    <row r="20" spans="1:13" ht="12.75">
      <c r="A20" s="57">
        <v>17</v>
      </c>
      <c r="B20" s="58" t="s">
        <v>435</v>
      </c>
      <c r="C20" s="58" t="s">
        <v>436</v>
      </c>
      <c r="D20" s="58">
        <v>0</v>
      </c>
      <c r="E20" s="58">
        <v>0</v>
      </c>
      <c r="F20" s="58">
        <v>1</v>
      </c>
      <c r="G20" s="58">
        <v>0</v>
      </c>
      <c r="H20" s="58">
        <v>56</v>
      </c>
      <c r="I20" s="58">
        <v>24</v>
      </c>
      <c r="J20" s="58">
        <v>16</v>
      </c>
      <c r="K20" s="58">
        <v>16</v>
      </c>
      <c r="L20" s="58">
        <v>0</v>
      </c>
      <c r="M20" s="58">
        <v>0</v>
      </c>
    </row>
    <row r="21" spans="1:13" ht="12.75">
      <c r="A21" s="57">
        <v>18</v>
      </c>
      <c r="B21" s="58" t="s">
        <v>435</v>
      </c>
      <c r="C21" s="58" t="s">
        <v>437</v>
      </c>
      <c r="D21" s="58">
        <v>0</v>
      </c>
      <c r="E21" s="58">
        <v>1</v>
      </c>
      <c r="F21" s="58">
        <v>0</v>
      </c>
      <c r="G21" s="58">
        <v>1</v>
      </c>
      <c r="H21" s="58">
        <v>32</v>
      </c>
      <c r="I21" s="58">
        <v>16</v>
      </c>
      <c r="J21" s="58">
        <v>8</v>
      </c>
      <c r="K21" s="58">
        <v>8</v>
      </c>
      <c r="L21" s="58">
        <v>0</v>
      </c>
      <c r="M21" s="58">
        <v>0</v>
      </c>
    </row>
    <row r="22" spans="1:13" ht="12.75">
      <c r="A22" s="57">
        <v>19</v>
      </c>
      <c r="B22" s="58" t="s">
        <v>438</v>
      </c>
      <c r="C22" s="58" t="s">
        <v>439</v>
      </c>
      <c r="D22" s="58">
        <v>0</v>
      </c>
      <c r="E22" s="58">
        <v>1</v>
      </c>
      <c r="F22" s="58">
        <v>0</v>
      </c>
      <c r="G22" s="58">
        <v>0</v>
      </c>
      <c r="H22" s="58">
        <v>13</v>
      </c>
      <c r="I22" s="58">
        <v>5</v>
      </c>
      <c r="J22" s="58">
        <v>8</v>
      </c>
      <c r="K22" s="58">
        <v>0</v>
      </c>
      <c r="L22" s="58">
        <v>0</v>
      </c>
      <c r="M22" s="58">
        <v>0</v>
      </c>
    </row>
    <row r="23" spans="1:13" ht="12.75">
      <c r="A23" s="57">
        <v>20</v>
      </c>
      <c r="B23" s="58" t="s">
        <v>440</v>
      </c>
      <c r="C23" s="58" t="s">
        <v>441</v>
      </c>
      <c r="D23" s="58">
        <v>1</v>
      </c>
      <c r="E23" s="58">
        <v>0</v>
      </c>
      <c r="F23" s="58">
        <v>0</v>
      </c>
      <c r="G23" s="58">
        <v>0</v>
      </c>
      <c r="H23" s="58">
        <v>36</v>
      </c>
      <c r="I23" s="58">
        <v>0</v>
      </c>
      <c r="J23" s="58">
        <v>12</v>
      </c>
      <c r="K23" s="58">
        <v>16</v>
      </c>
      <c r="L23" s="58">
        <v>8</v>
      </c>
      <c r="M23" s="58">
        <v>0</v>
      </c>
    </row>
    <row r="24" spans="1:13" ht="12.75">
      <c r="A24" s="57">
        <v>21</v>
      </c>
      <c r="B24" s="58" t="s">
        <v>440</v>
      </c>
      <c r="C24" s="58" t="s">
        <v>442</v>
      </c>
      <c r="D24" s="58">
        <v>0</v>
      </c>
      <c r="E24" s="58">
        <v>1</v>
      </c>
      <c r="F24" s="58">
        <v>0</v>
      </c>
      <c r="G24" s="58">
        <v>0</v>
      </c>
      <c r="H24" s="58">
        <v>80</v>
      </c>
      <c r="I24" s="58">
        <v>0</v>
      </c>
      <c r="J24" s="58">
        <v>0</v>
      </c>
      <c r="K24" s="58">
        <v>0</v>
      </c>
      <c r="L24" s="58">
        <v>0</v>
      </c>
      <c r="M24" s="58">
        <v>80</v>
      </c>
    </row>
    <row r="25" spans="1:13" ht="12.75">
      <c r="A25" s="57">
        <v>22</v>
      </c>
      <c r="B25" s="58" t="s">
        <v>440</v>
      </c>
      <c r="C25" s="58" t="s">
        <v>443</v>
      </c>
      <c r="D25" s="58">
        <v>1</v>
      </c>
      <c r="E25" s="58">
        <v>0</v>
      </c>
      <c r="F25" s="58">
        <v>0</v>
      </c>
      <c r="G25" s="58">
        <v>0</v>
      </c>
      <c r="H25" s="58">
        <v>56</v>
      </c>
      <c r="I25" s="58">
        <v>0</v>
      </c>
      <c r="J25" s="58">
        <v>8</v>
      </c>
      <c r="K25" s="58">
        <v>8</v>
      </c>
      <c r="L25" s="58">
        <v>0</v>
      </c>
      <c r="M25" s="58">
        <v>40</v>
      </c>
    </row>
    <row r="26" spans="1:13" ht="12.75">
      <c r="A26" s="57">
        <v>23</v>
      </c>
      <c r="B26" s="58" t="s">
        <v>444</v>
      </c>
      <c r="C26" s="58" t="s">
        <v>445</v>
      </c>
      <c r="D26" s="58">
        <v>1</v>
      </c>
      <c r="E26" s="58">
        <v>0</v>
      </c>
      <c r="F26" s="58">
        <v>0</v>
      </c>
      <c r="G26" s="58">
        <v>0</v>
      </c>
      <c r="H26" s="58">
        <v>24</v>
      </c>
      <c r="I26" s="58">
        <v>16</v>
      </c>
      <c r="J26" s="58">
        <v>0</v>
      </c>
      <c r="K26" s="58">
        <v>0</v>
      </c>
      <c r="L26" s="58">
        <v>8</v>
      </c>
      <c r="M26" s="58">
        <v>0</v>
      </c>
    </row>
    <row r="27" spans="1:13" ht="12.75">
      <c r="A27" s="57">
        <v>24</v>
      </c>
      <c r="B27" s="58" t="s">
        <v>444</v>
      </c>
      <c r="C27" s="58" t="s">
        <v>446</v>
      </c>
      <c r="D27" s="58">
        <v>0</v>
      </c>
      <c r="E27" s="58">
        <v>1</v>
      </c>
      <c r="F27" s="58">
        <v>0</v>
      </c>
      <c r="G27" s="58">
        <v>0</v>
      </c>
      <c r="H27" s="58">
        <v>568</v>
      </c>
      <c r="I27" s="58">
        <v>8</v>
      </c>
      <c r="J27" s="58">
        <v>8</v>
      </c>
      <c r="K27" s="58">
        <v>528</v>
      </c>
      <c r="L27" s="58">
        <v>0</v>
      </c>
      <c r="M27" s="58">
        <v>24</v>
      </c>
    </row>
    <row r="28" spans="1:13" ht="12.75">
      <c r="A28" s="57">
        <v>25</v>
      </c>
      <c r="B28" s="58" t="s">
        <v>444</v>
      </c>
      <c r="C28" s="58" t="s">
        <v>447</v>
      </c>
      <c r="D28" s="58">
        <v>0</v>
      </c>
      <c r="E28" s="58">
        <v>0</v>
      </c>
      <c r="F28" s="58">
        <v>0</v>
      </c>
      <c r="G28" s="58">
        <v>1</v>
      </c>
      <c r="H28" s="58">
        <v>56</v>
      </c>
      <c r="I28" s="58">
        <v>18</v>
      </c>
      <c r="J28" s="58">
        <v>20</v>
      </c>
      <c r="K28" s="58">
        <v>18</v>
      </c>
      <c r="L28" s="58">
        <v>0</v>
      </c>
      <c r="M28" s="58">
        <v>0</v>
      </c>
    </row>
    <row r="29" spans="1:13" ht="12.75">
      <c r="A29" s="57">
        <v>26</v>
      </c>
      <c r="B29" s="58" t="s">
        <v>448</v>
      </c>
      <c r="C29" s="58" t="s">
        <v>449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</row>
    <row r="30" spans="1:13" ht="12.75">
      <c r="A30" s="57">
        <v>27</v>
      </c>
      <c r="B30" s="58" t="s">
        <v>448</v>
      </c>
      <c r="C30" s="58" t="s">
        <v>450</v>
      </c>
      <c r="D30" s="58">
        <v>1</v>
      </c>
      <c r="E30" s="58">
        <v>0</v>
      </c>
      <c r="F30" s="58">
        <v>0</v>
      </c>
      <c r="G30" s="58">
        <v>0</v>
      </c>
      <c r="H30" s="58">
        <v>18</v>
      </c>
      <c r="I30" s="58">
        <v>8</v>
      </c>
      <c r="J30" s="58">
        <v>0</v>
      </c>
      <c r="K30" s="58">
        <v>10</v>
      </c>
      <c r="L30" s="58">
        <v>0</v>
      </c>
      <c r="M30" s="58">
        <v>0</v>
      </c>
    </row>
    <row r="31" spans="1:13" ht="12.75">
      <c r="A31" s="57">
        <v>28</v>
      </c>
      <c r="B31" s="58" t="s">
        <v>451</v>
      </c>
      <c r="C31" s="58" t="s">
        <v>452</v>
      </c>
      <c r="D31" s="58">
        <v>0</v>
      </c>
      <c r="E31" s="58">
        <v>1</v>
      </c>
      <c r="F31" s="58">
        <v>0</v>
      </c>
      <c r="G31" s="58">
        <v>0</v>
      </c>
      <c r="H31" s="58">
        <v>48</v>
      </c>
      <c r="I31" s="58">
        <v>0</v>
      </c>
      <c r="J31" s="58">
        <v>8</v>
      </c>
      <c r="K31" s="58">
        <v>40</v>
      </c>
      <c r="L31" s="58">
        <v>0</v>
      </c>
      <c r="M31" s="58">
        <v>0</v>
      </c>
    </row>
    <row r="32" spans="1:13" ht="12.75">
      <c r="A32" s="57">
        <v>29</v>
      </c>
      <c r="B32" s="58" t="s">
        <v>453</v>
      </c>
      <c r="C32" s="58" t="s">
        <v>454</v>
      </c>
      <c r="D32" s="58">
        <v>1</v>
      </c>
      <c r="E32" s="58">
        <v>0</v>
      </c>
      <c r="F32" s="58">
        <v>0</v>
      </c>
      <c r="G32" s="58">
        <v>0</v>
      </c>
      <c r="H32" s="58">
        <v>46</v>
      </c>
      <c r="I32" s="58">
        <v>46</v>
      </c>
      <c r="J32" s="58">
        <v>0</v>
      </c>
      <c r="K32" s="58">
        <v>0</v>
      </c>
      <c r="L32" s="58">
        <v>0</v>
      </c>
      <c r="M32" s="58">
        <v>0</v>
      </c>
    </row>
    <row r="33" spans="1:13" ht="12.75">
      <c r="A33" s="57">
        <v>30</v>
      </c>
      <c r="B33" s="58" t="s">
        <v>453</v>
      </c>
      <c r="C33" s="58" t="s">
        <v>455</v>
      </c>
      <c r="D33" s="58">
        <v>0</v>
      </c>
      <c r="E33" s="58">
        <v>1</v>
      </c>
      <c r="F33" s="58">
        <v>0</v>
      </c>
      <c r="G33" s="58">
        <v>0</v>
      </c>
      <c r="H33" s="58">
        <v>5</v>
      </c>
      <c r="I33" s="58">
        <v>0</v>
      </c>
      <c r="J33" s="58">
        <v>5</v>
      </c>
      <c r="K33" s="58">
        <v>0</v>
      </c>
      <c r="L33" s="58">
        <v>0</v>
      </c>
      <c r="M33" s="58">
        <v>0</v>
      </c>
    </row>
    <row r="34" spans="1:13" ht="12.75">
      <c r="A34" s="57">
        <v>31</v>
      </c>
      <c r="B34" s="58" t="s">
        <v>456</v>
      </c>
      <c r="C34" s="58" t="s">
        <v>457</v>
      </c>
      <c r="D34" s="58">
        <v>0</v>
      </c>
      <c r="E34" s="58">
        <v>0</v>
      </c>
      <c r="F34" s="58">
        <v>1</v>
      </c>
      <c r="G34" s="58">
        <v>0</v>
      </c>
      <c r="H34" s="58">
        <v>32</v>
      </c>
      <c r="I34" s="58">
        <v>0</v>
      </c>
      <c r="J34" s="58">
        <v>8</v>
      </c>
      <c r="K34" s="58">
        <v>24</v>
      </c>
      <c r="L34" s="58">
        <v>0</v>
      </c>
      <c r="M34" s="58">
        <v>0</v>
      </c>
    </row>
    <row r="35" spans="1:13" ht="12.75">
      <c r="A35" s="57">
        <v>32</v>
      </c>
      <c r="B35" s="58" t="s">
        <v>456</v>
      </c>
      <c r="C35" s="58" t="s">
        <v>458</v>
      </c>
      <c r="D35" s="58">
        <v>0</v>
      </c>
      <c r="E35" s="58">
        <v>1</v>
      </c>
      <c r="F35" s="58">
        <v>0</v>
      </c>
      <c r="G35" s="58">
        <v>0</v>
      </c>
      <c r="H35" s="58">
        <v>16</v>
      </c>
      <c r="I35" s="58">
        <v>0</v>
      </c>
      <c r="J35" s="58">
        <v>0</v>
      </c>
      <c r="K35" s="58">
        <v>8</v>
      </c>
      <c r="L35" s="58">
        <v>0</v>
      </c>
      <c r="M35" s="58">
        <v>8</v>
      </c>
    </row>
    <row r="36" spans="1:13" ht="12.75">
      <c r="A36" s="57">
        <v>33</v>
      </c>
      <c r="B36" s="58" t="s">
        <v>456</v>
      </c>
      <c r="C36" s="58" t="s">
        <v>459</v>
      </c>
      <c r="D36" s="58">
        <v>0</v>
      </c>
      <c r="E36" s="58">
        <v>1</v>
      </c>
      <c r="F36" s="58">
        <v>0</v>
      </c>
      <c r="G36" s="58">
        <v>0</v>
      </c>
      <c r="H36" s="58">
        <v>26</v>
      </c>
      <c r="I36" s="58">
        <v>0</v>
      </c>
      <c r="J36" s="58">
        <v>8</v>
      </c>
      <c r="K36" s="58">
        <v>8</v>
      </c>
      <c r="L36" s="58">
        <v>0</v>
      </c>
      <c r="M36" s="58">
        <v>10</v>
      </c>
    </row>
    <row r="37" spans="1:13" ht="12.75">
      <c r="A37" s="57">
        <v>34</v>
      </c>
      <c r="B37" s="58" t="s">
        <v>456</v>
      </c>
      <c r="C37" s="58" t="s">
        <v>460</v>
      </c>
      <c r="D37" s="58">
        <v>1</v>
      </c>
      <c r="E37" s="58">
        <v>0</v>
      </c>
      <c r="F37" s="58">
        <v>0</v>
      </c>
      <c r="G37" s="58">
        <v>0</v>
      </c>
      <c r="H37" s="58">
        <v>337</v>
      </c>
      <c r="I37" s="58">
        <v>5</v>
      </c>
      <c r="J37" s="58">
        <v>0</v>
      </c>
      <c r="K37" s="58">
        <v>122</v>
      </c>
      <c r="L37" s="58">
        <v>15</v>
      </c>
      <c r="M37" s="58">
        <v>195</v>
      </c>
    </row>
    <row r="38" spans="1:13" ht="12.75">
      <c r="A38" s="57">
        <v>35</v>
      </c>
      <c r="B38" s="58" t="s">
        <v>456</v>
      </c>
      <c r="C38" s="58" t="s">
        <v>461</v>
      </c>
      <c r="D38" s="58">
        <v>0</v>
      </c>
      <c r="E38" s="58">
        <v>0</v>
      </c>
      <c r="F38" s="58">
        <v>0</v>
      </c>
      <c r="G38" s="58">
        <v>1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</row>
    <row r="39" spans="1:13" ht="12.75">
      <c r="A39" s="57">
        <v>36</v>
      </c>
      <c r="B39" s="58" t="s">
        <v>462</v>
      </c>
      <c r="C39" s="58" t="s">
        <v>463</v>
      </c>
      <c r="D39" s="58">
        <v>1</v>
      </c>
      <c r="E39" s="58">
        <v>0</v>
      </c>
      <c r="F39" s="58">
        <v>0</v>
      </c>
      <c r="G39" s="58">
        <v>0</v>
      </c>
      <c r="H39" s="58">
        <v>24</v>
      </c>
      <c r="I39" s="58">
        <v>8</v>
      </c>
      <c r="J39" s="58">
        <v>8</v>
      </c>
      <c r="K39" s="58">
        <v>8</v>
      </c>
      <c r="L39" s="58">
        <v>0</v>
      </c>
      <c r="M39" s="58">
        <v>0</v>
      </c>
    </row>
    <row r="40" spans="1:13" ht="12.75">
      <c r="A40" s="57">
        <v>37</v>
      </c>
      <c r="B40" s="58" t="s">
        <v>462</v>
      </c>
      <c r="C40" s="58" t="s">
        <v>464</v>
      </c>
      <c r="D40" s="58">
        <v>0</v>
      </c>
      <c r="E40" s="58">
        <v>1</v>
      </c>
      <c r="F40" s="58">
        <v>0</v>
      </c>
      <c r="G40" s="58">
        <v>0</v>
      </c>
      <c r="H40" s="58">
        <v>48</v>
      </c>
      <c r="I40" s="58">
        <v>24</v>
      </c>
      <c r="J40" s="58">
        <v>0</v>
      </c>
      <c r="K40" s="58">
        <v>0</v>
      </c>
      <c r="L40" s="58">
        <v>0</v>
      </c>
      <c r="M40" s="58">
        <v>24</v>
      </c>
    </row>
    <row r="41" spans="1:13" ht="12.75">
      <c r="A41" s="57">
        <v>38</v>
      </c>
      <c r="B41" s="58" t="s">
        <v>462</v>
      </c>
      <c r="C41" s="58" t="s">
        <v>465</v>
      </c>
      <c r="D41" s="58">
        <v>0</v>
      </c>
      <c r="E41" s="58">
        <v>1</v>
      </c>
      <c r="F41" s="58">
        <v>0</v>
      </c>
      <c r="G41" s="58">
        <v>0</v>
      </c>
      <c r="H41" s="58">
        <v>47</v>
      </c>
      <c r="I41" s="58">
        <v>0</v>
      </c>
      <c r="J41" s="58">
        <v>0</v>
      </c>
      <c r="K41" s="58">
        <v>0</v>
      </c>
      <c r="L41" s="58">
        <v>0</v>
      </c>
      <c r="M41" s="58">
        <v>47</v>
      </c>
    </row>
    <row r="42" spans="1:13" ht="12.75">
      <c r="A42" s="57">
        <v>39</v>
      </c>
      <c r="B42" s="58" t="s">
        <v>466</v>
      </c>
      <c r="C42" s="58" t="s">
        <v>467</v>
      </c>
      <c r="D42" s="58">
        <v>0</v>
      </c>
      <c r="E42" s="58">
        <v>1</v>
      </c>
      <c r="F42" s="58">
        <v>0</v>
      </c>
      <c r="G42" s="58">
        <v>0</v>
      </c>
      <c r="H42" s="58">
        <v>8</v>
      </c>
      <c r="I42" s="58">
        <v>0</v>
      </c>
      <c r="J42" s="58">
        <v>0</v>
      </c>
      <c r="K42" s="58">
        <v>0</v>
      </c>
      <c r="L42" s="58">
        <v>8</v>
      </c>
      <c r="M42" s="58">
        <v>0</v>
      </c>
    </row>
    <row r="43" spans="1:13" ht="12.75">
      <c r="A43" s="57">
        <v>40</v>
      </c>
      <c r="B43" s="58" t="s">
        <v>466</v>
      </c>
      <c r="C43" s="58" t="s">
        <v>468</v>
      </c>
      <c r="D43" s="58">
        <v>0</v>
      </c>
      <c r="E43" s="58">
        <v>0</v>
      </c>
      <c r="F43" s="58">
        <v>1</v>
      </c>
      <c r="G43" s="58">
        <v>0</v>
      </c>
      <c r="H43" s="58">
        <v>54</v>
      </c>
      <c r="I43" s="58">
        <v>5</v>
      </c>
      <c r="J43" s="58">
        <v>20</v>
      </c>
      <c r="K43" s="58">
        <v>8</v>
      </c>
      <c r="L43" s="58">
        <v>21</v>
      </c>
      <c r="M43" s="58">
        <v>0</v>
      </c>
    </row>
    <row r="44" spans="1:13" ht="12.75">
      <c r="A44" s="57">
        <v>41</v>
      </c>
      <c r="B44" s="58" t="s">
        <v>466</v>
      </c>
      <c r="C44" s="58" t="s">
        <v>469</v>
      </c>
      <c r="D44" s="58">
        <v>0</v>
      </c>
      <c r="E44" s="58">
        <v>1</v>
      </c>
      <c r="F44" s="58">
        <v>0</v>
      </c>
      <c r="G44" s="58">
        <v>0</v>
      </c>
      <c r="H44" s="58">
        <v>60</v>
      </c>
      <c r="I44" s="58">
        <v>0</v>
      </c>
      <c r="J44" s="58">
        <v>12</v>
      </c>
      <c r="K44" s="58">
        <v>8</v>
      </c>
      <c r="L44" s="58">
        <v>0</v>
      </c>
      <c r="M44" s="58">
        <v>40</v>
      </c>
    </row>
    <row r="45" spans="1:13" ht="12.75">
      <c r="A45" s="57">
        <v>42</v>
      </c>
      <c r="B45" s="58" t="s">
        <v>470</v>
      </c>
      <c r="C45" s="58" t="s">
        <v>471</v>
      </c>
      <c r="D45" s="58">
        <v>0</v>
      </c>
      <c r="E45" s="58">
        <v>0</v>
      </c>
      <c r="F45" s="58">
        <v>0</v>
      </c>
      <c r="G45" s="58">
        <v>1</v>
      </c>
      <c r="H45" s="58">
        <v>42</v>
      </c>
      <c r="I45" s="58">
        <v>18</v>
      </c>
      <c r="J45" s="58">
        <v>8</v>
      </c>
      <c r="K45" s="58">
        <v>0</v>
      </c>
      <c r="L45" s="58">
        <v>0</v>
      </c>
      <c r="M45" s="58">
        <v>16</v>
      </c>
    </row>
    <row r="46" spans="1:13" ht="12.75">
      <c r="A46" s="57">
        <v>43</v>
      </c>
      <c r="B46" s="58" t="s">
        <v>470</v>
      </c>
      <c r="C46" s="58" t="s">
        <v>472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</row>
    <row r="47" spans="1:13" ht="12.75">
      <c r="A47" s="57">
        <v>44</v>
      </c>
      <c r="B47" s="58" t="s">
        <v>470</v>
      </c>
      <c r="C47" s="58" t="s">
        <v>473</v>
      </c>
      <c r="D47" s="58">
        <v>0</v>
      </c>
      <c r="E47" s="58">
        <v>1</v>
      </c>
      <c r="F47" s="58">
        <v>0</v>
      </c>
      <c r="G47" s="58">
        <v>0</v>
      </c>
      <c r="H47" s="58">
        <v>176</v>
      </c>
      <c r="I47" s="58">
        <v>0</v>
      </c>
      <c r="J47" s="58">
        <v>0</v>
      </c>
      <c r="K47" s="58">
        <v>8</v>
      </c>
      <c r="L47" s="58">
        <v>0</v>
      </c>
      <c r="M47" s="58">
        <v>168</v>
      </c>
    </row>
    <row r="48" spans="1:13" ht="12.75">
      <c r="A48" s="57">
        <v>45</v>
      </c>
      <c r="B48" s="58" t="s">
        <v>474</v>
      </c>
      <c r="C48" s="58" t="s">
        <v>475</v>
      </c>
      <c r="D48" s="58">
        <v>1</v>
      </c>
      <c r="E48" s="58">
        <v>0</v>
      </c>
      <c r="F48" s="58">
        <v>0</v>
      </c>
      <c r="G48" s="58">
        <v>0</v>
      </c>
      <c r="H48" s="58">
        <v>40</v>
      </c>
      <c r="I48" s="58">
        <v>0</v>
      </c>
      <c r="J48" s="58">
        <v>0</v>
      </c>
      <c r="K48" s="58">
        <v>16</v>
      </c>
      <c r="L48" s="58">
        <v>24</v>
      </c>
      <c r="M48" s="58">
        <v>0</v>
      </c>
    </row>
    <row r="49" spans="1:13" ht="12.75">
      <c r="A49" s="57">
        <v>46</v>
      </c>
      <c r="B49" s="58" t="s">
        <v>474</v>
      </c>
      <c r="C49" s="58" t="s">
        <v>476</v>
      </c>
      <c r="D49" s="58">
        <v>0</v>
      </c>
      <c r="E49" s="58">
        <v>0</v>
      </c>
      <c r="F49" s="58">
        <v>1</v>
      </c>
      <c r="G49" s="58">
        <v>0</v>
      </c>
      <c r="H49" s="58">
        <v>45</v>
      </c>
      <c r="I49" s="58">
        <v>0</v>
      </c>
      <c r="J49" s="58">
        <v>0</v>
      </c>
      <c r="K49" s="58">
        <v>45</v>
      </c>
      <c r="L49" s="58">
        <v>0</v>
      </c>
      <c r="M49" s="58">
        <v>0</v>
      </c>
    </row>
    <row r="50" spans="1:13" ht="12.75">
      <c r="A50" s="57">
        <v>47</v>
      </c>
      <c r="B50" s="58" t="s">
        <v>474</v>
      </c>
      <c r="C50" s="58" t="s">
        <v>477</v>
      </c>
      <c r="D50" s="58">
        <v>1</v>
      </c>
      <c r="E50" s="58">
        <v>0</v>
      </c>
      <c r="F50" s="58">
        <v>0</v>
      </c>
      <c r="G50" s="58">
        <v>0</v>
      </c>
      <c r="H50" s="58">
        <v>56</v>
      </c>
      <c r="I50" s="58">
        <v>4</v>
      </c>
      <c r="J50" s="58">
        <v>24</v>
      </c>
      <c r="K50" s="58">
        <v>12</v>
      </c>
      <c r="L50" s="58">
        <v>6</v>
      </c>
      <c r="M50" s="58">
        <v>10</v>
      </c>
    </row>
    <row r="51" spans="1:13" ht="12.75">
      <c r="A51" s="57">
        <v>48</v>
      </c>
      <c r="B51" s="58" t="s">
        <v>478</v>
      </c>
      <c r="C51" s="58" t="s">
        <v>479</v>
      </c>
      <c r="D51" s="58">
        <v>1</v>
      </c>
      <c r="E51" s="58">
        <v>0</v>
      </c>
      <c r="F51" s="58">
        <v>0</v>
      </c>
      <c r="G51" s="58">
        <v>0</v>
      </c>
      <c r="H51" s="58">
        <v>52</v>
      </c>
      <c r="I51" s="58">
        <v>0</v>
      </c>
      <c r="J51" s="58">
        <v>0</v>
      </c>
      <c r="K51" s="58">
        <v>52</v>
      </c>
      <c r="L51" s="58">
        <v>0</v>
      </c>
      <c r="M51" s="58">
        <v>0</v>
      </c>
    </row>
    <row r="52" spans="1:13" ht="12.75">
      <c r="A52" s="57">
        <v>49</v>
      </c>
      <c r="B52" s="58" t="s">
        <v>478</v>
      </c>
      <c r="C52" s="58" t="s">
        <v>480</v>
      </c>
      <c r="D52" s="58">
        <v>1</v>
      </c>
      <c r="E52" s="58">
        <v>0</v>
      </c>
      <c r="F52" s="58">
        <v>0</v>
      </c>
      <c r="G52" s="58">
        <v>0</v>
      </c>
      <c r="H52" s="58">
        <v>13</v>
      </c>
      <c r="I52" s="58">
        <v>0</v>
      </c>
      <c r="J52" s="58">
        <v>0</v>
      </c>
      <c r="K52" s="58">
        <v>13</v>
      </c>
      <c r="L52" s="58">
        <v>0</v>
      </c>
      <c r="M52" s="58">
        <v>0</v>
      </c>
    </row>
    <row r="53" spans="1:13" ht="12.75">
      <c r="A53" s="57">
        <v>50</v>
      </c>
      <c r="B53" s="58" t="s">
        <v>478</v>
      </c>
      <c r="C53" s="58" t="s">
        <v>481</v>
      </c>
      <c r="D53" s="58">
        <v>1</v>
      </c>
      <c r="E53" s="58">
        <v>0</v>
      </c>
      <c r="F53" s="58">
        <v>0</v>
      </c>
      <c r="G53" s="58">
        <v>0</v>
      </c>
      <c r="H53" s="58">
        <v>28</v>
      </c>
      <c r="I53" s="58">
        <v>0</v>
      </c>
      <c r="J53" s="58">
        <v>0</v>
      </c>
      <c r="K53" s="58">
        <v>28</v>
      </c>
      <c r="L53" s="58">
        <v>0</v>
      </c>
      <c r="M53" s="58">
        <v>0</v>
      </c>
    </row>
    <row r="54" spans="1:13" ht="12.75">
      <c r="A54" s="57">
        <v>51</v>
      </c>
      <c r="B54" s="58" t="s">
        <v>478</v>
      </c>
      <c r="C54" s="58" t="s">
        <v>482</v>
      </c>
      <c r="D54" s="58">
        <v>0</v>
      </c>
      <c r="E54" s="58">
        <v>1</v>
      </c>
      <c r="F54" s="58">
        <v>0</v>
      </c>
      <c r="G54" s="58">
        <v>0</v>
      </c>
      <c r="H54" s="58">
        <v>290</v>
      </c>
      <c r="I54" s="58">
        <v>24</v>
      </c>
      <c r="J54" s="58">
        <v>16</v>
      </c>
      <c r="K54" s="58">
        <v>28</v>
      </c>
      <c r="L54" s="58">
        <v>12</v>
      </c>
      <c r="M54" s="58">
        <v>210</v>
      </c>
    </row>
    <row r="55" spans="1:13" ht="12.75">
      <c r="A55" s="57">
        <v>52</v>
      </c>
      <c r="B55" s="58" t="s">
        <v>478</v>
      </c>
      <c r="C55" s="58" t="s">
        <v>483</v>
      </c>
      <c r="D55" s="58">
        <v>1</v>
      </c>
      <c r="E55" s="58">
        <v>0</v>
      </c>
      <c r="F55" s="58">
        <v>0</v>
      </c>
      <c r="G55" s="58">
        <v>0</v>
      </c>
      <c r="H55" s="58">
        <v>29</v>
      </c>
      <c r="I55" s="58">
        <v>0</v>
      </c>
      <c r="J55" s="58">
        <v>8</v>
      </c>
      <c r="K55" s="58">
        <v>16</v>
      </c>
      <c r="L55" s="58">
        <v>0</v>
      </c>
      <c r="M55" s="58">
        <v>5</v>
      </c>
    </row>
    <row r="56" spans="1:13" ht="12.75">
      <c r="A56" s="57">
        <v>53</v>
      </c>
      <c r="B56" s="58" t="s">
        <v>478</v>
      </c>
      <c r="C56" s="58" t="s">
        <v>484</v>
      </c>
      <c r="D56" s="58">
        <v>0</v>
      </c>
      <c r="E56" s="58">
        <v>1</v>
      </c>
      <c r="F56" s="58">
        <v>0</v>
      </c>
      <c r="G56" s="58">
        <v>0</v>
      </c>
      <c r="H56" s="58">
        <v>56</v>
      </c>
      <c r="I56" s="58">
        <v>16</v>
      </c>
      <c r="J56" s="58">
        <v>0</v>
      </c>
      <c r="K56" s="58">
        <v>24</v>
      </c>
      <c r="L56" s="58">
        <v>16</v>
      </c>
      <c r="M56" s="58">
        <v>0</v>
      </c>
    </row>
    <row r="57" spans="1:13" ht="12.75">
      <c r="A57" s="57">
        <v>54</v>
      </c>
      <c r="B57" s="58" t="s">
        <v>478</v>
      </c>
      <c r="C57" s="58" t="s">
        <v>485</v>
      </c>
      <c r="D57" s="58">
        <v>0</v>
      </c>
      <c r="E57" s="58">
        <v>1</v>
      </c>
      <c r="F57" s="58">
        <v>0</v>
      </c>
      <c r="G57" s="58">
        <v>0</v>
      </c>
      <c r="H57" s="58">
        <v>40</v>
      </c>
      <c r="I57" s="58">
        <v>16</v>
      </c>
      <c r="J57" s="58">
        <v>8</v>
      </c>
      <c r="K57" s="58">
        <v>8</v>
      </c>
      <c r="L57" s="58">
        <v>8</v>
      </c>
      <c r="M57" s="58">
        <v>0</v>
      </c>
    </row>
    <row r="58" spans="1:13" ht="12.75">
      <c r="A58" s="57">
        <v>55</v>
      </c>
      <c r="B58" s="58" t="s">
        <v>486</v>
      </c>
      <c r="C58" s="58" t="s">
        <v>487</v>
      </c>
      <c r="D58" s="58">
        <v>0</v>
      </c>
      <c r="E58" s="58">
        <v>0</v>
      </c>
      <c r="F58" s="58">
        <v>1</v>
      </c>
      <c r="G58" s="58">
        <v>0</v>
      </c>
      <c r="H58" s="58">
        <v>124</v>
      </c>
      <c r="I58" s="58">
        <v>0</v>
      </c>
      <c r="J58" s="58">
        <v>0</v>
      </c>
      <c r="K58" s="58">
        <v>40</v>
      </c>
      <c r="L58" s="58">
        <v>80</v>
      </c>
      <c r="M58" s="58">
        <v>4</v>
      </c>
    </row>
    <row r="59" spans="1:13" ht="12.75">
      <c r="A59" s="57">
        <v>56</v>
      </c>
      <c r="B59" s="58" t="s">
        <v>488</v>
      </c>
      <c r="C59" s="58" t="s">
        <v>489</v>
      </c>
      <c r="D59" s="58">
        <v>0</v>
      </c>
      <c r="E59" s="58">
        <v>0</v>
      </c>
      <c r="F59" s="58">
        <v>0</v>
      </c>
      <c r="G59" s="58">
        <v>1</v>
      </c>
      <c r="H59" s="58">
        <v>16</v>
      </c>
      <c r="I59" s="58">
        <v>0</v>
      </c>
      <c r="J59" s="58">
        <v>16</v>
      </c>
      <c r="K59" s="58">
        <v>0</v>
      </c>
      <c r="L59" s="58">
        <v>0</v>
      </c>
      <c r="M59" s="58">
        <v>0</v>
      </c>
    </row>
    <row r="60" spans="1:13" ht="12.75">
      <c r="A60" s="57">
        <v>57</v>
      </c>
      <c r="B60" s="58" t="s">
        <v>488</v>
      </c>
      <c r="C60" s="58" t="s">
        <v>490</v>
      </c>
      <c r="D60" s="58">
        <v>0</v>
      </c>
      <c r="E60" s="58">
        <v>1</v>
      </c>
      <c r="F60" s="58">
        <v>0</v>
      </c>
      <c r="G60" s="58">
        <v>0</v>
      </c>
      <c r="H60" s="58">
        <v>28</v>
      </c>
      <c r="I60" s="58">
        <v>0</v>
      </c>
      <c r="J60" s="58">
        <v>0</v>
      </c>
      <c r="K60" s="58">
        <v>28</v>
      </c>
      <c r="L60" s="58">
        <v>0</v>
      </c>
      <c r="M60" s="58">
        <v>0</v>
      </c>
    </row>
    <row r="61" spans="1:13" ht="12.75">
      <c r="A61" s="57">
        <v>58</v>
      </c>
      <c r="B61" s="58" t="s">
        <v>488</v>
      </c>
      <c r="C61" s="58" t="s">
        <v>491</v>
      </c>
      <c r="D61" s="58">
        <v>0</v>
      </c>
      <c r="E61" s="58">
        <v>1</v>
      </c>
      <c r="F61" s="58">
        <v>0</v>
      </c>
      <c r="G61" s="58">
        <v>0</v>
      </c>
      <c r="H61" s="58">
        <v>12</v>
      </c>
      <c r="I61" s="58">
        <v>0</v>
      </c>
      <c r="J61" s="58">
        <v>8</v>
      </c>
      <c r="K61" s="58">
        <v>0</v>
      </c>
      <c r="L61" s="58">
        <v>0</v>
      </c>
      <c r="M61" s="58">
        <v>4</v>
      </c>
    </row>
    <row r="62" spans="1:13" ht="12.75">
      <c r="A62" s="57">
        <v>59</v>
      </c>
      <c r="B62" s="58" t="s">
        <v>488</v>
      </c>
      <c r="C62" s="58" t="s">
        <v>492</v>
      </c>
      <c r="D62" s="58">
        <v>0</v>
      </c>
      <c r="E62" s="58">
        <v>1</v>
      </c>
      <c r="F62" s="58">
        <v>0</v>
      </c>
      <c r="G62" s="58">
        <v>0</v>
      </c>
      <c r="H62" s="58">
        <v>110</v>
      </c>
      <c r="I62" s="58">
        <v>0</v>
      </c>
      <c r="J62" s="58">
        <v>24</v>
      </c>
      <c r="K62" s="58">
        <v>8</v>
      </c>
      <c r="L62" s="58">
        <v>0</v>
      </c>
      <c r="M62" s="58">
        <v>78</v>
      </c>
    </row>
    <row r="63" spans="1:13" ht="12.75">
      <c r="A63" s="57">
        <v>60</v>
      </c>
      <c r="B63" s="58" t="s">
        <v>488</v>
      </c>
      <c r="C63" s="58" t="s">
        <v>493</v>
      </c>
      <c r="D63" s="58">
        <v>0</v>
      </c>
      <c r="E63" s="58">
        <v>1</v>
      </c>
      <c r="F63" s="58">
        <v>0</v>
      </c>
      <c r="G63" s="58">
        <v>0</v>
      </c>
      <c r="H63" s="58">
        <v>136</v>
      </c>
      <c r="I63" s="58">
        <v>24</v>
      </c>
      <c r="J63" s="58">
        <v>8</v>
      </c>
      <c r="K63" s="58">
        <v>64</v>
      </c>
      <c r="L63" s="58">
        <v>8</v>
      </c>
      <c r="M63" s="58">
        <v>32</v>
      </c>
    </row>
    <row r="64" spans="1:13" ht="12.75">
      <c r="A64" s="57">
        <v>61</v>
      </c>
      <c r="B64" s="58" t="s">
        <v>488</v>
      </c>
      <c r="C64" s="58" t="s">
        <v>494</v>
      </c>
      <c r="D64" s="58">
        <v>0</v>
      </c>
      <c r="E64" s="58">
        <v>1</v>
      </c>
      <c r="F64" s="58">
        <v>0</v>
      </c>
      <c r="G64" s="58">
        <v>0</v>
      </c>
      <c r="H64" s="58">
        <v>72</v>
      </c>
      <c r="I64" s="58">
        <v>8</v>
      </c>
      <c r="J64" s="58">
        <v>48</v>
      </c>
      <c r="K64" s="58">
        <v>8</v>
      </c>
      <c r="L64" s="58">
        <v>8</v>
      </c>
      <c r="M64" s="58">
        <v>0</v>
      </c>
    </row>
    <row r="65" spans="1:13" ht="12.75">
      <c r="A65" s="57">
        <v>62</v>
      </c>
      <c r="B65" s="58" t="s">
        <v>488</v>
      </c>
      <c r="C65" s="58" t="s">
        <v>495</v>
      </c>
      <c r="D65" s="58">
        <v>0</v>
      </c>
      <c r="E65" s="58">
        <v>0</v>
      </c>
      <c r="F65" s="58">
        <v>0</v>
      </c>
      <c r="G65" s="58">
        <v>0</v>
      </c>
      <c r="H65" s="58">
        <v>24</v>
      </c>
      <c r="I65" s="58">
        <v>8</v>
      </c>
      <c r="J65" s="58">
        <v>8</v>
      </c>
      <c r="K65" s="58">
        <v>8</v>
      </c>
      <c r="L65" s="58">
        <v>0</v>
      </c>
      <c r="M65" s="58">
        <v>0</v>
      </c>
    </row>
    <row r="66" spans="1:13" ht="12.75">
      <c r="A66" s="57">
        <v>63</v>
      </c>
      <c r="B66" s="58" t="s">
        <v>488</v>
      </c>
      <c r="C66" s="58" t="s">
        <v>496</v>
      </c>
      <c r="D66" s="58">
        <v>0</v>
      </c>
      <c r="E66" s="58">
        <v>1</v>
      </c>
      <c r="F66" s="58">
        <v>0</v>
      </c>
      <c r="G66" s="58">
        <v>0</v>
      </c>
      <c r="H66" s="58">
        <v>24</v>
      </c>
      <c r="I66" s="58">
        <v>8</v>
      </c>
      <c r="J66" s="58">
        <v>8</v>
      </c>
      <c r="K66" s="58">
        <v>8</v>
      </c>
      <c r="L66" s="58">
        <v>0</v>
      </c>
      <c r="M66" s="58">
        <v>0</v>
      </c>
    </row>
    <row r="67" spans="1:13" ht="12.75">
      <c r="A67" s="57">
        <v>64</v>
      </c>
      <c r="B67" s="58" t="s">
        <v>488</v>
      </c>
      <c r="C67" s="58" t="s">
        <v>497</v>
      </c>
      <c r="D67" s="58">
        <v>0</v>
      </c>
      <c r="E67" s="58">
        <v>1</v>
      </c>
      <c r="F67" s="58">
        <v>0</v>
      </c>
      <c r="G67" s="58">
        <v>0</v>
      </c>
      <c r="H67" s="58">
        <v>71</v>
      </c>
      <c r="I67" s="58">
        <v>0</v>
      </c>
      <c r="J67" s="58">
        <v>0</v>
      </c>
      <c r="K67" s="58">
        <v>0</v>
      </c>
      <c r="L67" s="58">
        <v>0</v>
      </c>
      <c r="M67" s="58">
        <v>71</v>
      </c>
    </row>
    <row r="68" spans="1:13" ht="12.75">
      <c r="A68" s="57">
        <v>65</v>
      </c>
      <c r="B68" s="58" t="s">
        <v>498</v>
      </c>
      <c r="C68" s="58" t="s">
        <v>499</v>
      </c>
      <c r="D68" s="58">
        <v>1</v>
      </c>
      <c r="E68" s="58">
        <v>0</v>
      </c>
      <c r="F68" s="58">
        <v>0</v>
      </c>
      <c r="G68" s="58">
        <v>0</v>
      </c>
      <c r="H68" s="58">
        <v>26</v>
      </c>
      <c r="I68" s="58">
        <v>0</v>
      </c>
      <c r="J68" s="58">
        <v>0</v>
      </c>
      <c r="K68" s="58">
        <v>8</v>
      </c>
      <c r="L68" s="58">
        <v>18</v>
      </c>
      <c r="M68" s="58">
        <v>0</v>
      </c>
    </row>
    <row r="69" spans="1:13" ht="12.75">
      <c r="A69" s="57">
        <v>66</v>
      </c>
      <c r="B69" s="58" t="s">
        <v>500</v>
      </c>
      <c r="C69" s="58" t="s">
        <v>501</v>
      </c>
      <c r="D69" s="58">
        <v>1</v>
      </c>
      <c r="E69" s="58">
        <v>0</v>
      </c>
      <c r="F69" s="58">
        <v>0</v>
      </c>
      <c r="G69" s="58">
        <v>0</v>
      </c>
      <c r="H69" s="58">
        <v>24</v>
      </c>
      <c r="I69" s="58">
        <v>0</v>
      </c>
      <c r="J69" s="58">
        <v>24</v>
      </c>
      <c r="K69" s="58">
        <v>0</v>
      </c>
      <c r="L69" s="58">
        <v>0</v>
      </c>
      <c r="M69" s="58">
        <v>0</v>
      </c>
    </row>
    <row r="70" spans="1:13" ht="12.75">
      <c r="A70" s="57">
        <v>67</v>
      </c>
      <c r="B70" s="58" t="s">
        <v>500</v>
      </c>
      <c r="C70" s="58" t="s">
        <v>502</v>
      </c>
      <c r="D70" s="58">
        <v>0</v>
      </c>
      <c r="E70" s="58">
        <v>1</v>
      </c>
      <c r="F70" s="58">
        <v>0</v>
      </c>
      <c r="G70" s="58">
        <v>0</v>
      </c>
      <c r="H70" s="58">
        <v>24</v>
      </c>
      <c r="I70" s="58">
        <v>8</v>
      </c>
      <c r="J70" s="58">
        <v>8</v>
      </c>
      <c r="K70" s="58">
        <v>8</v>
      </c>
      <c r="L70" s="58">
        <v>0</v>
      </c>
      <c r="M70" s="58">
        <v>0</v>
      </c>
    </row>
    <row r="71" spans="1:13" ht="12.75">
      <c r="A71" s="57">
        <v>68</v>
      </c>
      <c r="B71" s="58" t="s">
        <v>500</v>
      </c>
      <c r="C71" s="58" t="s">
        <v>503</v>
      </c>
      <c r="D71" s="58">
        <v>0</v>
      </c>
      <c r="E71" s="58">
        <v>1</v>
      </c>
      <c r="F71" s="58">
        <v>0</v>
      </c>
      <c r="G71" s="58">
        <v>0</v>
      </c>
      <c r="H71" s="58">
        <v>270</v>
      </c>
      <c r="I71" s="58">
        <v>40</v>
      </c>
      <c r="J71" s="58">
        <v>8</v>
      </c>
      <c r="K71" s="58">
        <v>12</v>
      </c>
      <c r="L71" s="58">
        <v>100</v>
      </c>
      <c r="M71" s="58">
        <v>110</v>
      </c>
    </row>
    <row r="72" spans="1:13" ht="12.75">
      <c r="A72" s="57">
        <v>69</v>
      </c>
      <c r="B72" s="58" t="s">
        <v>504</v>
      </c>
      <c r="C72" s="58" t="s">
        <v>505</v>
      </c>
      <c r="D72" s="58">
        <v>0</v>
      </c>
      <c r="E72" s="58">
        <v>1</v>
      </c>
      <c r="F72" s="58">
        <v>0</v>
      </c>
      <c r="G72" s="58">
        <v>0</v>
      </c>
      <c r="H72" s="58">
        <v>24</v>
      </c>
      <c r="I72" s="58">
        <v>12</v>
      </c>
      <c r="J72" s="58">
        <v>0</v>
      </c>
      <c r="K72" s="58">
        <v>8</v>
      </c>
      <c r="L72" s="58">
        <v>4</v>
      </c>
      <c r="M72" s="58">
        <v>0</v>
      </c>
    </row>
    <row r="73" spans="1:13" ht="25.5">
      <c r="A73" s="57">
        <v>70</v>
      </c>
      <c r="B73" s="58" t="s">
        <v>506</v>
      </c>
      <c r="C73" s="58" t="s">
        <v>507</v>
      </c>
      <c r="D73" s="58">
        <v>1</v>
      </c>
      <c r="E73" s="58">
        <v>0</v>
      </c>
      <c r="F73" s="58">
        <v>0</v>
      </c>
      <c r="G73" s="58">
        <v>0</v>
      </c>
      <c r="H73" s="58">
        <v>48</v>
      </c>
      <c r="I73" s="58">
        <v>0</v>
      </c>
      <c r="J73" s="58">
        <v>8</v>
      </c>
      <c r="K73" s="58">
        <v>8</v>
      </c>
      <c r="L73" s="58">
        <v>8</v>
      </c>
      <c r="M73" s="58">
        <v>24</v>
      </c>
    </row>
    <row r="74" spans="1:13" ht="12.75">
      <c r="A74" s="57">
        <v>71</v>
      </c>
      <c r="B74" s="58" t="s">
        <v>506</v>
      </c>
      <c r="C74" s="58" t="s">
        <v>508</v>
      </c>
      <c r="D74" s="58">
        <v>1</v>
      </c>
      <c r="E74" s="58">
        <v>0</v>
      </c>
      <c r="F74" s="58">
        <v>0</v>
      </c>
      <c r="G74" s="58">
        <v>0</v>
      </c>
      <c r="H74" s="58">
        <v>24</v>
      </c>
      <c r="I74" s="58">
        <v>16</v>
      </c>
      <c r="J74" s="58">
        <v>0</v>
      </c>
      <c r="K74" s="58">
        <v>0</v>
      </c>
      <c r="L74" s="58">
        <v>8</v>
      </c>
      <c r="M74" s="58">
        <v>0</v>
      </c>
    </row>
    <row r="75" spans="1:13" ht="12.75">
      <c r="A75" s="57">
        <v>72</v>
      </c>
      <c r="B75" s="58" t="s">
        <v>506</v>
      </c>
      <c r="C75" s="58" t="s">
        <v>509</v>
      </c>
      <c r="D75" s="58">
        <v>1</v>
      </c>
      <c r="E75" s="58">
        <v>0</v>
      </c>
      <c r="F75" s="58">
        <v>0</v>
      </c>
      <c r="G75" s="58">
        <v>0</v>
      </c>
      <c r="H75" s="58">
        <v>24</v>
      </c>
      <c r="I75" s="58">
        <v>0</v>
      </c>
      <c r="J75" s="58">
        <v>16</v>
      </c>
      <c r="K75" s="58">
        <v>8</v>
      </c>
      <c r="L75" s="58">
        <v>0</v>
      </c>
      <c r="M75" s="58">
        <v>0</v>
      </c>
    </row>
    <row r="76" spans="1:13" ht="12.75">
      <c r="A76" s="57">
        <v>73</v>
      </c>
      <c r="B76" s="58" t="s">
        <v>506</v>
      </c>
      <c r="C76" s="58" t="s">
        <v>510</v>
      </c>
      <c r="D76" s="58">
        <v>0</v>
      </c>
      <c r="E76" s="58">
        <v>1</v>
      </c>
      <c r="F76" s="58">
        <v>0</v>
      </c>
      <c r="G76" s="58">
        <v>0</v>
      </c>
      <c r="H76" s="58">
        <v>32</v>
      </c>
      <c r="I76" s="58">
        <v>8</v>
      </c>
      <c r="J76" s="58">
        <v>0</v>
      </c>
      <c r="K76" s="58">
        <v>8</v>
      </c>
      <c r="L76" s="58">
        <v>0</v>
      </c>
      <c r="M76" s="58">
        <v>16</v>
      </c>
    </row>
    <row r="77" spans="1:13" ht="12.75">
      <c r="A77" s="57">
        <v>74</v>
      </c>
      <c r="B77" s="58" t="s">
        <v>506</v>
      </c>
      <c r="C77" s="58" t="s">
        <v>511</v>
      </c>
      <c r="D77" s="58">
        <v>1</v>
      </c>
      <c r="E77" s="58">
        <v>0</v>
      </c>
      <c r="F77" s="58">
        <v>0</v>
      </c>
      <c r="G77" s="58">
        <v>0</v>
      </c>
      <c r="H77" s="58">
        <v>21</v>
      </c>
      <c r="I77" s="58">
        <v>0</v>
      </c>
      <c r="J77" s="58">
        <v>5</v>
      </c>
      <c r="K77" s="58">
        <v>8</v>
      </c>
      <c r="L77" s="58">
        <v>8</v>
      </c>
      <c r="M77" s="58">
        <v>0</v>
      </c>
    </row>
    <row r="78" spans="1:13" ht="12.75">
      <c r="A78" s="57">
        <v>75</v>
      </c>
      <c r="B78" s="58" t="s">
        <v>506</v>
      </c>
      <c r="C78" s="58" t="s">
        <v>512</v>
      </c>
      <c r="D78" s="58">
        <v>1</v>
      </c>
      <c r="E78" s="58">
        <v>0</v>
      </c>
      <c r="F78" s="58">
        <v>0</v>
      </c>
      <c r="G78" s="58">
        <v>0</v>
      </c>
      <c r="H78" s="58">
        <v>88</v>
      </c>
      <c r="I78" s="58">
        <v>24</v>
      </c>
      <c r="J78" s="58">
        <v>0</v>
      </c>
      <c r="K78" s="58">
        <v>64</v>
      </c>
      <c r="L78" s="58">
        <v>0</v>
      </c>
      <c r="M78" s="58">
        <v>0</v>
      </c>
    </row>
    <row r="79" spans="1:13" ht="12.75">
      <c r="A79" s="57">
        <v>76</v>
      </c>
      <c r="B79" s="58" t="s">
        <v>513</v>
      </c>
      <c r="C79" s="58" t="s">
        <v>514</v>
      </c>
      <c r="D79" s="58">
        <v>0</v>
      </c>
      <c r="E79" s="58">
        <v>1</v>
      </c>
      <c r="F79" s="58">
        <v>0</v>
      </c>
      <c r="G79" s="58">
        <v>0</v>
      </c>
      <c r="H79" s="58">
        <v>40</v>
      </c>
      <c r="I79" s="58">
        <v>0</v>
      </c>
      <c r="J79" s="58">
        <v>16</v>
      </c>
      <c r="K79" s="58">
        <v>16</v>
      </c>
      <c r="L79" s="58">
        <v>0</v>
      </c>
      <c r="M79" s="58">
        <v>8</v>
      </c>
    </row>
    <row r="80" spans="1:13" ht="12.75">
      <c r="A80" s="57">
        <v>77</v>
      </c>
      <c r="B80" s="58" t="s">
        <v>513</v>
      </c>
      <c r="C80" s="58" t="s">
        <v>515</v>
      </c>
      <c r="D80" s="58">
        <v>1</v>
      </c>
      <c r="E80" s="58">
        <v>0</v>
      </c>
      <c r="F80" s="58">
        <v>0</v>
      </c>
      <c r="G80" s="58">
        <v>0</v>
      </c>
      <c r="H80" s="58">
        <v>24</v>
      </c>
      <c r="I80" s="58">
        <v>8</v>
      </c>
      <c r="J80" s="58">
        <v>0</v>
      </c>
      <c r="K80" s="58">
        <v>16</v>
      </c>
      <c r="L80" s="58">
        <v>0</v>
      </c>
      <c r="M80" s="58">
        <v>0</v>
      </c>
    </row>
    <row r="81" spans="1:13" ht="12.75">
      <c r="A81" s="57">
        <v>78</v>
      </c>
      <c r="B81" s="58" t="s">
        <v>516</v>
      </c>
      <c r="C81" s="58" t="s">
        <v>517</v>
      </c>
      <c r="D81" s="58">
        <v>0</v>
      </c>
      <c r="E81" s="58">
        <v>1</v>
      </c>
      <c r="F81" s="58">
        <v>0</v>
      </c>
      <c r="G81" s="58">
        <v>0</v>
      </c>
      <c r="H81" s="58">
        <v>8</v>
      </c>
      <c r="I81" s="58">
        <v>8</v>
      </c>
      <c r="J81" s="58">
        <v>0</v>
      </c>
      <c r="K81" s="58">
        <v>0</v>
      </c>
      <c r="L81" s="58">
        <v>0</v>
      </c>
      <c r="M81" s="58">
        <v>0</v>
      </c>
    </row>
    <row r="82" spans="1:13" ht="12.75">
      <c r="A82" s="57">
        <v>79</v>
      </c>
      <c r="B82" s="58" t="s">
        <v>516</v>
      </c>
      <c r="C82" s="58" t="s">
        <v>518</v>
      </c>
      <c r="D82" s="58">
        <v>0</v>
      </c>
      <c r="E82" s="58">
        <v>1</v>
      </c>
      <c r="F82" s="58">
        <v>0</v>
      </c>
      <c r="G82" s="58">
        <v>0</v>
      </c>
      <c r="H82" s="58">
        <v>16</v>
      </c>
      <c r="I82" s="58">
        <v>0</v>
      </c>
      <c r="J82" s="58">
        <v>0</v>
      </c>
      <c r="K82" s="58">
        <v>0</v>
      </c>
      <c r="L82" s="58">
        <v>16</v>
      </c>
      <c r="M82" s="58">
        <v>0</v>
      </c>
    </row>
    <row r="83" spans="1:13" ht="12.75">
      <c r="A83" s="57">
        <v>80</v>
      </c>
      <c r="B83" s="58" t="s">
        <v>516</v>
      </c>
      <c r="C83" s="58" t="s">
        <v>519</v>
      </c>
      <c r="D83" s="58">
        <v>1</v>
      </c>
      <c r="E83" s="58">
        <v>0</v>
      </c>
      <c r="F83" s="58">
        <v>0</v>
      </c>
      <c r="G83" s="58">
        <v>0</v>
      </c>
      <c r="H83" s="58">
        <v>116</v>
      </c>
      <c r="I83" s="58">
        <v>0</v>
      </c>
      <c r="J83" s="58">
        <v>40</v>
      </c>
      <c r="K83" s="58">
        <v>30</v>
      </c>
      <c r="L83" s="58">
        <v>16</v>
      </c>
      <c r="M83" s="58">
        <v>30</v>
      </c>
    </row>
    <row r="84" spans="1:13" ht="12.75">
      <c r="A84" s="57">
        <v>81</v>
      </c>
      <c r="B84" s="58" t="s">
        <v>520</v>
      </c>
      <c r="C84" s="58" t="s">
        <v>521</v>
      </c>
      <c r="D84" s="58">
        <v>0</v>
      </c>
      <c r="E84" s="58">
        <v>1</v>
      </c>
      <c r="F84" s="58">
        <v>0</v>
      </c>
      <c r="G84" s="58">
        <v>0</v>
      </c>
      <c r="H84" s="58">
        <v>64</v>
      </c>
      <c r="I84" s="58">
        <v>24</v>
      </c>
      <c r="J84" s="58">
        <v>20</v>
      </c>
      <c r="K84" s="58">
        <v>20</v>
      </c>
      <c r="L84" s="58">
        <v>0</v>
      </c>
      <c r="M84" s="58">
        <v>0</v>
      </c>
    </row>
    <row r="85" spans="1:13" ht="12.75">
      <c r="A85" s="57">
        <v>82</v>
      </c>
      <c r="B85" s="58" t="s">
        <v>522</v>
      </c>
      <c r="C85" s="58" t="s">
        <v>523</v>
      </c>
      <c r="D85" s="58">
        <v>0</v>
      </c>
      <c r="E85" s="58">
        <v>0</v>
      </c>
      <c r="F85" s="58">
        <v>0</v>
      </c>
      <c r="G85" s="58">
        <v>0</v>
      </c>
      <c r="H85" s="58">
        <v>21</v>
      </c>
      <c r="I85" s="58">
        <v>0</v>
      </c>
      <c r="J85" s="58">
        <v>8</v>
      </c>
      <c r="K85" s="58">
        <v>8</v>
      </c>
      <c r="L85" s="58">
        <v>0</v>
      </c>
      <c r="M85" s="58">
        <v>5</v>
      </c>
    </row>
    <row r="86" spans="1:13" ht="12.75">
      <c r="A86" s="57">
        <v>83</v>
      </c>
      <c r="B86" s="58" t="s">
        <v>524</v>
      </c>
      <c r="C86" s="58" t="s">
        <v>525</v>
      </c>
      <c r="D86" s="58">
        <v>0</v>
      </c>
      <c r="E86" s="58">
        <v>1</v>
      </c>
      <c r="F86" s="58">
        <v>0</v>
      </c>
      <c r="G86" s="58">
        <v>0</v>
      </c>
      <c r="H86" s="58">
        <v>26</v>
      </c>
      <c r="I86" s="58">
        <v>18</v>
      </c>
      <c r="J86" s="58">
        <v>0</v>
      </c>
      <c r="K86" s="58">
        <v>8</v>
      </c>
      <c r="L86" s="58">
        <v>0</v>
      </c>
      <c r="M86" s="58">
        <v>0</v>
      </c>
    </row>
    <row r="87" spans="1:13" s="54" customFormat="1" ht="12.75">
      <c r="A87" s="51">
        <v>83</v>
      </c>
      <c r="B87" s="52"/>
      <c r="C87" s="52" t="s">
        <v>526</v>
      </c>
      <c r="D87" s="52">
        <f aca="true" t="shared" si="0" ref="D87:M87">SUM(D4:D86)</f>
        <v>26</v>
      </c>
      <c r="E87" s="52">
        <f t="shared" si="0"/>
        <v>42</v>
      </c>
      <c r="F87" s="52">
        <f t="shared" si="0"/>
        <v>6</v>
      </c>
      <c r="G87" s="52">
        <f t="shared" si="0"/>
        <v>5</v>
      </c>
      <c r="H87" s="52">
        <f t="shared" si="0"/>
        <v>4650</v>
      </c>
      <c r="I87" s="52">
        <f t="shared" si="0"/>
        <v>509</v>
      </c>
      <c r="J87" s="52">
        <f t="shared" si="0"/>
        <v>533</v>
      </c>
      <c r="K87" s="52">
        <f t="shared" si="0"/>
        <v>1680</v>
      </c>
      <c r="L87" s="52">
        <f t="shared" si="0"/>
        <v>408</v>
      </c>
      <c r="M87" s="52">
        <f t="shared" si="0"/>
        <v>1520</v>
      </c>
    </row>
    <row r="88" spans="1:13" ht="7.5" customHeight="1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8"/>
    </row>
    <row r="89" spans="1:13" ht="12.75">
      <c r="A89" s="57">
        <v>1</v>
      </c>
      <c r="B89" s="58" t="s">
        <v>413</v>
      </c>
      <c r="C89" s="58" t="s">
        <v>527</v>
      </c>
      <c r="D89" s="58">
        <v>0</v>
      </c>
      <c r="E89" s="58">
        <v>1</v>
      </c>
      <c r="F89" s="58">
        <v>0</v>
      </c>
      <c r="G89" s="58">
        <v>0</v>
      </c>
      <c r="H89" s="58">
        <v>79</v>
      </c>
      <c r="I89" s="58">
        <v>0</v>
      </c>
      <c r="J89" s="58">
        <v>0</v>
      </c>
      <c r="K89" s="58">
        <v>0</v>
      </c>
      <c r="L89" s="58">
        <v>0</v>
      </c>
      <c r="M89" s="58">
        <v>79</v>
      </c>
    </row>
    <row r="90" spans="1:13" ht="12.75">
      <c r="A90" s="57">
        <v>2</v>
      </c>
      <c r="B90" s="58" t="s">
        <v>528</v>
      </c>
      <c r="C90" s="58" t="s">
        <v>529</v>
      </c>
      <c r="D90" s="58">
        <v>0</v>
      </c>
      <c r="E90" s="58">
        <v>1</v>
      </c>
      <c r="F90" s="58">
        <v>0</v>
      </c>
      <c r="G90" s="58">
        <v>0</v>
      </c>
      <c r="H90" s="58">
        <v>73</v>
      </c>
      <c r="I90" s="58">
        <v>5</v>
      </c>
      <c r="J90" s="58">
        <v>8</v>
      </c>
      <c r="K90" s="58">
        <v>32</v>
      </c>
      <c r="L90" s="58">
        <v>0</v>
      </c>
      <c r="M90" s="58">
        <v>28</v>
      </c>
    </row>
    <row r="91" spans="1:13" ht="12.75">
      <c r="A91" s="57">
        <v>3</v>
      </c>
      <c r="B91" s="58" t="s">
        <v>415</v>
      </c>
      <c r="C91" s="58" t="s">
        <v>530</v>
      </c>
      <c r="D91" s="58">
        <v>0</v>
      </c>
      <c r="E91" s="58">
        <v>1</v>
      </c>
      <c r="F91" s="58">
        <v>0</v>
      </c>
      <c r="G91" s="58">
        <v>0</v>
      </c>
      <c r="H91" s="58">
        <v>0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</row>
    <row r="92" spans="1:13" ht="12.75">
      <c r="A92" s="57">
        <v>4</v>
      </c>
      <c r="B92" s="58" t="s">
        <v>419</v>
      </c>
      <c r="C92" s="58" t="s">
        <v>531</v>
      </c>
      <c r="D92" s="58">
        <v>0</v>
      </c>
      <c r="E92" s="58">
        <v>1</v>
      </c>
      <c r="F92" s="58">
        <v>0</v>
      </c>
      <c r="G92" s="58">
        <v>0</v>
      </c>
      <c r="H92" s="58">
        <v>25</v>
      </c>
      <c r="I92" s="58">
        <v>0</v>
      </c>
      <c r="J92" s="58">
        <v>0</v>
      </c>
      <c r="K92" s="58">
        <v>20</v>
      </c>
      <c r="L92" s="58">
        <v>0</v>
      </c>
      <c r="M92" s="58">
        <v>5</v>
      </c>
    </row>
    <row r="93" spans="1:13" ht="12.75">
      <c r="A93" s="57">
        <v>5</v>
      </c>
      <c r="B93" s="58" t="s">
        <v>421</v>
      </c>
      <c r="C93" s="58" t="s">
        <v>532</v>
      </c>
      <c r="D93" s="58">
        <v>0</v>
      </c>
      <c r="E93" s="58">
        <v>1</v>
      </c>
      <c r="F93" s="58">
        <v>0</v>
      </c>
      <c r="G93" s="58">
        <v>0</v>
      </c>
      <c r="H93" s="58">
        <v>70</v>
      </c>
      <c r="I93" s="58">
        <v>5</v>
      </c>
      <c r="J93" s="58">
        <v>5</v>
      </c>
      <c r="K93" s="58">
        <v>24</v>
      </c>
      <c r="L93" s="58">
        <v>0</v>
      </c>
      <c r="M93" s="58">
        <v>36</v>
      </c>
    </row>
    <row r="94" spans="1:13" ht="12.75">
      <c r="A94" s="57">
        <v>6</v>
      </c>
      <c r="B94" s="58" t="s">
        <v>421</v>
      </c>
      <c r="C94" s="58" t="s">
        <v>533</v>
      </c>
      <c r="D94" s="58">
        <v>1</v>
      </c>
      <c r="E94" s="58">
        <v>0</v>
      </c>
      <c r="F94" s="58">
        <v>0</v>
      </c>
      <c r="G94" s="58">
        <v>0</v>
      </c>
      <c r="H94" s="58">
        <v>33</v>
      </c>
      <c r="I94" s="58">
        <v>5</v>
      </c>
      <c r="J94" s="58">
        <v>12</v>
      </c>
      <c r="K94" s="58">
        <v>16</v>
      </c>
      <c r="L94" s="58">
        <v>0</v>
      </c>
      <c r="M94" s="58">
        <v>0</v>
      </c>
    </row>
    <row r="95" spans="1:13" ht="12.75">
      <c r="A95" s="57">
        <v>7</v>
      </c>
      <c r="B95" s="58" t="s">
        <v>421</v>
      </c>
      <c r="C95" s="58" t="s">
        <v>534</v>
      </c>
      <c r="D95" s="58">
        <v>1</v>
      </c>
      <c r="E95" s="58">
        <v>0</v>
      </c>
      <c r="F95" s="58">
        <v>0</v>
      </c>
      <c r="G95" s="58">
        <v>0</v>
      </c>
      <c r="H95" s="58">
        <v>102</v>
      </c>
      <c r="I95" s="58">
        <v>10</v>
      </c>
      <c r="J95" s="58">
        <v>5</v>
      </c>
      <c r="K95" s="58">
        <v>48</v>
      </c>
      <c r="L95" s="58">
        <v>8</v>
      </c>
      <c r="M95" s="58">
        <v>31</v>
      </c>
    </row>
    <row r="96" spans="1:13" ht="12.75">
      <c r="A96" s="57">
        <v>8</v>
      </c>
      <c r="B96" s="58" t="s">
        <v>421</v>
      </c>
      <c r="C96" s="58" t="s">
        <v>535</v>
      </c>
      <c r="D96" s="58">
        <v>0</v>
      </c>
      <c r="E96" s="58">
        <v>1</v>
      </c>
      <c r="F96" s="58">
        <v>0</v>
      </c>
      <c r="G96" s="58">
        <v>0</v>
      </c>
      <c r="H96" s="58">
        <v>42</v>
      </c>
      <c r="I96" s="58">
        <v>0</v>
      </c>
      <c r="J96" s="58">
        <v>5</v>
      </c>
      <c r="K96" s="58">
        <v>0</v>
      </c>
      <c r="L96" s="58">
        <v>0</v>
      </c>
      <c r="M96" s="58">
        <v>37</v>
      </c>
    </row>
    <row r="97" spans="1:13" ht="12.75">
      <c r="A97" s="57">
        <v>9</v>
      </c>
      <c r="B97" s="58" t="s">
        <v>431</v>
      </c>
      <c r="C97" s="58" t="s">
        <v>536</v>
      </c>
      <c r="D97" s="58">
        <v>1</v>
      </c>
      <c r="E97" s="58">
        <v>0</v>
      </c>
      <c r="F97" s="58">
        <v>0</v>
      </c>
      <c r="G97" s="58">
        <v>0</v>
      </c>
      <c r="H97" s="58">
        <v>36</v>
      </c>
      <c r="I97" s="58">
        <v>0</v>
      </c>
      <c r="J97" s="58">
        <v>12</v>
      </c>
      <c r="K97" s="58">
        <v>24</v>
      </c>
      <c r="L97" s="58">
        <v>0</v>
      </c>
      <c r="M97" s="58">
        <v>0</v>
      </c>
    </row>
    <row r="98" spans="1:13" ht="12.75">
      <c r="A98" s="57">
        <v>10</v>
      </c>
      <c r="B98" s="58" t="s">
        <v>440</v>
      </c>
      <c r="C98" s="58" t="s">
        <v>537</v>
      </c>
      <c r="D98" s="58">
        <v>1</v>
      </c>
      <c r="E98" s="58">
        <v>0</v>
      </c>
      <c r="F98" s="58">
        <v>0</v>
      </c>
      <c r="G98" s="58">
        <v>0</v>
      </c>
      <c r="H98" s="58">
        <v>57</v>
      </c>
      <c r="I98" s="58">
        <v>0</v>
      </c>
      <c r="J98" s="58">
        <v>12</v>
      </c>
      <c r="K98" s="58">
        <v>28</v>
      </c>
      <c r="L98" s="58">
        <v>4</v>
      </c>
      <c r="M98" s="58">
        <v>13</v>
      </c>
    </row>
    <row r="99" spans="1:13" ht="12.75">
      <c r="A99" s="57">
        <v>11</v>
      </c>
      <c r="B99" s="58" t="s">
        <v>444</v>
      </c>
      <c r="C99" s="58" t="s">
        <v>538</v>
      </c>
      <c r="D99" s="58">
        <v>0</v>
      </c>
      <c r="E99" s="58">
        <v>0</v>
      </c>
      <c r="F99" s="58">
        <v>0</v>
      </c>
      <c r="G99" s="58">
        <v>1</v>
      </c>
      <c r="H99" s="58">
        <v>56</v>
      </c>
      <c r="I99" s="58">
        <v>0</v>
      </c>
      <c r="J99" s="58">
        <v>8</v>
      </c>
      <c r="K99" s="58">
        <v>0</v>
      </c>
      <c r="L99" s="58">
        <v>32</v>
      </c>
      <c r="M99" s="58">
        <v>16</v>
      </c>
    </row>
    <row r="100" spans="1:13" ht="12.75">
      <c r="A100" s="57">
        <v>12</v>
      </c>
      <c r="B100" s="58" t="s">
        <v>444</v>
      </c>
      <c r="C100" s="58" t="s">
        <v>539</v>
      </c>
      <c r="D100" s="58">
        <v>0</v>
      </c>
      <c r="E100" s="58">
        <v>1</v>
      </c>
      <c r="F100" s="58">
        <v>0</v>
      </c>
      <c r="G100" s="58">
        <v>0</v>
      </c>
      <c r="H100" s="58">
        <v>54</v>
      </c>
      <c r="I100" s="58">
        <v>24</v>
      </c>
      <c r="J100" s="58">
        <v>0</v>
      </c>
      <c r="K100" s="58">
        <v>13</v>
      </c>
      <c r="L100" s="58">
        <v>0</v>
      </c>
      <c r="M100" s="58">
        <v>17</v>
      </c>
    </row>
    <row r="101" spans="1:13" ht="12.75">
      <c r="A101" s="57">
        <v>13</v>
      </c>
      <c r="B101" s="58" t="s">
        <v>444</v>
      </c>
      <c r="C101" s="58" t="s">
        <v>540</v>
      </c>
      <c r="D101" s="58">
        <v>0</v>
      </c>
      <c r="E101" s="58">
        <v>1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</row>
    <row r="102" spans="1:13" ht="12.75">
      <c r="A102" s="57">
        <v>14</v>
      </c>
      <c r="B102" s="58" t="s">
        <v>448</v>
      </c>
      <c r="C102" s="58" t="s">
        <v>541</v>
      </c>
      <c r="D102" s="58">
        <v>0</v>
      </c>
      <c r="E102" s="58">
        <v>1</v>
      </c>
      <c r="F102" s="58">
        <v>0</v>
      </c>
      <c r="G102" s="58">
        <v>0</v>
      </c>
      <c r="H102" s="58">
        <v>146</v>
      </c>
      <c r="I102" s="58">
        <v>44</v>
      </c>
      <c r="J102" s="58">
        <v>20</v>
      </c>
      <c r="K102" s="58">
        <v>24</v>
      </c>
      <c r="L102" s="58">
        <v>18</v>
      </c>
      <c r="M102" s="58">
        <v>40</v>
      </c>
    </row>
    <row r="103" spans="1:13" ht="12.75">
      <c r="A103" s="57">
        <v>15</v>
      </c>
      <c r="B103" s="58" t="s">
        <v>448</v>
      </c>
      <c r="C103" s="58" t="s">
        <v>542</v>
      </c>
      <c r="D103" s="58">
        <v>0</v>
      </c>
      <c r="E103" s="58">
        <v>1</v>
      </c>
      <c r="F103" s="58">
        <v>0</v>
      </c>
      <c r="G103" s="58">
        <v>0</v>
      </c>
      <c r="H103" s="58">
        <v>42</v>
      </c>
      <c r="I103" s="58">
        <v>8</v>
      </c>
      <c r="J103" s="58">
        <v>12</v>
      </c>
      <c r="K103" s="58">
        <v>13</v>
      </c>
      <c r="L103" s="58">
        <v>0</v>
      </c>
      <c r="M103" s="58">
        <v>9</v>
      </c>
    </row>
    <row r="104" spans="1:13" ht="12.75">
      <c r="A104" s="57">
        <v>16</v>
      </c>
      <c r="B104" s="58" t="s">
        <v>448</v>
      </c>
      <c r="C104" s="58" t="s">
        <v>543</v>
      </c>
      <c r="D104" s="58">
        <v>0</v>
      </c>
      <c r="E104" s="58">
        <v>1</v>
      </c>
      <c r="F104" s="58">
        <v>0</v>
      </c>
      <c r="G104" s="58">
        <v>0</v>
      </c>
      <c r="H104" s="58">
        <v>26</v>
      </c>
      <c r="I104" s="58">
        <v>18</v>
      </c>
      <c r="J104" s="58">
        <v>8</v>
      </c>
      <c r="K104" s="58">
        <v>0</v>
      </c>
      <c r="L104" s="58">
        <v>0</v>
      </c>
      <c r="M104" s="58">
        <v>0</v>
      </c>
    </row>
    <row r="105" spans="1:13" ht="12.75">
      <c r="A105" s="57">
        <v>17</v>
      </c>
      <c r="B105" s="58" t="s">
        <v>448</v>
      </c>
      <c r="C105" s="58" t="s">
        <v>544</v>
      </c>
      <c r="D105" s="58">
        <v>0</v>
      </c>
      <c r="E105" s="58">
        <v>1</v>
      </c>
      <c r="F105" s="58">
        <v>0</v>
      </c>
      <c r="G105" s="58">
        <v>0</v>
      </c>
      <c r="H105" s="58">
        <v>38</v>
      </c>
      <c r="I105" s="58">
        <v>0</v>
      </c>
      <c r="J105" s="58">
        <v>12</v>
      </c>
      <c r="K105" s="58">
        <v>13</v>
      </c>
      <c r="L105" s="58">
        <v>0</v>
      </c>
      <c r="M105" s="58">
        <v>13</v>
      </c>
    </row>
    <row r="106" spans="1:13" ht="12.75">
      <c r="A106" s="57">
        <v>18</v>
      </c>
      <c r="B106" s="58" t="s">
        <v>451</v>
      </c>
      <c r="C106" s="58" t="s">
        <v>545</v>
      </c>
      <c r="D106" s="58">
        <v>0</v>
      </c>
      <c r="E106" s="58">
        <v>1</v>
      </c>
      <c r="F106" s="58">
        <v>0</v>
      </c>
      <c r="G106" s="58">
        <v>0</v>
      </c>
      <c r="H106" s="58">
        <v>145</v>
      </c>
      <c r="I106" s="58">
        <v>12</v>
      </c>
      <c r="J106" s="58">
        <v>8</v>
      </c>
      <c r="K106" s="58">
        <v>5</v>
      </c>
      <c r="L106" s="58">
        <v>24</v>
      </c>
      <c r="M106" s="58">
        <v>96</v>
      </c>
    </row>
    <row r="107" spans="1:13" ht="12.75">
      <c r="A107" s="57">
        <v>19</v>
      </c>
      <c r="B107" s="58" t="s">
        <v>453</v>
      </c>
      <c r="C107" s="58" t="s">
        <v>546</v>
      </c>
      <c r="D107" s="58">
        <v>1</v>
      </c>
      <c r="E107" s="58">
        <v>0</v>
      </c>
      <c r="F107" s="58">
        <v>0</v>
      </c>
      <c r="G107" s="58">
        <v>0</v>
      </c>
      <c r="H107" s="58">
        <v>18</v>
      </c>
      <c r="I107" s="58">
        <v>0</v>
      </c>
      <c r="J107" s="58">
        <v>0</v>
      </c>
      <c r="K107" s="58">
        <v>8</v>
      </c>
      <c r="L107" s="58">
        <v>0</v>
      </c>
      <c r="M107" s="58">
        <v>10</v>
      </c>
    </row>
    <row r="108" spans="1:13" ht="12.75">
      <c r="A108" s="57">
        <v>20</v>
      </c>
      <c r="B108" s="58" t="s">
        <v>456</v>
      </c>
      <c r="C108" s="58" t="s">
        <v>547</v>
      </c>
      <c r="D108" s="58">
        <v>1</v>
      </c>
      <c r="E108" s="58">
        <v>0</v>
      </c>
      <c r="F108" s="58">
        <v>0</v>
      </c>
      <c r="G108" s="58">
        <v>0</v>
      </c>
      <c r="H108" s="58">
        <v>93</v>
      </c>
      <c r="I108" s="58">
        <v>8</v>
      </c>
      <c r="J108" s="58">
        <v>20</v>
      </c>
      <c r="K108" s="58">
        <v>9</v>
      </c>
      <c r="L108" s="58">
        <v>0</v>
      </c>
      <c r="M108" s="58">
        <v>56</v>
      </c>
    </row>
    <row r="109" spans="1:13" ht="25.5">
      <c r="A109" s="57">
        <v>21</v>
      </c>
      <c r="B109" s="58" t="s">
        <v>466</v>
      </c>
      <c r="C109" s="58" t="s">
        <v>548</v>
      </c>
      <c r="D109" s="58">
        <v>0</v>
      </c>
      <c r="E109" s="58">
        <v>1</v>
      </c>
      <c r="F109" s="58">
        <v>0</v>
      </c>
      <c r="G109" s="58">
        <v>0</v>
      </c>
      <c r="H109" s="58">
        <v>60</v>
      </c>
      <c r="I109" s="58">
        <v>0</v>
      </c>
      <c r="J109" s="58">
        <v>12</v>
      </c>
      <c r="K109" s="58">
        <v>8</v>
      </c>
      <c r="L109" s="58">
        <v>0</v>
      </c>
      <c r="M109" s="58">
        <v>40</v>
      </c>
    </row>
    <row r="110" spans="1:13" ht="12.75">
      <c r="A110" s="57">
        <v>22</v>
      </c>
      <c r="B110" s="58" t="s">
        <v>466</v>
      </c>
      <c r="C110" s="58" t="s">
        <v>549</v>
      </c>
      <c r="D110" s="58">
        <v>1</v>
      </c>
      <c r="E110" s="58">
        <v>0</v>
      </c>
      <c r="F110" s="58">
        <v>0</v>
      </c>
      <c r="G110" s="58">
        <v>0</v>
      </c>
      <c r="H110" s="58">
        <v>94</v>
      </c>
      <c r="I110" s="58">
        <v>58</v>
      </c>
      <c r="J110" s="58">
        <v>12</v>
      </c>
      <c r="K110" s="58">
        <v>24</v>
      </c>
      <c r="L110" s="58">
        <v>0</v>
      </c>
      <c r="M110" s="58">
        <v>0</v>
      </c>
    </row>
    <row r="111" spans="1:13" ht="12.75">
      <c r="A111" s="57">
        <v>23</v>
      </c>
      <c r="B111" s="58" t="s">
        <v>470</v>
      </c>
      <c r="C111" s="58" t="s">
        <v>550</v>
      </c>
      <c r="D111" s="58">
        <v>0</v>
      </c>
      <c r="E111" s="58">
        <v>1</v>
      </c>
      <c r="F111" s="58">
        <v>1</v>
      </c>
      <c r="G111" s="58">
        <v>0</v>
      </c>
      <c r="H111" s="58">
        <v>27</v>
      </c>
      <c r="I111" s="58">
        <v>6</v>
      </c>
      <c r="J111" s="58">
        <v>8</v>
      </c>
      <c r="K111" s="58">
        <v>5</v>
      </c>
      <c r="L111" s="58">
        <v>0</v>
      </c>
      <c r="M111" s="58">
        <v>8</v>
      </c>
    </row>
    <row r="112" spans="1:13" ht="12.75">
      <c r="A112" s="57">
        <v>24</v>
      </c>
      <c r="B112" s="58" t="s">
        <v>474</v>
      </c>
      <c r="C112" s="58" t="s">
        <v>551</v>
      </c>
      <c r="D112" s="58">
        <v>0</v>
      </c>
      <c r="E112" s="58">
        <v>0</v>
      </c>
      <c r="F112" s="58">
        <v>0</v>
      </c>
      <c r="G112" s="58">
        <v>0</v>
      </c>
      <c r="H112" s="58">
        <v>12</v>
      </c>
      <c r="I112" s="58">
        <v>0</v>
      </c>
      <c r="J112" s="58">
        <v>12</v>
      </c>
      <c r="K112" s="58">
        <v>0</v>
      </c>
      <c r="L112" s="58">
        <v>0</v>
      </c>
      <c r="M112" s="58">
        <v>0</v>
      </c>
    </row>
    <row r="113" spans="1:13" ht="12.75">
      <c r="A113" s="57">
        <v>25</v>
      </c>
      <c r="B113" s="58" t="s">
        <v>474</v>
      </c>
      <c r="C113" s="58" t="s">
        <v>552</v>
      </c>
      <c r="D113" s="58">
        <v>0</v>
      </c>
      <c r="E113" s="58">
        <v>1</v>
      </c>
      <c r="F113" s="58">
        <v>0</v>
      </c>
      <c r="G113" s="58">
        <v>0</v>
      </c>
      <c r="H113" s="58">
        <v>160</v>
      </c>
      <c r="I113" s="58">
        <v>0</v>
      </c>
      <c r="J113" s="58">
        <v>0</v>
      </c>
      <c r="K113" s="58">
        <v>0</v>
      </c>
      <c r="L113" s="58">
        <v>0</v>
      </c>
      <c r="M113" s="58">
        <v>160</v>
      </c>
    </row>
    <row r="114" spans="1:13" ht="12.75">
      <c r="A114" s="57">
        <v>26</v>
      </c>
      <c r="B114" s="58" t="s">
        <v>486</v>
      </c>
      <c r="C114" s="58" t="s">
        <v>553</v>
      </c>
      <c r="D114" s="58">
        <v>0</v>
      </c>
      <c r="E114" s="58">
        <v>1</v>
      </c>
      <c r="F114" s="58">
        <v>0</v>
      </c>
      <c r="G114" s="58">
        <v>0</v>
      </c>
      <c r="H114" s="58">
        <v>67</v>
      </c>
      <c r="I114" s="58">
        <v>0</v>
      </c>
      <c r="J114" s="58">
        <v>12</v>
      </c>
      <c r="K114" s="58">
        <v>40</v>
      </c>
      <c r="L114" s="58">
        <v>0</v>
      </c>
      <c r="M114" s="58">
        <v>15</v>
      </c>
    </row>
    <row r="115" spans="1:13" ht="12.75">
      <c r="A115" s="57">
        <v>27</v>
      </c>
      <c r="B115" s="58" t="s">
        <v>488</v>
      </c>
      <c r="C115" s="58" t="s">
        <v>554</v>
      </c>
      <c r="D115" s="58">
        <v>0</v>
      </c>
      <c r="E115" s="58">
        <v>1</v>
      </c>
      <c r="F115" s="58">
        <v>0</v>
      </c>
      <c r="G115" s="58">
        <v>0</v>
      </c>
      <c r="H115" s="58">
        <v>38</v>
      </c>
      <c r="I115" s="58">
        <v>5</v>
      </c>
      <c r="J115" s="58">
        <v>20</v>
      </c>
      <c r="K115" s="58">
        <v>8</v>
      </c>
      <c r="L115" s="58">
        <v>0</v>
      </c>
      <c r="M115" s="58">
        <v>5</v>
      </c>
    </row>
    <row r="116" spans="1:13" ht="12.75">
      <c r="A116" s="57">
        <v>28</v>
      </c>
      <c r="B116" s="58" t="s">
        <v>498</v>
      </c>
      <c r="C116" s="58" t="s">
        <v>555</v>
      </c>
      <c r="D116" s="58">
        <v>1</v>
      </c>
      <c r="E116" s="58">
        <v>1</v>
      </c>
      <c r="F116" s="58">
        <v>0</v>
      </c>
      <c r="G116" s="58">
        <v>0</v>
      </c>
      <c r="H116" s="58">
        <v>55</v>
      </c>
      <c r="I116" s="58">
        <v>0</v>
      </c>
      <c r="J116" s="58">
        <v>7</v>
      </c>
      <c r="K116" s="58">
        <v>24</v>
      </c>
      <c r="L116" s="58">
        <v>0</v>
      </c>
      <c r="M116" s="58">
        <v>24</v>
      </c>
    </row>
    <row r="117" spans="1:13" ht="12.75">
      <c r="A117" s="57">
        <v>29</v>
      </c>
      <c r="B117" s="58" t="s">
        <v>506</v>
      </c>
      <c r="C117" s="58" t="s">
        <v>556</v>
      </c>
      <c r="D117" s="58">
        <v>0</v>
      </c>
      <c r="E117" s="58">
        <v>0</v>
      </c>
      <c r="F117" s="58">
        <v>0</v>
      </c>
      <c r="G117" s="58">
        <v>1</v>
      </c>
      <c r="H117" s="58">
        <v>68</v>
      </c>
      <c r="I117" s="58">
        <v>0</v>
      </c>
      <c r="J117" s="58">
        <v>8</v>
      </c>
      <c r="K117" s="58">
        <v>8</v>
      </c>
      <c r="L117" s="58">
        <v>0</v>
      </c>
      <c r="M117" s="58">
        <v>52</v>
      </c>
    </row>
    <row r="118" spans="1:13" ht="12.75">
      <c r="A118" s="57">
        <v>30</v>
      </c>
      <c r="B118" s="58" t="s">
        <v>506</v>
      </c>
      <c r="C118" s="58" t="s">
        <v>557</v>
      </c>
      <c r="D118" s="58">
        <v>0</v>
      </c>
      <c r="E118" s="58">
        <v>1</v>
      </c>
      <c r="F118" s="58">
        <v>0</v>
      </c>
      <c r="G118" s="58">
        <v>0</v>
      </c>
      <c r="H118" s="58">
        <v>16</v>
      </c>
      <c r="I118" s="58">
        <v>8</v>
      </c>
      <c r="J118" s="58">
        <v>0</v>
      </c>
      <c r="K118" s="58">
        <v>0</v>
      </c>
      <c r="L118" s="58">
        <v>8</v>
      </c>
      <c r="M118" s="58">
        <v>0</v>
      </c>
    </row>
    <row r="119" spans="1:13" ht="12.75">
      <c r="A119" s="57">
        <v>31</v>
      </c>
      <c r="B119" s="58" t="s">
        <v>506</v>
      </c>
      <c r="C119" s="58" t="s">
        <v>558</v>
      </c>
      <c r="D119" s="58">
        <v>0</v>
      </c>
      <c r="E119" s="58">
        <v>1</v>
      </c>
      <c r="F119" s="58">
        <v>0</v>
      </c>
      <c r="G119" s="58">
        <v>0</v>
      </c>
      <c r="H119" s="58">
        <v>44</v>
      </c>
      <c r="I119" s="58">
        <v>0</v>
      </c>
      <c r="J119" s="58">
        <v>12</v>
      </c>
      <c r="K119" s="58">
        <v>32</v>
      </c>
      <c r="L119" s="58">
        <v>0</v>
      </c>
      <c r="M119" s="58">
        <v>0</v>
      </c>
    </row>
    <row r="120" spans="1:13" ht="12.75">
      <c r="A120" s="57">
        <v>32</v>
      </c>
      <c r="B120" s="58" t="s">
        <v>516</v>
      </c>
      <c r="C120" s="58" t="s">
        <v>559</v>
      </c>
      <c r="D120" s="58">
        <v>1</v>
      </c>
      <c r="E120" s="58">
        <v>0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</row>
    <row r="121" spans="1:13" ht="12.75">
      <c r="A121" s="57">
        <v>33</v>
      </c>
      <c r="B121" s="58" t="s">
        <v>516</v>
      </c>
      <c r="C121" s="58" t="s">
        <v>560</v>
      </c>
      <c r="D121" s="58">
        <v>0</v>
      </c>
      <c r="E121" s="58">
        <v>1</v>
      </c>
      <c r="F121" s="58">
        <v>0</v>
      </c>
      <c r="G121" s="58">
        <v>0</v>
      </c>
      <c r="H121" s="58">
        <v>13</v>
      </c>
      <c r="I121" s="58">
        <v>0</v>
      </c>
      <c r="J121" s="58">
        <v>0</v>
      </c>
      <c r="K121" s="58">
        <v>13</v>
      </c>
      <c r="L121" s="58">
        <v>0</v>
      </c>
      <c r="M121" s="58">
        <v>0</v>
      </c>
    </row>
    <row r="122" spans="1:13" ht="12.75">
      <c r="A122" s="57">
        <v>34</v>
      </c>
      <c r="B122" s="58" t="s">
        <v>516</v>
      </c>
      <c r="C122" s="58" t="s">
        <v>561</v>
      </c>
      <c r="D122" s="58">
        <v>0</v>
      </c>
      <c r="E122" s="58">
        <v>0</v>
      </c>
      <c r="F122" s="58">
        <v>0</v>
      </c>
      <c r="G122" s="58">
        <v>1</v>
      </c>
      <c r="H122" s="58">
        <v>61</v>
      </c>
      <c r="I122" s="58">
        <v>0</v>
      </c>
      <c r="J122" s="58">
        <v>0</v>
      </c>
      <c r="K122" s="58">
        <v>21</v>
      </c>
      <c r="L122" s="58">
        <v>0</v>
      </c>
      <c r="M122" s="58">
        <v>40</v>
      </c>
    </row>
    <row r="123" spans="1:13" ht="12.75">
      <c r="A123" s="57">
        <v>35</v>
      </c>
      <c r="B123" s="58" t="s">
        <v>520</v>
      </c>
      <c r="C123" s="58" t="s">
        <v>562</v>
      </c>
      <c r="D123" s="58">
        <v>1</v>
      </c>
      <c r="E123" s="58">
        <v>0</v>
      </c>
      <c r="F123" s="58">
        <v>0</v>
      </c>
      <c r="G123" s="58">
        <v>0</v>
      </c>
      <c r="H123" s="58">
        <v>27</v>
      </c>
      <c r="I123" s="58">
        <v>0</v>
      </c>
      <c r="J123" s="58">
        <v>8</v>
      </c>
      <c r="K123" s="58">
        <v>5</v>
      </c>
      <c r="L123" s="58">
        <v>0</v>
      </c>
      <c r="M123" s="58">
        <v>14</v>
      </c>
    </row>
    <row r="124" spans="1:13" ht="12.75">
      <c r="A124" s="57">
        <v>36</v>
      </c>
      <c r="B124" s="58" t="s">
        <v>522</v>
      </c>
      <c r="C124" s="58" t="s">
        <v>563</v>
      </c>
      <c r="D124" s="58">
        <v>0</v>
      </c>
      <c r="E124" s="58">
        <v>1</v>
      </c>
      <c r="F124" s="58">
        <v>0</v>
      </c>
      <c r="G124" s="58">
        <v>0</v>
      </c>
      <c r="H124" s="58">
        <v>49</v>
      </c>
      <c r="I124" s="58">
        <v>5</v>
      </c>
      <c r="J124" s="58">
        <v>12</v>
      </c>
      <c r="K124" s="58">
        <v>8</v>
      </c>
      <c r="L124" s="58">
        <v>0</v>
      </c>
      <c r="M124" s="58">
        <v>24</v>
      </c>
    </row>
    <row r="125" spans="1:13" ht="12.75">
      <c r="A125" s="57">
        <v>37</v>
      </c>
      <c r="B125" s="58" t="s">
        <v>524</v>
      </c>
      <c r="C125" s="58" t="s">
        <v>564</v>
      </c>
      <c r="D125" s="58">
        <v>0</v>
      </c>
      <c r="E125" s="58">
        <v>1</v>
      </c>
      <c r="F125" s="58">
        <v>0</v>
      </c>
      <c r="G125" s="58">
        <v>0</v>
      </c>
      <c r="H125" s="58">
        <v>201</v>
      </c>
      <c r="I125" s="58">
        <v>0</v>
      </c>
      <c r="J125" s="58">
        <v>24</v>
      </c>
      <c r="K125" s="58">
        <v>12</v>
      </c>
      <c r="L125" s="58">
        <v>0</v>
      </c>
      <c r="M125" s="58">
        <v>165</v>
      </c>
    </row>
    <row r="126" spans="1:13" ht="12.75">
      <c r="A126" s="57">
        <v>38</v>
      </c>
      <c r="B126" s="58" t="s">
        <v>524</v>
      </c>
      <c r="C126" s="58" t="s">
        <v>565</v>
      </c>
      <c r="D126" s="58">
        <v>0</v>
      </c>
      <c r="E126" s="58">
        <v>1</v>
      </c>
      <c r="F126" s="58">
        <v>0</v>
      </c>
      <c r="G126" s="58">
        <v>0</v>
      </c>
      <c r="H126" s="58">
        <v>24</v>
      </c>
      <c r="I126" s="58">
        <v>0</v>
      </c>
      <c r="J126" s="58">
        <v>16</v>
      </c>
      <c r="K126" s="58">
        <v>8</v>
      </c>
      <c r="L126" s="58">
        <v>0</v>
      </c>
      <c r="M126" s="58">
        <v>0</v>
      </c>
    </row>
    <row r="127" spans="1:13" ht="12.75">
      <c r="A127" s="57">
        <v>39</v>
      </c>
      <c r="B127" s="58" t="s">
        <v>566</v>
      </c>
      <c r="C127" s="58" t="s">
        <v>567</v>
      </c>
      <c r="D127" s="58">
        <v>0</v>
      </c>
      <c r="E127" s="58">
        <v>1</v>
      </c>
      <c r="F127" s="58">
        <v>0</v>
      </c>
      <c r="G127" s="58">
        <v>0</v>
      </c>
      <c r="H127" s="58">
        <v>36</v>
      </c>
      <c r="I127" s="58">
        <v>0</v>
      </c>
      <c r="J127" s="58">
        <v>12</v>
      </c>
      <c r="K127" s="58">
        <v>24</v>
      </c>
      <c r="L127" s="58">
        <v>0</v>
      </c>
      <c r="M127" s="58">
        <v>0</v>
      </c>
    </row>
    <row r="128" spans="1:13" s="54" customFormat="1" ht="12.75">
      <c r="A128" s="51">
        <v>39</v>
      </c>
      <c r="B128" s="52"/>
      <c r="C128" s="52" t="s">
        <v>568</v>
      </c>
      <c r="D128" s="52">
        <f aca="true" t="shared" si="1" ref="D128:M128">SUM(D89:D127)</f>
        <v>10</v>
      </c>
      <c r="E128" s="52">
        <f t="shared" si="1"/>
        <v>26</v>
      </c>
      <c r="F128" s="52">
        <f t="shared" si="1"/>
        <v>1</v>
      </c>
      <c r="G128" s="52">
        <f t="shared" si="1"/>
        <v>3</v>
      </c>
      <c r="H128" s="52">
        <f t="shared" si="1"/>
        <v>2187</v>
      </c>
      <c r="I128" s="52">
        <f t="shared" si="1"/>
        <v>221</v>
      </c>
      <c r="J128" s="52">
        <f t="shared" si="1"/>
        <v>322</v>
      </c>
      <c r="K128" s="52">
        <f t="shared" si="1"/>
        <v>517</v>
      </c>
      <c r="L128" s="52">
        <f t="shared" si="1"/>
        <v>94</v>
      </c>
      <c r="M128" s="52">
        <f t="shared" si="1"/>
        <v>1033</v>
      </c>
    </row>
    <row r="129" spans="1:13" ht="7.5" customHeight="1">
      <c r="A129" s="156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8"/>
    </row>
    <row r="130" spans="1:13" s="54" customFormat="1" ht="12.75">
      <c r="A130" s="51">
        <f>(A87+A128)</f>
        <v>122</v>
      </c>
      <c r="B130" s="52"/>
      <c r="C130" s="52" t="s">
        <v>569</v>
      </c>
      <c r="D130" s="52">
        <f aca="true" t="shared" si="2" ref="D130:M130">(D87+D128)</f>
        <v>36</v>
      </c>
      <c r="E130" s="52">
        <f t="shared" si="2"/>
        <v>68</v>
      </c>
      <c r="F130" s="52">
        <f t="shared" si="2"/>
        <v>7</v>
      </c>
      <c r="G130" s="52">
        <f t="shared" si="2"/>
        <v>8</v>
      </c>
      <c r="H130" s="52">
        <f t="shared" si="2"/>
        <v>6837</v>
      </c>
      <c r="I130" s="52">
        <f t="shared" si="2"/>
        <v>730</v>
      </c>
      <c r="J130" s="52">
        <f t="shared" si="2"/>
        <v>855</v>
      </c>
      <c r="K130" s="52">
        <f t="shared" si="2"/>
        <v>2197</v>
      </c>
      <c r="L130" s="52">
        <f t="shared" si="2"/>
        <v>502</v>
      </c>
      <c r="M130" s="52">
        <f t="shared" si="2"/>
        <v>2553</v>
      </c>
    </row>
  </sheetData>
  <sheetProtection password="CE88" sheet="1" objects="1" scenarios="1"/>
  <mergeCells count="5">
    <mergeCell ref="A129:M129"/>
    <mergeCell ref="A1:A2"/>
    <mergeCell ref="B1:B2"/>
    <mergeCell ref="C1:C2"/>
    <mergeCell ref="A88:M88"/>
  </mergeCells>
  <printOptions horizontalCentered="1"/>
  <pageMargins left="0.35433070866141736" right="0.35433070866141736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&amp;C&amp;"Arial,Bold"&amp;12 14. Dati par institūcijas vadītāju</oddHeader>
    <oddFooter>&amp;L
&amp;8SPP Statistiskās informācijas un analīzes daļa&amp;R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Q763"/>
  <sheetViews>
    <sheetView showGridLines="0" workbookViewId="0" topLeftCell="A49">
      <selection activeCell="L85" sqref="L85:M85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1.421875" style="8" customWidth="1"/>
    <col min="5" max="5" width="8.8515625" style="8" customWidth="1"/>
    <col min="6" max="6" width="10.57421875" style="8" customWidth="1"/>
    <col min="7" max="8" width="10.421875" style="8" customWidth="1"/>
    <col min="9" max="9" width="10.57421875" style="8" customWidth="1"/>
    <col min="10" max="16384" width="9.140625" style="8" customWidth="1"/>
  </cols>
  <sheetData>
    <row r="1" spans="1:43" s="3" customFormat="1" ht="24" customHeight="1">
      <c r="A1" s="144" t="s">
        <v>0</v>
      </c>
      <c r="B1" s="147" t="s">
        <v>1</v>
      </c>
      <c r="C1" s="147" t="s">
        <v>2</v>
      </c>
      <c r="D1" s="142" t="s">
        <v>354</v>
      </c>
      <c r="E1" s="142"/>
      <c r="F1" s="2" t="s">
        <v>353</v>
      </c>
      <c r="G1" s="2" t="s">
        <v>353</v>
      </c>
      <c r="H1" s="2" t="s">
        <v>352</v>
      </c>
      <c r="I1" s="2" t="s">
        <v>352</v>
      </c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s="3" customFormat="1" ht="12" customHeight="1">
      <c r="A2" s="145"/>
      <c r="B2" s="147"/>
      <c r="C2" s="147"/>
      <c r="D2" s="142" t="s">
        <v>365</v>
      </c>
      <c r="E2" s="143" t="s">
        <v>44</v>
      </c>
      <c r="F2" s="143"/>
      <c r="G2" s="143"/>
      <c r="H2" s="143"/>
      <c r="I2" s="1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s="3" customFormat="1" ht="57.75" customHeight="1">
      <c r="A3" s="146"/>
      <c r="B3" s="148"/>
      <c r="C3" s="148"/>
      <c r="D3" s="142"/>
      <c r="E3" s="11" t="s">
        <v>351</v>
      </c>
      <c r="F3" s="2" t="s">
        <v>212</v>
      </c>
      <c r="G3" s="2" t="s">
        <v>350</v>
      </c>
      <c r="H3" s="2" t="s">
        <v>213</v>
      </c>
      <c r="I3" s="2" t="s">
        <v>349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9" s="43" customFormat="1" ht="13.5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</row>
    <row r="5" spans="1:43" ht="12.75">
      <c r="A5" s="48">
        <v>1</v>
      </c>
      <c r="B5" s="49" t="s">
        <v>413</v>
      </c>
      <c r="C5" s="49" t="s">
        <v>414</v>
      </c>
      <c r="D5" s="49">
        <v>259</v>
      </c>
      <c r="E5" s="49">
        <v>113</v>
      </c>
      <c r="F5" s="49">
        <v>101</v>
      </c>
      <c r="G5" s="49">
        <v>33</v>
      </c>
      <c r="H5" s="49">
        <v>158</v>
      </c>
      <c r="I5" s="49">
        <v>80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1:43" ht="12.75">
      <c r="A6" s="50">
        <v>2</v>
      </c>
      <c r="B6" s="47" t="s">
        <v>415</v>
      </c>
      <c r="C6" s="47" t="s">
        <v>416</v>
      </c>
      <c r="D6" s="47">
        <v>25</v>
      </c>
      <c r="E6" s="47">
        <v>25</v>
      </c>
      <c r="F6" s="47">
        <v>11</v>
      </c>
      <c r="G6" s="47">
        <v>11</v>
      </c>
      <c r="H6" s="47">
        <v>14</v>
      </c>
      <c r="I6" s="47">
        <v>14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12.75">
      <c r="A7" s="50">
        <v>3</v>
      </c>
      <c r="B7" s="47" t="s">
        <v>415</v>
      </c>
      <c r="C7" s="47" t="s">
        <v>417</v>
      </c>
      <c r="D7" s="47">
        <v>141</v>
      </c>
      <c r="E7" s="47">
        <v>39</v>
      </c>
      <c r="F7" s="47">
        <v>46</v>
      </c>
      <c r="G7" s="47">
        <v>7</v>
      </c>
      <c r="H7" s="47">
        <v>95</v>
      </c>
      <c r="I7" s="47">
        <v>32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3" ht="12.75">
      <c r="A8" s="50">
        <v>4</v>
      </c>
      <c r="B8" s="47" t="s">
        <v>415</v>
      </c>
      <c r="C8" s="47" t="s">
        <v>418</v>
      </c>
      <c r="D8" s="47">
        <v>112</v>
      </c>
      <c r="E8" s="47">
        <v>15</v>
      </c>
      <c r="F8" s="47">
        <v>95</v>
      </c>
      <c r="G8" s="47">
        <v>14</v>
      </c>
      <c r="H8" s="47">
        <v>17</v>
      </c>
      <c r="I8" s="47">
        <v>1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</row>
    <row r="9" spans="1:43" ht="12.75">
      <c r="A9" s="50">
        <v>5</v>
      </c>
      <c r="B9" s="47" t="s">
        <v>419</v>
      </c>
      <c r="C9" s="47" t="s">
        <v>420</v>
      </c>
      <c r="D9" s="47">
        <v>193</v>
      </c>
      <c r="E9" s="47">
        <v>35</v>
      </c>
      <c r="F9" s="47">
        <v>93</v>
      </c>
      <c r="G9" s="47">
        <v>10</v>
      </c>
      <c r="H9" s="47">
        <v>100</v>
      </c>
      <c r="I9" s="47">
        <v>25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</row>
    <row r="10" spans="1:43" ht="12.75">
      <c r="A10" s="50">
        <v>6</v>
      </c>
      <c r="B10" s="47" t="s">
        <v>421</v>
      </c>
      <c r="C10" s="47" t="s">
        <v>422</v>
      </c>
      <c r="D10" s="47">
        <v>67</v>
      </c>
      <c r="E10" s="47">
        <v>21</v>
      </c>
      <c r="F10" s="47">
        <v>22</v>
      </c>
      <c r="G10" s="47">
        <v>7</v>
      </c>
      <c r="H10" s="47">
        <v>45</v>
      </c>
      <c r="I10" s="47">
        <v>14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</row>
    <row r="11" spans="1:43" ht="12.75">
      <c r="A11" s="50">
        <v>7</v>
      </c>
      <c r="B11" s="47" t="s">
        <v>421</v>
      </c>
      <c r="C11" s="47" t="s">
        <v>423</v>
      </c>
      <c r="D11" s="47">
        <v>33</v>
      </c>
      <c r="E11" s="47">
        <v>6</v>
      </c>
      <c r="F11" s="47">
        <v>20</v>
      </c>
      <c r="G11" s="47">
        <v>4</v>
      </c>
      <c r="H11" s="47">
        <v>13</v>
      </c>
      <c r="I11" s="47">
        <v>2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</row>
    <row r="12" spans="1:43" ht="12.75">
      <c r="A12" s="50">
        <v>8</v>
      </c>
      <c r="B12" s="47" t="s">
        <v>421</v>
      </c>
      <c r="C12" s="47" t="s">
        <v>424</v>
      </c>
      <c r="D12" s="47">
        <v>190</v>
      </c>
      <c r="E12" s="47">
        <v>92</v>
      </c>
      <c r="F12" s="47">
        <v>68</v>
      </c>
      <c r="G12" s="47">
        <v>25</v>
      </c>
      <c r="H12" s="47">
        <v>122</v>
      </c>
      <c r="I12" s="47">
        <v>67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ht="12.75">
      <c r="A13" s="50">
        <v>9</v>
      </c>
      <c r="B13" s="47" t="s">
        <v>421</v>
      </c>
      <c r="C13" s="47" t="s">
        <v>425</v>
      </c>
      <c r="D13" s="47">
        <v>284</v>
      </c>
      <c r="E13" s="47">
        <v>128</v>
      </c>
      <c r="F13" s="47">
        <v>56</v>
      </c>
      <c r="G13" s="47">
        <v>9</v>
      </c>
      <c r="H13" s="47">
        <v>228</v>
      </c>
      <c r="I13" s="47">
        <v>119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43" ht="12.75">
      <c r="A14" s="50">
        <v>10</v>
      </c>
      <c r="B14" s="47" t="s">
        <v>421</v>
      </c>
      <c r="C14" s="47" t="s">
        <v>426</v>
      </c>
      <c r="D14" s="47">
        <v>101</v>
      </c>
      <c r="E14" s="47">
        <v>48</v>
      </c>
      <c r="F14" s="47">
        <v>14</v>
      </c>
      <c r="G14" s="47">
        <v>3</v>
      </c>
      <c r="H14" s="47">
        <v>87</v>
      </c>
      <c r="I14" s="47">
        <v>45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</row>
    <row r="15" spans="1:43" ht="12.75">
      <c r="A15" s="50">
        <v>11</v>
      </c>
      <c r="B15" s="47" t="s">
        <v>421</v>
      </c>
      <c r="C15" s="47" t="s">
        <v>427</v>
      </c>
      <c r="D15" s="47">
        <v>339</v>
      </c>
      <c r="E15" s="47">
        <v>96</v>
      </c>
      <c r="F15" s="47">
        <v>131</v>
      </c>
      <c r="G15" s="47">
        <v>28</v>
      </c>
      <c r="H15" s="47">
        <v>208</v>
      </c>
      <c r="I15" s="47">
        <v>68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</row>
    <row r="16" spans="1:43" ht="12.75">
      <c r="A16" s="50">
        <v>12</v>
      </c>
      <c r="B16" s="47" t="s">
        <v>421</v>
      </c>
      <c r="C16" s="47" t="s">
        <v>428</v>
      </c>
      <c r="D16" s="47">
        <v>14</v>
      </c>
      <c r="E16" s="47">
        <v>2</v>
      </c>
      <c r="F16" s="47">
        <v>2</v>
      </c>
      <c r="G16" s="47">
        <v>0</v>
      </c>
      <c r="H16" s="47">
        <v>12</v>
      </c>
      <c r="I16" s="47">
        <v>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2.75">
      <c r="A17" s="50">
        <v>13</v>
      </c>
      <c r="B17" s="47" t="s">
        <v>429</v>
      </c>
      <c r="C17" s="47" t="s">
        <v>430</v>
      </c>
      <c r="D17" s="47">
        <v>131</v>
      </c>
      <c r="E17" s="47">
        <v>22</v>
      </c>
      <c r="F17" s="47">
        <v>53</v>
      </c>
      <c r="G17" s="47">
        <v>8</v>
      </c>
      <c r="H17" s="47">
        <v>78</v>
      </c>
      <c r="I17" s="47">
        <v>14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</row>
    <row r="18" spans="1:43" ht="12.75">
      <c r="A18" s="50">
        <v>14</v>
      </c>
      <c r="B18" s="47" t="s">
        <v>431</v>
      </c>
      <c r="C18" s="47" t="s">
        <v>432</v>
      </c>
      <c r="D18" s="47">
        <v>102</v>
      </c>
      <c r="E18" s="47">
        <v>28</v>
      </c>
      <c r="F18" s="47">
        <v>45</v>
      </c>
      <c r="G18" s="47">
        <v>9</v>
      </c>
      <c r="H18" s="47">
        <v>57</v>
      </c>
      <c r="I18" s="47">
        <v>19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</row>
    <row r="19" spans="1:43" ht="12.75">
      <c r="A19" s="50">
        <v>15</v>
      </c>
      <c r="B19" s="47" t="s">
        <v>431</v>
      </c>
      <c r="C19" s="47" t="s">
        <v>433</v>
      </c>
      <c r="D19" s="47">
        <v>43</v>
      </c>
      <c r="E19" s="47">
        <v>19</v>
      </c>
      <c r="F19" s="47">
        <v>17</v>
      </c>
      <c r="G19" s="47">
        <v>7</v>
      </c>
      <c r="H19" s="47">
        <v>26</v>
      </c>
      <c r="I19" s="47">
        <v>12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</row>
    <row r="20" spans="1:43" ht="12.75">
      <c r="A20" s="50">
        <v>16</v>
      </c>
      <c r="B20" s="47" t="s">
        <v>431</v>
      </c>
      <c r="C20" s="47" t="s">
        <v>434</v>
      </c>
      <c r="D20" s="47">
        <v>12</v>
      </c>
      <c r="E20" s="47">
        <v>5</v>
      </c>
      <c r="F20" s="47">
        <v>3</v>
      </c>
      <c r="G20" s="47">
        <v>0</v>
      </c>
      <c r="H20" s="47">
        <v>9</v>
      </c>
      <c r="I20" s="47">
        <v>5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</row>
    <row r="21" spans="1:43" ht="12.75">
      <c r="A21" s="50">
        <v>17</v>
      </c>
      <c r="B21" s="47" t="s">
        <v>435</v>
      </c>
      <c r="C21" s="47" t="s">
        <v>436</v>
      </c>
      <c r="D21" s="47">
        <v>65</v>
      </c>
      <c r="E21" s="47">
        <v>32</v>
      </c>
      <c r="F21" s="47">
        <v>27</v>
      </c>
      <c r="G21" s="47">
        <v>15</v>
      </c>
      <c r="H21" s="47">
        <v>38</v>
      </c>
      <c r="I21" s="47">
        <v>17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</row>
    <row r="22" spans="1:43" ht="12.75">
      <c r="A22" s="50">
        <v>18</v>
      </c>
      <c r="B22" s="47" t="s">
        <v>435</v>
      </c>
      <c r="C22" s="47" t="s">
        <v>437</v>
      </c>
      <c r="D22" s="47">
        <v>72</v>
      </c>
      <c r="E22" s="47">
        <v>34</v>
      </c>
      <c r="F22" s="47">
        <v>47</v>
      </c>
      <c r="G22" s="47">
        <v>12</v>
      </c>
      <c r="H22" s="47">
        <v>25</v>
      </c>
      <c r="I22" s="47">
        <v>22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</row>
    <row r="23" spans="1:43" ht="12.75">
      <c r="A23" s="50">
        <v>19</v>
      </c>
      <c r="B23" s="47" t="s">
        <v>438</v>
      </c>
      <c r="C23" s="47" t="s">
        <v>439</v>
      </c>
      <c r="D23" s="47">
        <v>236</v>
      </c>
      <c r="E23" s="47">
        <v>35</v>
      </c>
      <c r="F23" s="47">
        <v>128</v>
      </c>
      <c r="G23" s="47">
        <v>12</v>
      </c>
      <c r="H23" s="47">
        <v>108</v>
      </c>
      <c r="I23" s="47">
        <v>23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</row>
    <row r="24" spans="1:43" ht="12.75">
      <c r="A24" s="50">
        <v>20</v>
      </c>
      <c r="B24" s="47" t="s">
        <v>440</v>
      </c>
      <c r="C24" s="47" t="s">
        <v>441</v>
      </c>
      <c r="D24" s="47">
        <v>52</v>
      </c>
      <c r="E24" s="47">
        <v>0</v>
      </c>
      <c r="F24" s="47">
        <v>23</v>
      </c>
      <c r="G24" s="47">
        <v>0</v>
      </c>
      <c r="H24" s="47">
        <v>29</v>
      </c>
      <c r="I24" s="47">
        <v>0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</row>
    <row r="25" spans="1:43" ht="12.75">
      <c r="A25" s="50">
        <v>21</v>
      </c>
      <c r="B25" s="47" t="s">
        <v>440</v>
      </c>
      <c r="C25" s="47" t="s">
        <v>442</v>
      </c>
      <c r="D25" s="47">
        <v>50</v>
      </c>
      <c r="E25" s="47">
        <v>7</v>
      </c>
      <c r="F25" s="47">
        <v>27</v>
      </c>
      <c r="G25" s="47">
        <v>2</v>
      </c>
      <c r="H25" s="47">
        <v>23</v>
      </c>
      <c r="I25" s="47">
        <v>5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43" ht="12.75">
      <c r="A26" s="50">
        <v>22</v>
      </c>
      <c r="B26" s="47" t="s">
        <v>440</v>
      </c>
      <c r="C26" s="47" t="s">
        <v>443</v>
      </c>
      <c r="D26" s="47">
        <v>19</v>
      </c>
      <c r="E26" s="47">
        <v>9</v>
      </c>
      <c r="F26" s="47">
        <v>10</v>
      </c>
      <c r="G26" s="47">
        <v>4</v>
      </c>
      <c r="H26" s="47">
        <v>9</v>
      </c>
      <c r="I26" s="47">
        <v>5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</row>
    <row r="27" spans="1:43" ht="12.75">
      <c r="A27" s="50">
        <v>23</v>
      </c>
      <c r="B27" s="47" t="s">
        <v>444</v>
      </c>
      <c r="C27" s="47" t="s">
        <v>445</v>
      </c>
      <c r="D27" s="47">
        <v>59</v>
      </c>
      <c r="E27" s="47">
        <v>59</v>
      </c>
      <c r="F27" s="47">
        <v>27</v>
      </c>
      <c r="G27" s="47">
        <v>27</v>
      </c>
      <c r="H27" s="47">
        <v>32</v>
      </c>
      <c r="I27" s="47">
        <v>32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</row>
    <row r="28" spans="1:43" ht="12.75">
      <c r="A28" s="50">
        <v>24</v>
      </c>
      <c r="B28" s="47" t="s">
        <v>444</v>
      </c>
      <c r="C28" s="47" t="s">
        <v>446</v>
      </c>
      <c r="D28" s="47">
        <v>120</v>
      </c>
      <c r="E28" s="47">
        <v>60</v>
      </c>
      <c r="F28" s="47">
        <v>28</v>
      </c>
      <c r="G28" s="47">
        <v>6</v>
      </c>
      <c r="H28" s="47">
        <v>92</v>
      </c>
      <c r="I28" s="47">
        <v>54</v>
      </c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</row>
    <row r="29" spans="1:43" ht="12.75">
      <c r="A29" s="50">
        <v>25</v>
      </c>
      <c r="B29" s="47" t="s">
        <v>444</v>
      </c>
      <c r="C29" s="47" t="s">
        <v>447</v>
      </c>
      <c r="D29" s="47">
        <v>21</v>
      </c>
      <c r="E29" s="47">
        <v>0</v>
      </c>
      <c r="F29" s="47">
        <v>4</v>
      </c>
      <c r="G29" s="47">
        <v>0</v>
      </c>
      <c r="H29" s="47">
        <v>17</v>
      </c>
      <c r="I29" s="47">
        <v>0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</row>
    <row r="30" spans="1:43" ht="12.75">
      <c r="A30" s="50">
        <v>26</v>
      </c>
      <c r="B30" s="47" t="s">
        <v>448</v>
      </c>
      <c r="C30" s="47" t="s">
        <v>449</v>
      </c>
      <c r="D30" s="47">
        <v>34</v>
      </c>
      <c r="E30" s="47">
        <v>7</v>
      </c>
      <c r="F30" s="47">
        <v>8</v>
      </c>
      <c r="G30" s="47">
        <v>2</v>
      </c>
      <c r="H30" s="47">
        <v>26</v>
      </c>
      <c r="I30" s="47">
        <v>5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</row>
    <row r="31" spans="1:43" ht="12.75">
      <c r="A31" s="50">
        <v>27</v>
      </c>
      <c r="B31" s="47" t="s">
        <v>448</v>
      </c>
      <c r="C31" s="47" t="s">
        <v>450</v>
      </c>
      <c r="D31" s="47">
        <v>72</v>
      </c>
      <c r="E31" s="47">
        <v>16</v>
      </c>
      <c r="F31" s="47">
        <v>35</v>
      </c>
      <c r="G31" s="47">
        <v>8</v>
      </c>
      <c r="H31" s="47">
        <v>37</v>
      </c>
      <c r="I31" s="47">
        <v>8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</row>
    <row r="32" spans="1:43" ht="12.75">
      <c r="A32" s="50">
        <v>28</v>
      </c>
      <c r="B32" s="47" t="s">
        <v>451</v>
      </c>
      <c r="C32" s="47" t="s">
        <v>452</v>
      </c>
      <c r="D32" s="47">
        <v>113</v>
      </c>
      <c r="E32" s="47">
        <v>20</v>
      </c>
      <c r="F32" s="47">
        <v>40</v>
      </c>
      <c r="G32" s="47">
        <v>7</v>
      </c>
      <c r="H32" s="47">
        <v>73</v>
      </c>
      <c r="I32" s="47">
        <v>13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</row>
    <row r="33" spans="1:43" ht="12.75">
      <c r="A33" s="50">
        <v>29</v>
      </c>
      <c r="B33" s="47" t="s">
        <v>453</v>
      </c>
      <c r="C33" s="47" t="s">
        <v>454</v>
      </c>
      <c r="D33" s="47">
        <v>16</v>
      </c>
      <c r="E33" s="47">
        <v>9</v>
      </c>
      <c r="F33" s="47">
        <v>4</v>
      </c>
      <c r="G33" s="47">
        <v>2</v>
      </c>
      <c r="H33" s="47">
        <v>12</v>
      </c>
      <c r="I33" s="47">
        <v>7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</row>
    <row r="34" spans="1:43" ht="12.75">
      <c r="A34" s="50">
        <v>30</v>
      </c>
      <c r="B34" s="47" t="s">
        <v>453</v>
      </c>
      <c r="C34" s="47" t="s">
        <v>455</v>
      </c>
      <c r="D34" s="47">
        <v>25</v>
      </c>
      <c r="E34" s="47">
        <v>13</v>
      </c>
      <c r="F34" s="47">
        <v>9</v>
      </c>
      <c r="G34" s="47">
        <v>4</v>
      </c>
      <c r="H34" s="47">
        <v>16</v>
      </c>
      <c r="I34" s="47">
        <v>9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</row>
    <row r="35" spans="1:43" ht="12.75">
      <c r="A35" s="50">
        <v>31</v>
      </c>
      <c r="B35" s="47" t="s">
        <v>456</v>
      </c>
      <c r="C35" s="47" t="s">
        <v>457</v>
      </c>
      <c r="D35" s="47">
        <v>6</v>
      </c>
      <c r="E35" s="47">
        <v>0</v>
      </c>
      <c r="F35" s="47">
        <v>3</v>
      </c>
      <c r="G35" s="47">
        <v>0</v>
      </c>
      <c r="H35" s="47">
        <v>3</v>
      </c>
      <c r="I35" s="47">
        <v>0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</row>
    <row r="36" spans="1:43" ht="12.75">
      <c r="A36" s="50">
        <v>32</v>
      </c>
      <c r="B36" s="47" t="s">
        <v>456</v>
      </c>
      <c r="C36" s="47" t="s">
        <v>458</v>
      </c>
      <c r="D36" s="47">
        <v>20</v>
      </c>
      <c r="E36" s="47">
        <v>2</v>
      </c>
      <c r="F36" s="47">
        <v>8</v>
      </c>
      <c r="G36" s="47">
        <v>0</v>
      </c>
      <c r="H36" s="47">
        <v>12</v>
      </c>
      <c r="I36" s="47">
        <v>2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</row>
    <row r="37" spans="1:43" ht="12.75">
      <c r="A37" s="50">
        <v>33</v>
      </c>
      <c r="B37" s="47" t="s">
        <v>456</v>
      </c>
      <c r="C37" s="47" t="s">
        <v>459</v>
      </c>
      <c r="D37" s="47">
        <v>266</v>
      </c>
      <c r="E37" s="47">
        <v>43</v>
      </c>
      <c r="F37" s="47">
        <v>104</v>
      </c>
      <c r="G37" s="47">
        <v>12</v>
      </c>
      <c r="H37" s="47">
        <v>162</v>
      </c>
      <c r="I37" s="47">
        <v>31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</row>
    <row r="38" spans="1:43" ht="12.75">
      <c r="A38" s="50">
        <v>34</v>
      </c>
      <c r="B38" s="47" t="s">
        <v>456</v>
      </c>
      <c r="C38" s="47" t="s">
        <v>460</v>
      </c>
      <c r="D38" s="47">
        <v>35</v>
      </c>
      <c r="E38" s="47">
        <v>10</v>
      </c>
      <c r="F38" s="47">
        <v>11</v>
      </c>
      <c r="G38" s="47">
        <v>1</v>
      </c>
      <c r="H38" s="47">
        <v>24</v>
      </c>
      <c r="I38" s="47">
        <v>9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</row>
    <row r="39" spans="1:43" ht="12.75">
      <c r="A39" s="50">
        <v>35</v>
      </c>
      <c r="B39" s="47" t="s">
        <v>456</v>
      </c>
      <c r="C39" s="47" t="s">
        <v>461</v>
      </c>
      <c r="D39" s="47">
        <v>8</v>
      </c>
      <c r="E39" s="47">
        <v>0</v>
      </c>
      <c r="F39" s="47">
        <v>3</v>
      </c>
      <c r="G39" s="47">
        <v>0</v>
      </c>
      <c r="H39" s="47">
        <v>5</v>
      </c>
      <c r="I39" s="47">
        <v>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</row>
    <row r="40" spans="1:43" ht="12.75">
      <c r="A40" s="50">
        <v>36</v>
      </c>
      <c r="B40" s="47" t="s">
        <v>462</v>
      </c>
      <c r="C40" s="47" t="s">
        <v>463</v>
      </c>
      <c r="D40" s="47">
        <v>239</v>
      </c>
      <c r="E40" s="47">
        <v>52</v>
      </c>
      <c r="F40" s="47">
        <v>112</v>
      </c>
      <c r="G40" s="47">
        <v>22</v>
      </c>
      <c r="H40" s="47">
        <v>127</v>
      </c>
      <c r="I40" s="47">
        <v>30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</row>
    <row r="41" spans="1:43" ht="12.75">
      <c r="A41" s="50">
        <v>37</v>
      </c>
      <c r="B41" s="47" t="s">
        <v>462</v>
      </c>
      <c r="C41" s="47" t="s">
        <v>464</v>
      </c>
      <c r="D41" s="47">
        <v>27</v>
      </c>
      <c r="E41" s="47">
        <v>9</v>
      </c>
      <c r="F41" s="47">
        <v>8</v>
      </c>
      <c r="G41" s="47">
        <v>2</v>
      </c>
      <c r="H41" s="47">
        <v>19</v>
      </c>
      <c r="I41" s="47">
        <v>7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</row>
    <row r="42" spans="1:43" ht="12.75">
      <c r="A42" s="50">
        <v>38</v>
      </c>
      <c r="B42" s="47" t="s">
        <v>462</v>
      </c>
      <c r="C42" s="47" t="s">
        <v>465</v>
      </c>
      <c r="D42" s="47">
        <v>19</v>
      </c>
      <c r="E42" s="47">
        <v>19</v>
      </c>
      <c r="F42" s="47">
        <v>10</v>
      </c>
      <c r="G42" s="47">
        <v>10</v>
      </c>
      <c r="H42" s="47">
        <v>9</v>
      </c>
      <c r="I42" s="47">
        <v>9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</row>
    <row r="43" spans="1:43" ht="12.75">
      <c r="A43" s="50">
        <v>39</v>
      </c>
      <c r="B43" s="47" t="s">
        <v>466</v>
      </c>
      <c r="C43" s="47" t="s">
        <v>467</v>
      </c>
      <c r="D43" s="47">
        <v>26</v>
      </c>
      <c r="E43" s="47">
        <v>18</v>
      </c>
      <c r="F43" s="47">
        <v>10</v>
      </c>
      <c r="G43" s="47">
        <v>4</v>
      </c>
      <c r="H43" s="47">
        <v>16</v>
      </c>
      <c r="I43" s="47">
        <v>14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</row>
    <row r="44" spans="1:43" ht="12.75">
      <c r="A44" s="50">
        <v>40</v>
      </c>
      <c r="B44" s="47" t="s">
        <v>466</v>
      </c>
      <c r="C44" s="47" t="s">
        <v>468</v>
      </c>
      <c r="D44" s="47">
        <v>56</v>
      </c>
      <c r="E44" s="47">
        <v>25</v>
      </c>
      <c r="F44" s="47">
        <v>26</v>
      </c>
      <c r="G44" s="47">
        <v>12</v>
      </c>
      <c r="H44" s="47">
        <v>30</v>
      </c>
      <c r="I44" s="47">
        <v>13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</row>
    <row r="45" spans="1:43" ht="12.75">
      <c r="A45" s="50">
        <v>41</v>
      </c>
      <c r="B45" s="47" t="s">
        <v>466</v>
      </c>
      <c r="C45" s="47" t="s">
        <v>469</v>
      </c>
      <c r="D45" s="47">
        <v>30</v>
      </c>
      <c r="E45" s="47">
        <v>2</v>
      </c>
      <c r="F45" s="47">
        <v>16</v>
      </c>
      <c r="G45" s="47">
        <v>1</v>
      </c>
      <c r="H45" s="47">
        <v>14</v>
      </c>
      <c r="I45" s="47">
        <v>1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43" ht="12.75">
      <c r="A46" s="50">
        <v>42</v>
      </c>
      <c r="B46" s="47" t="s">
        <v>470</v>
      </c>
      <c r="C46" s="47" t="s">
        <v>471</v>
      </c>
      <c r="D46" s="47">
        <v>43</v>
      </c>
      <c r="E46" s="47">
        <v>20</v>
      </c>
      <c r="F46" s="47">
        <v>20</v>
      </c>
      <c r="G46" s="47">
        <v>6</v>
      </c>
      <c r="H46" s="47">
        <v>23</v>
      </c>
      <c r="I46" s="47">
        <v>14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</row>
    <row r="47" spans="1:43" ht="12.75">
      <c r="A47" s="50">
        <v>43</v>
      </c>
      <c r="B47" s="47" t="s">
        <v>470</v>
      </c>
      <c r="C47" s="47" t="s">
        <v>472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</row>
    <row r="48" spans="1:43" ht="12.75">
      <c r="A48" s="50">
        <v>44</v>
      </c>
      <c r="B48" s="47" t="s">
        <v>470</v>
      </c>
      <c r="C48" s="47" t="s">
        <v>473</v>
      </c>
      <c r="D48" s="47">
        <v>53</v>
      </c>
      <c r="E48" s="47">
        <v>17</v>
      </c>
      <c r="F48" s="47">
        <v>19</v>
      </c>
      <c r="G48" s="47">
        <v>3</v>
      </c>
      <c r="H48" s="47">
        <v>34</v>
      </c>
      <c r="I48" s="47">
        <v>14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</row>
    <row r="49" spans="1:43" ht="12.75">
      <c r="A49" s="50">
        <v>45</v>
      </c>
      <c r="B49" s="47" t="s">
        <v>474</v>
      </c>
      <c r="C49" s="47" t="s">
        <v>475</v>
      </c>
      <c r="D49" s="47">
        <v>7</v>
      </c>
      <c r="E49" s="47">
        <v>0</v>
      </c>
      <c r="F49" s="47">
        <v>3</v>
      </c>
      <c r="G49" s="47">
        <v>0</v>
      </c>
      <c r="H49" s="47">
        <v>4</v>
      </c>
      <c r="I49" s="47">
        <v>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</row>
    <row r="50" spans="1:43" ht="12.75">
      <c r="A50" s="50">
        <v>46</v>
      </c>
      <c r="B50" s="47" t="s">
        <v>474</v>
      </c>
      <c r="C50" s="47" t="s">
        <v>476</v>
      </c>
      <c r="D50" s="47">
        <v>32</v>
      </c>
      <c r="E50" s="47">
        <v>14</v>
      </c>
      <c r="F50" s="47">
        <v>10</v>
      </c>
      <c r="G50" s="47">
        <v>4</v>
      </c>
      <c r="H50" s="47">
        <v>22</v>
      </c>
      <c r="I50" s="47">
        <v>10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</row>
    <row r="51" spans="1:43" ht="12.75">
      <c r="A51" s="50">
        <v>47</v>
      </c>
      <c r="B51" s="47" t="s">
        <v>474</v>
      </c>
      <c r="C51" s="47" t="s">
        <v>477</v>
      </c>
      <c r="D51" s="47">
        <v>112</v>
      </c>
      <c r="E51" s="47">
        <v>49</v>
      </c>
      <c r="F51" s="47">
        <v>46</v>
      </c>
      <c r="G51" s="47">
        <v>15</v>
      </c>
      <c r="H51" s="47">
        <v>66</v>
      </c>
      <c r="I51" s="47">
        <v>34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1:43" ht="12.75">
      <c r="A52" s="50">
        <v>48</v>
      </c>
      <c r="B52" s="47" t="s">
        <v>478</v>
      </c>
      <c r="C52" s="47" t="s">
        <v>479</v>
      </c>
      <c r="D52" s="47">
        <v>53</v>
      </c>
      <c r="E52" s="47">
        <v>2</v>
      </c>
      <c r="F52" s="47">
        <v>24</v>
      </c>
      <c r="G52" s="47">
        <v>1</v>
      </c>
      <c r="H52" s="47">
        <v>29</v>
      </c>
      <c r="I52" s="47">
        <v>1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1:43" ht="12.75">
      <c r="A53" s="50">
        <v>49</v>
      </c>
      <c r="B53" s="47" t="s">
        <v>478</v>
      </c>
      <c r="C53" s="47" t="s">
        <v>480</v>
      </c>
      <c r="D53" s="47">
        <v>20</v>
      </c>
      <c r="E53" s="47">
        <v>0</v>
      </c>
      <c r="F53" s="47">
        <v>10</v>
      </c>
      <c r="G53" s="47">
        <v>0</v>
      </c>
      <c r="H53" s="47">
        <v>10</v>
      </c>
      <c r="I53" s="47">
        <v>0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spans="1:43" ht="12.75">
      <c r="A54" s="50">
        <v>50</v>
      </c>
      <c r="B54" s="47" t="s">
        <v>478</v>
      </c>
      <c r="C54" s="47" t="s">
        <v>481</v>
      </c>
      <c r="D54" s="47">
        <v>28</v>
      </c>
      <c r="E54" s="47">
        <v>14</v>
      </c>
      <c r="F54" s="47">
        <v>9</v>
      </c>
      <c r="G54" s="47">
        <v>5</v>
      </c>
      <c r="H54" s="47">
        <v>19</v>
      </c>
      <c r="I54" s="47">
        <v>9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3" ht="12.75">
      <c r="A55" s="50">
        <v>51</v>
      </c>
      <c r="B55" s="47" t="s">
        <v>478</v>
      </c>
      <c r="C55" s="47" t="s">
        <v>482</v>
      </c>
      <c r="D55" s="47">
        <v>30</v>
      </c>
      <c r="E55" s="47">
        <v>9</v>
      </c>
      <c r="F55" s="47">
        <v>8</v>
      </c>
      <c r="G55" s="47">
        <v>1</v>
      </c>
      <c r="H55" s="47">
        <v>22</v>
      </c>
      <c r="I55" s="47">
        <v>8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  <row r="56" spans="1:43" ht="12.75">
      <c r="A56" s="50">
        <v>52</v>
      </c>
      <c r="B56" s="47" t="s">
        <v>478</v>
      </c>
      <c r="C56" s="47" t="s">
        <v>483</v>
      </c>
      <c r="D56" s="47">
        <v>27</v>
      </c>
      <c r="E56" s="47">
        <v>6</v>
      </c>
      <c r="F56" s="47">
        <v>5</v>
      </c>
      <c r="G56" s="47">
        <v>1</v>
      </c>
      <c r="H56" s="47">
        <v>22</v>
      </c>
      <c r="I56" s="47">
        <v>5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</row>
    <row r="57" spans="1:43" ht="12.75">
      <c r="A57" s="50">
        <v>53</v>
      </c>
      <c r="B57" s="47" t="s">
        <v>478</v>
      </c>
      <c r="C57" s="47" t="s">
        <v>484</v>
      </c>
      <c r="D57" s="47">
        <v>20</v>
      </c>
      <c r="E57" s="47">
        <v>0</v>
      </c>
      <c r="F57" s="47">
        <v>7</v>
      </c>
      <c r="G57" s="47">
        <v>0</v>
      </c>
      <c r="H57" s="47">
        <v>13</v>
      </c>
      <c r="I57" s="47">
        <v>0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</row>
    <row r="58" spans="1:43" ht="12.75">
      <c r="A58" s="50">
        <v>54</v>
      </c>
      <c r="B58" s="47" t="s">
        <v>478</v>
      </c>
      <c r="C58" s="47" t="s">
        <v>485</v>
      </c>
      <c r="D58" s="47">
        <v>18</v>
      </c>
      <c r="E58" s="47">
        <v>1</v>
      </c>
      <c r="F58" s="47">
        <v>7</v>
      </c>
      <c r="G58" s="47">
        <v>0</v>
      </c>
      <c r="H58" s="47">
        <v>11</v>
      </c>
      <c r="I58" s="47">
        <v>1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</row>
    <row r="59" spans="1:43" ht="12.75">
      <c r="A59" s="50">
        <v>55</v>
      </c>
      <c r="B59" s="47" t="s">
        <v>486</v>
      </c>
      <c r="C59" s="47" t="s">
        <v>487</v>
      </c>
      <c r="D59" s="47">
        <v>51</v>
      </c>
      <c r="E59" s="47">
        <v>36</v>
      </c>
      <c r="F59" s="47">
        <v>20</v>
      </c>
      <c r="G59" s="47">
        <v>15</v>
      </c>
      <c r="H59" s="47">
        <v>31</v>
      </c>
      <c r="I59" s="47">
        <v>21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</row>
    <row r="60" spans="1:43" ht="12.75">
      <c r="A60" s="50">
        <v>56</v>
      </c>
      <c r="B60" s="47" t="s">
        <v>488</v>
      </c>
      <c r="C60" s="47" t="s">
        <v>489</v>
      </c>
      <c r="D60" s="47">
        <v>32</v>
      </c>
      <c r="E60" s="47">
        <v>0</v>
      </c>
      <c r="F60" s="47">
        <v>12</v>
      </c>
      <c r="G60" s="47">
        <v>0</v>
      </c>
      <c r="H60" s="47">
        <v>20</v>
      </c>
      <c r="I60" s="47">
        <v>0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</row>
    <row r="61" spans="1:43" ht="12.75">
      <c r="A61" s="50">
        <v>57</v>
      </c>
      <c r="B61" s="47" t="s">
        <v>488</v>
      </c>
      <c r="C61" s="47" t="s">
        <v>490</v>
      </c>
      <c r="D61" s="47">
        <v>18</v>
      </c>
      <c r="E61" s="47">
        <v>6</v>
      </c>
      <c r="F61" s="47">
        <v>9</v>
      </c>
      <c r="G61" s="47">
        <v>3</v>
      </c>
      <c r="H61" s="47">
        <v>9</v>
      </c>
      <c r="I61" s="47">
        <v>3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</row>
    <row r="62" spans="1:43" ht="12.75">
      <c r="A62" s="50">
        <v>58</v>
      </c>
      <c r="B62" s="47" t="s">
        <v>488</v>
      </c>
      <c r="C62" s="47" t="s">
        <v>491</v>
      </c>
      <c r="D62" s="47">
        <v>11</v>
      </c>
      <c r="E62" s="47">
        <v>5</v>
      </c>
      <c r="F62" s="47">
        <v>1</v>
      </c>
      <c r="G62" s="47">
        <v>0</v>
      </c>
      <c r="H62" s="47">
        <v>10</v>
      </c>
      <c r="I62" s="47">
        <v>5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</row>
    <row r="63" spans="1:43" ht="12.75">
      <c r="A63" s="50">
        <v>59</v>
      </c>
      <c r="B63" s="47" t="s">
        <v>488</v>
      </c>
      <c r="C63" s="47" t="s">
        <v>492</v>
      </c>
      <c r="D63" s="47">
        <v>29</v>
      </c>
      <c r="E63" s="47">
        <v>0</v>
      </c>
      <c r="F63" s="47">
        <v>13</v>
      </c>
      <c r="G63" s="47">
        <v>0</v>
      </c>
      <c r="H63" s="47">
        <v>16</v>
      </c>
      <c r="I63" s="47">
        <v>0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</row>
    <row r="64" spans="1:43" ht="12.75">
      <c r="A64" s="50">
        <v>60</v>
      </c>
      <c r="B64" s="47" t="s">
        <v>488</v>
      </c>
      <c r="C64" s="47" t="s">
        <v>493</v>
      </c>
      <c r="D64" s="47">
        <v>31</v>
      </c>
      <c r="E64" s="47">
        <v>14</v>
      </c>
      <c r="F64" s="47">
        <v>3</v>
      </c>
      <c r="G64" s="47">
        <v>1</v>
      </c>
      <c r="H64" s="47">
        <v>28</v>
      </c>
      <c r="I64" s="47">
        <v>13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</row>
    <row r="65" spans="1:43" ht="12.75">
      <c r="A65" s="50">
        <v>61</v>
      </c>
      <c r="B65" s="47" t="s">
        <v>488</v>
      </c>
      <c r="C65" s="47" t="s">
        <v>494</v>
      </c>
      <c r="D65" s="47">
        <v>19</v>
      </c>
      <c r="E65" s="47">
        <v>6</v>
      </c>
      <c r="F65" s="47">
        <v>4</v>
      </c>
      <c r="G65" s="47">
        <v>1</v>
      </c>
      <c r="H65" s="47">
        <v>15</v>
      </c>
      <c r="I65" s="47">
        <v>5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</row>
    <row r="66" spans="1:43" ht="12.75">
      <c r="A66" s="50">
        <v>62</v>
      </c>
      <c r="B66" s="47" t="s">
        <v>488</v>
      </c>
      <c r="C66" s="47" t="s">
        <v>495</v>
      </c>
      <c r="D66" s="47">
        <v>55</v>
      </c>
      <c r="E66" s="47">
        <v>0</v>
      </c>
      <c r="F66" s="47">
        <v>22</v>
      </c>
      <c r="G66" s="47">
        <v>0</v>
      </c>
      <c r="H66" s="47">
        <v>33</v>
      </c>
      <c r="I66" s="47">
        <v>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</row>
    <row r="67" spans="1:43" ht="12.75">
      <c r="A67" s="50">
        <v>63</v>
      </c>
      <c r="B67" s="47" t="s">
        <v>488</v>
      </c>
      <c r="C67" s="47" t="s">
        <v>496</v>
      </c>
      <c r="D67" s="47">
        <v>42</v>
      </c>
      <c r="E67" s="47">
        <v>1</v>
      </c>
      <c r="F67" s="47">
        <v>22</v>
      </c>
      <c r="G67" s="47">
        <v>1</v>
      </c>
      <c r="H67" s="47">
        <v>20</v>
      </c>
      <c r="I67" s="47">
        <v>0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</row>
    <row r="68" spans="1:43" ht="12.75">
      <c r="A68" s="50">
        <v>64</v>
      </c>
      <c r="B68" s="47" t="s">
        <v>488</v>
      </c>
      <c r="C68" s="47" t="s">
        <v>497</v>
      </c>
      <c r="D68" s="47">
        <v>28</v>
      </c>
      <c r="E68" s="47">
        <v>11</v>
      </c>
      <c r="F68" s="47">
        <v>14</v>
      </c>
      <c r="G68" s="47">
        <v>5</v>
      </c>
      <c r="H68" s="47">
        <v>14</v>
      </c>
      <c r="I68" s="47">
        <v>6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</row>
    <row r="69" spans="1:43" ht="12.75">
      <c r="A69" s="50">
        <v>65</v>
      </c>
      <c r="B69" s="47" t="s">
        <v>498</v>
      </c>
      <c r="C69" s="47" t="s">
        <v>499</v>
      </c>
      <c r="D69" s="47">
        <v>83</v>
      </c>
      <c r="E69" s="47">
        <v>22</v>
      </c>
      <c r="F69" s="47">
        <v>40</v>
      </c>
      <c r="G69" s="47">
        <v>9</v>
      </c>
      <c r="H69" s="47">
        <v>43</v>
      </c>
      <c r="I69" s="47">
        <v>13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</row>
    <row r="70" spans="1:43" ht="12.75">
      <c r="A70" s="50">
        <v>66</v>
      </c>
      <c r="B70" s="47" t="s">
        <v>500</v>
      </c>
      <c r="C70" s="47" t="s">
        <v>501</v>
      </c>
      <c r="D70" s="47">
        <v>40</v>
      </c>
      <c r="E70" s="47">
        <v>7</v>
      </c>
      <c r="F70" s="47">
        <v>21</v>
      </c>
      <c r="G70" s="47">
        <v>3</v>
      </c>
      <c r="H70" s="47">
        <v>19</v>
      </c>
      <c r="I70" s="47">
        <v>4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</row>
    <row r="71" spans="1:43" ht="12.75">
      <c r="A71" s="50">
        <v>67</v>
      </c>
      <c r="B71" s="47" t="s">
        <v>500</v>
      </c>
      <c r="C71" s="47" t="s">
        <v>502</v>
      </c>
      <c r="D71" s="47">
        <v>22</v>
      </c>
      <c r="E71" s="47">
        <v>22</v>
      </c>
      <c r="F71" s="47">
        <v>8</v>
      </c>
      <c r="G71" s="47">
        <v>8</v>
      </c>
      <c r="H71" s="47">
        <v>14</v>
      </c>
      <c r="I71" s="47">
        <v>14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</row>
    <row r="72" spans="1:43" ht="12.75">
      <c r="A72" s="50">
        <v>68</v>
      </c>
      <c r="B72" s="47" t="s">
        <v>500</v>
      </c>
      <c r="C72" s="47" t="s">
        <v>503</v>
      </c>
      <c r="D72" s="47">
        <v>34</v>
      </c>
      <c r="E72" s="47">
        <v>12</v>
      </c>
      <c r="F72" s="47">
        <v>18</v>
      </c>
      <c r="G72" s="47">
        <v>5</v>
      </c>
      <c r="H72" s="47">
        <v>16</v>
      </c>
      <c r="I72" s="47">
        <v>7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</row>
    <row r="73" spans="1:43" ht="12.75">
      <c r="A73" s="50">
        <v>69</v>
      </c>
      <c r="B73" s="47" t="s">
        <v>504</v>
      </c>
      <c r="C73" s="47" t="s">
        <v>505</v>
      </c>
      <c r="D73" s="47">
        <v>52</v>
      </c>
      <c r="E73" s="47">
        <v>10</v>
      </c>
      <c r="F73" s="47">
        <v>29</v>
      </c>
      <c r="G73" s="47">
        <v>4</v>
      </c>
      <c r="H73" s="47">
        <v>23</v>
      </c>
      <c r="I73" s="47">
        <v>6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</row>
    <row r="74" spans="1:43" ht="25.5">
      <c r="A74" s="50">
        <v>70</v>
      </c>
      <c r="B74" s="47" t="s">
        <v>506</v>
      </c>
      <c r="C74" s="47" t="s">
        <v>507</v>
      </c>
      <c r="D74" s="47">
        <v>27</v>
      </c>
      <c r="E74" s="47">
        <v>8</v>
      </c>
      <c r="F74" s="47">
        <v>3</v>
      </c>
      <c r="G74" s="47">
        <v>8</v>
      </c>
      <c r="H74" s="47">
        <v>24</v>
      </c>
      <c r="I74" s="47">
        <v>0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</row>
    <row r="75" spans="1:43" ht="12.75">
      <c r="A75" s="50">
        <v>71</v>
      </c>
      <c r="B75" s="47" t="s">
        <v>506</v>
      </c>
      <c r="C75" s="47" t="s">
        <v>508</v>
      </c>
      <c r="D75" s="47">
        <v>32</v>
      </c>
      <c r="E75" s="47">
        <v>16</v>
      </c>
      <c r="F75" s="47">
        <v>7</v>
      </c>
      <c r="G75" s="47">
        <v>3</v>
      </c>
      <c r="H75" s="47">
        <v>25</v>
      </c>
      <c r="I75" s="47">
        <v>13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</row>
    <row r="76" spans="1:43" ht="12.75">
      <c r="A76" s="50">
        <v>72</v>
      </c>
      <c r="B76" s="47" t="s">
        <v>506</v>
      </c>
      <c r="C76" s="47" t="s">
        <v>509</v>
      </c>
      <c r="D76" s="47">
        <v>28</v>
      </c>
      <c r="E76" s="47">
        <v>28</v>
      </c>
      <c r="F76" s="47">
        <v>10</v>
      </c>
      <c r="G76" s="47">
        <v>10</v>
      </c>
      <c r="H76" s="47">
        <v>18</v>
      </c>
      <c r="I76" s="47">
        <v>18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</row>
    <row r="77" spans="1:43" ht="12.75">
      <c r="A77" s="50">
        <v>73</v>
      </c>
      <c r="B77" s="47" t="s">
        <v>506</v>
      </c>
      <c r="C77" s="47" t="s">
        <v>510</v>
      </c>
      <c r="D77" s="47">
        <v>56</v>
      </c>
      <c r="E77" s="47">
        <v>25</v>
      </c>
      <c r="F77" s="47">
        <v>18</v>
      </c>
      <c r="G77" s="47">
        <v>2</v>
      </c>
      <c r="H77" s="47">
        <v>38</v>
      </c>
      <c r="I77" s="47">
        <v>23</v>
      </c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</row>
    <row r="78" spans="1:43" ht="12.75">
      <c r="A78" s="50">
        <v>74</v>
      </c>
      <c r="B78" s="47" t="s">
        <v>506</v>
      </c>
      <c r="C78" s="47" t="s">
        <v>511</v>
      </c>
      <c r="D78" s="47">
        <v>18</v>
      </c>
      <c r="E78" s="47">
        <v>0</v>
      </c>
      <c r="F78" s="47">
        <v>6</v>
      </c>
      <c r="G78" s="47">
        <v>0</v>
      </c>
      <c r="H78" s="47">
        <v>12</v>
      </c>
      <c r="I78" s="47">
        <v>0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</row>
    <row r="79" spans="1:43" ht="12.75">
      <c r="A79" s="50">
        <v>75</v>
      </c>
      <c r="B79" s="47" t="s">
        <v>506</v>
      </c>
      <c r="C79" s="47" t="s">
        <v>512</v>
      </c>
      <c r="D79" s="47">
        <v>36</v>
      </c>
      <c r="E79" s="47">
        <v>8</v>
      </c>
      <c r="F79" s="47">
        <v>14</v>
      </c>
      <c r="G79" s="47">
        <v>2</v>
      </c>
      <c r="H79" s="47">
        <v>22</v>
      </c>
      <c r="I79" s="47">
        <v>6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</row>
    <row r="80" spans="1:43" ht="12.75">
      <c r="A80" s="50">
        <v>76</v>
      </c>
      <c r="B80" s="47" t="s">
        <v>513</v>
      </c>
      <c r="C80" s="47" t="s">
        <v>514</v>
      </c>
      <c r="D80" s="47">
        <v>41</v>
      </c>
      <c r="E80" s="47">
        <v>12</v>
      </c>
      <c r="F80" s="47">
        <v>15</v>
      </c>
      <c r="G80" s="47">
        <v>3</v>
      </c>
      <c r="H80" s="47">
        <v>26</v>
      </c>
      <c r="I80" s="47">
        <v>9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</row>
    <row r="81" spans="1:43" ht="12.75">
      <c r="A81" s="50">
        <v>77</v>
      </c>
      <c r="B81" s="47" t="s">
        <v>513</v>
      </c>
      <c r="C81" s="47" t="s">
        <v>515</v>
      </c>
      <c r="D81" s="47">
        <v>53</v>
      </c>
      <c r="E81" s="47">
        <v>31</v>
      </c>
      <c r="F81" s="47">
        <v>20</v>
      </c>
      <c r="G81" s="47">
        <v>10</v>
      </c>
      <c r="H81" s="47">
        <v>33</v>
      </c>
      <c r="I81" s="47">
        <v>21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</row>
    <row r="82" spans="1:43" ht="12.75">
      <c r="A82" s="50">
        <v>78</v>
      </c>
      <c r="B82" s="47" t="s">
        <v>516</v>
      </c>
      <c r="C82" s="47" t="s">
        <v>517</v>
      </c>
      <c r="D82" s="47">
        <v>18</v>
      </c>
      <c r="E82" s="47">
        <v>10</v>
      </c>
      <c r="F82" s="47">
        <v>5</v>
      </c>
      <c r="G82" s="47">
        <v>2</v>
      </c>
      <c r="H82" s="47">
        <v>13</v>
      </c>
      <c r="I82" s="47">
        <v>8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</row>
    <row r="83" spans="1:43" ht="12.75">
      <c r="A83" s="50">
        <v>79</v>
      </c>
      <c r="B83" s="47" t="s">
        <v>516</v>
      </c>
      <c r="C83" s="47" t="s">
        <v>518</v>
      </c>
      <c r="D83" s="47">
        <v>171</v>
      </c>
      <c r="E83" s="47">
        <v>33</v>
      </c>
      <c r="F83" s="47">
        <v>65</v>
      </c>
      <c r="G83" s="47">
        <v>6</v>
      </c>
      <c r="H83" s="47">
        <v>106</v>
      </c>
      <c r="I83" s="47">
        <v>27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</row>
    <row r="84" spans="1:43" ht="12.75">
      <c r="A84" s="50">
        <v>80</v>
      </c>
      <c r="B84" s="47" t="s">
        <v>516</v>
      </c>
      <c r="C84" s="47" t="s">
        <v>519</v>
      </c>
      <c r="D84" s="47">
        <v>23</v>
      </c>
      <c r="E84" s="47">
        <v>4</v>
      </c>
      <c r="F84" s="47">
        <v>10</v>
      </c>
      <c r="G84" s="47">
        <v>2</v>
      </c>
      <c r="H84" s="47">
        <v>13</v>
      </c>
      <c r="I84" s="47">
        <v>2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</row>
    <row r="85" spans="1:43" ht="12.75">
      <c r="A85" s="50">
        <v>81</v>
      </c>
      <c r="B85" s="47" t="s">
        <v>520</v>
      </c>
      <c r="C85" s="47" t="s">
        <v>521</v>
      </c>
      <c r="D85" s="47">
        <v>360</v>
      </c>
      <c r="E85" s="47">
        <v>141</v>
      </c>
      <c r="F85" s="47">
        <v>140</v>
      </c>
      <c r="G85" s="47">
        <v>38</v>
      </c>
      <c r="H85" s="47">
        <v>220</v>
      </c>
      <c r="I85" s="47">
        <v>103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</row>
    <row r="86" spans="1:43" ht="12.75">
      <c r="A86" s="50">
        <v>82</v>
      </c>
      <c r="B86" s="47" t="s">
        <v>522</v>
      </c>
      <c r="C86" s="47" t="s">
        <v>523</v>
      </c>
      <c r="D86" s="47">
        <v>45</v>
      </c>
      <c r="E86" s="47">
        <v>7</v>
      </c>
      <c r="F86" s="47">
        <v>14</v>
      </c>
      <c r="G86" s="47">
        <v>1</v>
      </c>
      <c r="H86" s="47">
        <v>31</v>
      </c>
      <c r="I86" s="47">
        <v>6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</row>
    <row r="87" spans="1:43" ht="12.75">
      <c r="A87" s="50">
        <v>83</v>
      </c>
      <c r="B87" s="47" t="s">
        <v>524</v>
      </c>
      <c r="C87" s="47" t="s">
        <v>525</v>
      </c>
      <c r="D87" s="47">
        <v>132</v>
      </c>
      <c r="E87" s="47">
        <v>16</v>
      </c>
      <c r="F87" s="47">
        <v>49</v>
      </c>
      <c r="G87" s="47">
        <v>4</v>
      </c>
      <c r="H87" s="47">
        <v>83</v>
      </c>
      <c r="I87" s="47">
        <v>12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</row>
    <row r="88" spans="1:43" s="54" customFormat="1" ht="12.75">
      <c r="A88" s="51">
        <v>83</v>
      </c>
      <c r="B88" s="52"/>
      <c r="C88" s="52" t="s">
        <v>526</v>
      </c>
      <c r="D88" s="52">
        <f aca="true" t="shared" si="0" ref="D88:I88">SUM(D5:D87)</f>
        <v>5762</v>
      </c>
      <c r="E88" s="52">
        <f t="shared" si="0"/>
        <v>1798</v>
      </c>
      <c r="F88" s="52">
        <f t="shared" si="0"/>
        <v>2285</v>
      </c>
      <c r="G88" s="52">
        <f t="shared" si="0"/>
        <v>522</v>
      </c>
      <c r="H88" s="52">
        <f t="shared" si="0"/>
        <v>3477</v>
      </c>
      <c r="I88" s="52">
        <f t="shared" si="0"/>
        <v>1276</v>
      </c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</row>
    <row r="89" spans="1:43" ht="7.5" customHeight="1">
      <c r="A89" s="139"/>
      <c r="B89" s="140"/>
      <c r="C89" s="140"/>
      <c r="D89" s="140"/>
      <c r="E89" s="140"/>
      <c r="F89" s="140"/>
      <c r="G89" s="140"/>
      <c r="H89" s="140"/>
      <c r="I89" s="141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</row>
    <row r="90" spans="1:43" ht="12.75">
      <c r="A90" s="50">
        <v>1</v>
      </c>
      <c r="B90" s="47" t="s">
        <v>413</v>
      </c>
      <c r="C90" s="47" t="s">
        <v>527</v>
      </c>
      <c r="D90" s="47">
        <v>20</v>
      </c>
      <c r="E90" s="47">
        <v>0</v>
      </c>
      <c r="F90" s="47">
        <v>15</v>
      </c>
      <c r="G90" s="47">
        <v>0</v>
      </c>
      <c r="H90" s="47">
        <v>5</v>
      </c>
      <c r="I90" s="47">
        <v>0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</row>
    <row r="91" spans="1:43" ht="12.75">
      <c r="A91" s="50">
        <v>2</v>
      </c>
      <c r="B91" s="47" t="s">
        <v>528</v>
      </c>
      <c r="C91" s="47" t="s">
        <v>529</v>
      </c>
      <c r="D91" s="47">
        <v>229</v>
      </c>
      <c r="E91" s="47">
        <v>13</v>
      </c>
      <c r="F91" s="47">
        <v>124</v>
      </c>
      <c r="G91" s="47">
        <v>4</v>
      </c>
      <c r="H91" s="47">
        <v>105</v>
      </c>
      <c r="I91" s="47">
        <v>9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</row>
    <row r="92" spans="1:43" ht="12.75">
      <c r="A92" s="50">
        <v>3</v>
      </c>
      <c r="B92" s="47" t="s">
        <v>415</v>
      </c>
      <c r="C92" s="47" t="s">
        <v>530</v>
      </c>
      <c r="D92" s="47">
        <v>56</v>
      </c>
      <c r="E92" s="47">
        <v>0</v>
      </c>
      <c r="F92" s="47">
        <v>26</v>
      </c>
      <c r="G92" s="47">
        <v>0</v>
      </c>
      <c r="H92" s="47">
        <v>30</v>
      </c>
      <c r="I92" s="47">
        <v>0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1:43" ht="12.75">
      <c r="A93" s="50">
        <v>4</v>
      </c>
      <c r="B93" s="47" t="s">
        <v>419</v>
      </c>
      <c r="C93" s="47" t="s">
        <v>531</v>
      </c>
      <c r="D93" s="47">
        <v>25</v>
      </c>
      <c r="E93" s="47">
        <v>1</v>
      </c>
      <c r="F93" s="47">
        <v>22</v>
      </c>
      <c r="G93" s="47">
        <v>1</v>
      </c>
      <c r="H93" s="47">
        <v>3</v>
      </c>
      <c r="I93" s="47">
        <v>0</v>
      </c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1:43" ht="12.75">
      <c r="A94" s="50">
        <v>5</v>
      </c>
      <c r="B94" s="47" t="s">
        <v>421</v>
      </c>
      <c r="C94" s="47" t="s">
        <v>532</v>
      </c>
      <c r="D94" s="47">
        <v>193</v>
      </c>
      <c r="E94" s="47">
        <v>28</v>
      </c>
      <c r="F94" s="47">
        <v>68</v>
      </c>
      <c r="G94" s="47">
        <v>12</v>
      </c>
      <c r="H94" s="47">
        <v>125</v>
      </c>
      <c r="I94" s="47">
        <v>16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1:43" ht="12.75">
      <c r="A95" s="50">
        <v>6</v>
      </c>
      <c r="B95" s="47" t="s">
        <v>421</v>
      </c>
      <c r="C95" s="47" t="s">
        <v>533</v>
      </c>
      <c r="D95" s="47">
        <v>223</v>
      </c>
      <c r="E95" s="47">
        <v>218</v>
      </c>
      <c r="F95" s="47">
        <v>118</v>
      </c>
      <c r="G95" s="47">
        <v>117</v>
      </c>
      <c r="H95" s="47">
        <v>105</v>
      </c>
      <c r="I95" s="47">
        <v>101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</row>
    <row r="96" spans="1:43" ht="12.75">
      <c r="A96" s="50">
        <v>7</v>
      </c>
      <c r="B96" s="47" t="s">
        <v>421</v>
      </c>
      <c r="C96" s="47" t="s">
        <v>534</v>
      </c>
      <c r="D96" s="47">
        <v>55</v>
      </c>
      <c r="E96" s="47">
        <v>3</v>
      </c>
      <c r="F96" s="47">
        <v>42</v>
      </c>
      <c r="G96" s="47">
        <v>1</v>
      </c>
      <c r="H96" s="47">
        <v>13</v>
      </c>
      <c r="I96" s="47">
        <v>2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</row>
    <row r="97" spans="1:43" ht="12.75">
      <c r="A97" s="50">
        <v>8</v>
      </c>
      <c r="B97" s="47" t="s">
        <v>421</v>
      </c>
      <c r="C97" s="47" t="s">
        <v>535</v>
      </c>
      <c r="D97" s="47">
        <v>319</v>
      </c>
      <c r="E97" s="47">
        <v>41</v>
      </c>
      <c r="F97" s="47">
        <v>110</v>
      </c>
      <c r="G97" s="47">
        <v>9</v>
      </c>
      <c r="H97" s="47">
        <v>209</v>
      </c>
      <c r="I97" s="47">
        <v>32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</row>
    <row r="98" spans="1:43" ht="12.75">
      <c r="A98" s="50">
        <v>9</v>
      </c>
      <c r="B98" s="47" t="s">
        <v>431</v>
      </c>
      <c r="C98" s="47" t="s">
        <v>536</v>
      </c>
      <c r="D98" s="47">
        <v>207</v>
      </c>
      <c r="E98" s="47">
        <v>27</v>
      </c>
      <c r="F98" s="47">
        <v>114</v>
      </c>
      <c r="G98" s="47">
        <v>11</v>
      </c>
      <c r="H98" s="47">
        <v>93</v>
      </c>
      <c r="I98" s="47">
        <v>16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</row>
    <row r="99" spans="1:43" ht="12.75">
      <c r="A99" s="50">
        <v>10</v>
      </c>
      <c r="B99" s="47" t="s">
        <v>440</v>
      </c>
      <c r="C99" s="47" t="s">
        <v>537</v>
      </c>
      <c r="D99" s="47">
        <v>147</v>
      </c>
      <c r="E99" s="47">
        <v>10</v>
      </c>
      <c r="F99" s="47">
        <v>92</v>
      </c>
      <c r="G99" s="47">
        <v>4</v>
      </c>
      <c r="H99" s="47">
        <v>55</v>
      </c>
      <c r="I99" s="47">
        <v>6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1:43" ht="12.75">
      <c r="A100" s="50">
        <v>11</v>
      </c>
      <c r="B100" s="47" t="s">
        <v>444</v>
      </c>
      <c r="C100" s="47" t="s">
        <v>538</v>
      </c>
      <c r="D100" s="47">
        <v>25</v>
      </c>
      <c r="E100" s="47">
        <v>4</v>
      </c>
      <c r="F100" s="47">
        <v>16</v>
      </c>
      <c r="G100" s="47">
        <v>2</v>
      </c>
      <c r="H100" s="47">
        <v>9</v>
      </c>
      <c r="I100" s="47">
        <v>2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1:43" ht="12.75">
      <c r="A101" s="50">
        <v>12</v>
      </c>
      <c r="B101" s="47" t="s">
        <v>444</v>
      </c>
      <c r="C101" s="47" t="s">
        <v>539</v>
      </c>
      <c r="D101" s="47">
        <v>65</v>
      </c>
      <c r="E101" s="47">
        <v>13</v>
      </c>
      <c r="F101" s="47">
        <v>17</v>
      </c>
      <c r="G101" s="47">
        <v>3</v>
      </c>
      <c r="H101" s="47">
        <v>48</v>
      </c>
      <c r="I101" s="47">
        <v>10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</row>
    <row r="102" spans="1:43" ht="12.75">
      <c r="A102" s="50">
        <v>13</v>
      </c>
      <c r="B102" s="47" t="s">
        <v>444</v>
      </c>
      <c r="C102" s="47" t="s">
        <v>540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</row>
    <row r="103" spans="1:43" ht="12.75">
      <c r="A103" s="50">
        <v>14</v>
      </c>
      <c r="B103" s="47" t="s">
        <v>448</v>
      </c>
      <c r="C103" s="47" t="s">
        <v>541</v>
      </c>
      <c r="D103" s="47">
        <v>177</v>
      </c>
      <c r="E103" s="47">
        <v>22</v>
      </c>
      <c r="F103" s="47">
        <v>79</v>
      </c>
      <c r="G103" s="47">
        <v>10</v>
      </c>
      <c r="H103" s="47">
        <v>98</v>
      </c>
      <c r="I103" s="47">
        <v>12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</row>
    <row r="104" spans="1:43" ht="12.75">
      <c r="A104" s="50">
        <v>15</v>
      </c>
      <c r="B104" s="47" t="s">
        <v>448</v>
      </c>
      <c r="C104" s="47" t="s">
        <v>542</v>
      </c>
      <c r="D104" s="47">
        <v>47</v>
      </c>
      <c r="E104" s="47">
        <v>5</v>
      </c>
      <c r="F104" s="47">
        <v>31</v>
      </c>
      <c r="G104" s="47">
        <v>3</v>
      </c>
      <c r="H104" s="47">
        <v>16</v>
      </c>
      <c r="I104" s="47">
        <v>2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</row>
    <row r="105" spans="1:43" ht="12.75">
      <c r="A105" s="50">
        <v>16</v>
      </c>
      <c r="B105" s="47" t="s">
        <v>448</v>
      </c>
      <c r="C105" s="47" t="s">
        <v>543</v>
      </c>
      <c r="D105" s="47">
        <v>62</v>
      </c>
      <c r="E105" s="47">
        <v>7</v>
      </c>
      <c r="F105" s="47">
        <v>38</v>
      </c>
      <c r="G105" s="47">
        <v>4</v>
      </c>
      <c r="H105" s="47">
        <v>24</v>
      </c>
      <c r="I105" s="47">
        <v>3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</row>
    <row r="106" spans="1:43" ht="12.75">
      <c r="A106" s="50">
        <v>17</v>
      </c>
      <c r="B106" s="47" t="s">
        <v>448</v>
      </c>
      <c r="C106" s="47" t="s">
        <v>544</v>
      </c>
      <c r="D106" s="47">
        <v>72</v>
      </c>
      <c r="E106" s="47">
        <v>3</v>
      </c>
      <c r="F106" s="47">
        <v>51</v>
      </c>
      <c r="G106" s="47">
        <v>3</v>
      </c>
      <c r="H106" s="47">
        <v>21</v>
      </c>
      <c r="I106" s="47">
        <v>0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</row>
    <row r="107" spans="1:43" ht="12.75">
      <c r="A107" s="50">
        <v>18</v>
      </c>
      <c r="B107" s="47" t="s">
        <v>451</v>
      </c>
      <c r="C107" s="47" t="s">
        <v>545</v>
      </c>
      <c r="D107" s="47">
        <v>92</v>
      </c>
      <c r="E107" s="47">
        <v>17</v>
      </c>
      <c r="F107" s="47">
        <v>61</v>
      </c>
      <c r="G107" s="47">
        <v>11</v>
      </c>
      <c r="H107" s="47">
        <v>31</v>
      </c>
      <c r="I107" s="47">
        <v>6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</row>
    <row r="108" spans="1:43" ht="12.75">
      <c r="A108" s="50">
        <v>19</v>
      </c>
      <c r="B108" s="47" t="s">
        <v>453</v>
      </c>
      <c r="C108" s="47" t="s">
        <v>546</v>
      </c>
      <c r="D108" s="47">
        <v>290</v>
      </c>
      <c r="E108" s="47">
        <v>29</v>
      </c>
      <c r="F108" s="47">
        <v>158</v>
      </c>
      <c r="G108" s="47">
        <v>13</v>
      </c>
      <c r="H108" s="47">
        <v>132</v>
      </c>
      <c r="I108" s="47">
        <v>16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</row>
    <row r="109" spans="1:43" ht="12.75">
      <c r="A109" s="50">
        <v>20</v>
      </c>
      <c r="B109" s="47" t="s">
        <v>456</v>
      </c>
      <c r="C109" s="47" t="s">
        <v>547</v>
      </c>
      <c r="D109" s="47">
        <v>150</v>
      </c>
      <c r="E109" s="47">
        <v>0</v>
      </c>
      <c r="F109" s="47">
        <v>74</v>
      </c>
      <c r="G109" s="47">
        <v>0</v>
      </c>
      <c r="H109" s="47">
        <v>76</v>
      </c>
      <c r="I109" s="47">
        <v>0</v>
      </c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</row>
    <row r="110" spans="1:43" ht="25.5">
      <c r="A110" s="50">
        <v>21</v>
      </c>
      <c r="B110" s="47" t="s">
        <v>466</v>
      </c>
      <c r="C110" s="47" t="s">
        <v>548</v>
      </c>
      <c r="D110" s="47">
        <v>7</v>
      </c>
      <c r="E110" s="47">
        <v>0</v>
      </c>
      <c r="F110" s="47">
        <v>5</v>
      </c>
      <c r="G110" s="47">
        <v>0</v>
      </c>
      <c r="H110" s="47">
        <v>2</v>
      </c>
      <c r="I110" s="47">
        <v>0</v>
      </c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</row>
    <row r="111" spans="1:43" ht="12.75">
      <c r="A111" s="50">
        <v>22</v>
      </c>
      <c r="B111" s="47" t="s">
        <v>466</v>
      </c>
      <c r="C111" s="47" t="s">
        <v>549</v>
      </c>
      <c r="D111" s="47">
        <v>146</v>
      </c>
      <c r="E111" s="47">
        <v>4</v>
      </c>
      <c r="F111" s="47">
        <v>79</v>
      </c>
      <c r="G111" s="47">
        <v>1</v>
      </c>
      <c r="H111" s="47">
        <v>67</v>
      </c>
      <c r="I111" s="47">
        <v>3</v>
      </c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</row>
    <row r="112" spans="1:43" ht="12.75">
      <c r="A112" s="50">
        <v>23</v>
      </c>
      <c r="B112" s="47" t="s">
        <v>470</v>
      </c>
      <c r="C112" s="47" t="s">
        <v>550</v>
      </c>
      <c r="D112" s="47">
        <v>20</v>
      </c>
      <c r="E112" s="47">
        <v>0</v>
      </c>
      <c r="F112" s="47">
        <v>9</v>
      </c>
      <c r="G112" s="47">
        <v>0</v>
      </c>
      <c r="H112" s="47">
        <v>11</v>
      </c>
      <c r="I112" s="47">
        <v>0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</row>
    <row r="113" spans="1:43" ht="12.75">
      <c r="A113" s="50">
        <v>24</v>
      </c>
      <c r="B113" s="47" t="s">
        <v>474</v>
      </c>
      <c r="C113" s="47" t="s">
        <v>551</v>
      </c>
      <c r="D113" s="47">
        <v>77</v>
      </c>
      <c r="E113" s="47">
        <v>1</v>
      </c>
      <c r="F113" s="47">
        <v>40</v>
      </c>
      <c r="G113" s="47">
        <v>0</v>
      </c>
      <c r="H113" s="47">
        <v>37</v>
      </c>
      <c r="I113" s="47">
        <v>1</v>
      </c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</row>
    <row r="114" spans="1:43" ht="12.75">
      <c r="A114" s="50">
        <v>25</v>
      </c>
      <c r="B114" s="47" t="s">
        <v>474</v>
      </c>
      <c r="C114" s="47" t="s">
        <v>552</v>
      </c>
      <c r="D114" s="47">
        <v>242</v>
      </c>
      <c r="E114" s="47">
        <v>48</v>
      </c>
      <c r="F114" s="47">
        <v>119</v>
      </c>
      <c r="G114" s="47">
        <v>23</v>
      </c>
      <c r="H114" s="47">
        <v>123</v>
      </c>
      <c r="I114" s="47">
        <v>25</v>
      </c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</row>
    <row r="115" spans="1:43" ht="12.75">
      <c r="A115" s="50">
        <v>26</v>
      </c>
      <c r="B115" s="47" t="s">
        <v>486</v>
      </c>
      <c r="C115" s="47" t="s">
        <v>553</v>
      </c>
      <c r="D115" s="47">
        <v>75</v>
      </c>
      <c r="E115" s="47">
        <v>24</v>
      </c>
      <c r="F115" s="47">
        <v>50</v>
      </c>
      <c r="G115" s="47">
        <v>15</v>
      </c>
      <c r="H115" s="47">
        <v>25</v>
      </c>
      <c r="I115" s="47">
        <v>9</v>
      </c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</row>
    <row r="116" spans="1:43" ht="12.75">
      <c r="A116" s="50">
        <v>27</v>
      </c>
      <c r="B116" s="47" t="s">
        <v>488</v>
      </c>
      <c r="C116" s="47" t="s">
        <v>554</v>
      </c>
      <c r="D116" s="47">
        <v>53</v>
      </c>
      <c r="E116" s="47">
        <v>5</v>
      </c>
      <c r="F116" s="47">
        <v>27</v>
      </c>
      <c r="G116" s="47">
        <v>2</v>
      </c>
      <c r="H116" s="47">
        <v>26</v>
      </c>
      <c r="I116" s="47">
        <v>3</v>
      </c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</row>
    <row r="117" spans="1:43" ht="12.75">
      <c r="A117" s="50">
        <v>28</v>
      </c>
      <c r="B117" s="47" t="s">
        <v>498</v>
      </c>
      <c r="C117" s="47" t="s">
        <v>555</v>
      </c>
      <c r="D117" s="47">
        <v>101</v>
      </c>
      <c r="E117" s="47">
        <v>3</v>
      </c>
      <c r="F117" s="47">
        <v>56</v>
      </c>
      <c r="G117" s="47">
        <v>0</v>
      </c>
      <c r="H117" s="47">
        <v>45</v>
      </c>
      <c r="I117" s="47">
        <v>3</v>
      </c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</row>
    <row r="118" spans="1:43" ht="12.75">
      <c r="A118" s="50">
        <v>29</v>
      </c>
      <c r="B118" s="47" t="s">
        <v>506</v>
      </c>
      <c r="C118" s="47" t="s">
        <v>556</v>
      </c>
      <c r="D118" s="47">
        <v>58</v>
      </c>
      <c r="E118" s="47">
        <v>6</v>
      </c>
      <c r="F118" s="47">
        <v>32</v>
      </c>
      <c r="G118" s="47">
        <v>5</v>
      </c>
      <c r="H118" s="47">
        <v>26</v>
      </c>
      <c r="I118" s="47">
        <v>1</v>
      </c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</row>
    <row r="119" spans="1:43" ht="12.75">
      <c r="A119" s="50">
        <v>30</v>
      </c>
      <c r="B119" s="47" t="s">
        <v>506</v>
      </c>
      <c r="C119" s="47" t="s">
        <v>557</v>
      </c>
      <c r="D119" s="47">
        <v>169</v>
      </c>
      <c r="E119" s="47">
        <v>31</v>
      </c>
      <c r="F119" s="47">
        <v>89</v>
      </c>
      <c r="G119" s="47">
        <v>16</v>
      </c>
      <c r="H119" s="47">
        <v>80</v>
      </c>
      <c r="I119" s="47">
        <v>15</v>
      </c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</row>
    <row r="120" spans="1:43" ht="12.75">
      <c r="A120" s="50">
        <v>31</v>
      </c>
      <c r="B120" s="47" t="s">
        <v>506</v>
      </c>
      <c r="C120" s="47" t="s">
        <v>558</v>
      </c>
      <c r="D120" s="47">
        <v>307</v>
      </c>
      <c r="E120" s="47">
        <v>13</v>
      </c>
      <c r="F120" s="47">
        <v>149</v>
      </c>
      <c r="G120" s="47">
        <v>7</v>
      </c>
      <c r="H120" s="47">
        <v>158</v>
      </c>
      <c r="I120" s="47">
        <v>6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</row>
    <row r="121" spans="1:43" ht="12.75">
      <c r="A121" s="50">
        <v>32</v>
      </c>
      <c r="B121" s="47" t="s">
        <v>516</v>
      </c>
      <c r="C121" s="47" t="s">
        <v>559</v>
      </c>
      <c r="D121" s="47">
        <v>18</v>
      </c>
      <c r="E121" s="47">
        <v>0</v>
      </c>
      <c r="F121" s="47">
        <v>8</v>
      </c>
      <c r="G121" s="47">
        <v>0</v>
      </c>
      <c r="H121" s="47">
        <v>10</v>
      </c>
      <c r="I121" s="47">
        <v>0</v>
      </c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</row>
    <row r="122" spans="1:43" ht="12.75">
      <c r="A122" s="50">
        <v>33</v>
      </c>
      <c r="B122" s="47" t="s">
        <v>516</v>
      </c>
      <c r="C122" s="47" t="s">
        <v>560</v>
      </c>
      <c r="D122" s="47">
        <v>100</v>
      </c>
      <c r="E122" s="47">
        <v>4</v>
      </c>
      <c r="F122" s="47">
        <v>43</v>
      </c>
      <c r="G122" s="47">
        <v>2</v>
      </c>
      <c r="H122" s="47">
        <v>57</v>
      </c>
      <c r="I122" s="47">
        <v>2</v>
      </c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</row>
    <row r="123" spans="1:43" ht="12.75">
      <c r="A123" s="50">
        <v>34</v>
      </c>
      <c r="B123" s="47" t="s">
        <v>516</v>
      </c>
      <c r="C123" s="47" t="s">
        <v>561</v>
      </c>
      <c r="D123" s="47">
        <v>124</v>
      </c>
      <c r="E123" s="47">
        <v>42</v>
      </c>
      <c r="F123" s="47">
        <v>60</v>
      </c>
      <c r="G123" s="47">
        <v>24</v>
      </c>
      <c r="H123" s="47">
        <v>64</v>
      </c>
      <c r="I123" s="47">
        <v>18</v>
      </c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</row>
    <row r="124" spans="1:43" ht="12.75">
      <c r="A124" s="50">
        <v>35</v>
      </c>
      <c r="B124" s="47" t="s">
        <v>520</v>
      </c>
      <c r="C124" s="47" t="s">
        <v>562</v>
      </c>
      <c r="D124" s="47">
        <v>138</v>
      </c>
      <c r="E124" s="47">
        <v>28</v>
      </c>
      <c r="F124" s="47">
        <v>96</v>
      </c>
      <c r="G124" s="47">
        <v>13</v>
      </c>
      <c r="H124" s="47">
        <v>42</v>
      </c>
      <c r="I124" s="47">
        <v>15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</row>
    <row r="125" spans="1:43" ht="12.75">
      <c r="A125" s="50">
        <v>36</v>
      </c>
      <c r="B125" s="47" t="s">
        <v>522</v>
      </c>
      <c r="C125" s="47" t="s">
        <v>563</v>
      </c>
      <c r="D125" s="47">
        <v>85</v>
      </c>
      <c r="E125" s="47">
        <v>0</v>
      </c>
      <c r="F125" s="47">
        <v>42</v>
      </c>
      <c r="G125" s="47">
        <v>0</v>
      </c>
      <c r="H125" s="47">
        <v>43</v>
      </c>
      <c r="I125" s="47">
        <v>0</v>
      </c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</row>
    <row r="126" spans="1:43" ht="12.75">
      <c r="A126" s="50">
        <v>37</v>
      </c>
      <c r="B126" s="47" t="s">
        <v>524</v>
      </c>
      <c r="C126" s="47" t="s">
        <v>564</v>
      </c>
      <c r="D126" s="47">
        <v>249</v>
      </c>
      <c r="E126" s="47">
        <v>41</v>
      </c>
      <c r="F126" s="47">
        <v>107</v>
      </c>
      <c r="G126" s="47">
        <v>9</v>
      </c>
      <c r="H126" s="47">
        <v>142</v>
      </c>
      <c r="I126" s="47">
        <v>32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</row>
    <row r="127" spans="1:43" ht="12.75">
      <c r="A127" s="50">
        <v>38</v>
      </c>
      <c r="B127" s="47" t="s">
        <v>524</v>
      </c>
      <c r="C127" s="47" t="s">
        <v>565</v>
      </c>
      <c r="D127" s="47">
        <v>35</v>
      </c>
      <c r="E127" s="47">
        <v>1</v>
      </c>
      <c r="F127" s="47">
        <v>24</v>
      </c>
      <c r="G127" s="47">
        <v>1</v>
      </c>
      <c r="H127" s="47">
        <v>11</v>
      </c>
      <c r="I127" s="47">
        <v>0</v>
      </c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</row>
    <row r="128" spans="1:43" ht="12.75">
      <c r="A128" s="50">
        <v>39</v>
      </c>
      <c r="B128" s="47" t="s">
        <v>566</v>
      </c>
      <c r="C128" s="47" t="s">
        <v>567</v>
      </c>
      <c r="D128" s="47">
        <v>55</v>
      </c>
      <c r="E128" s="47">
        <v>1</v>
      </c>
      <c r="F128" s="47">
        <v>29</v>
      </c>
      <c r="G128" s="47">
        <v>0</v>
      </c>
      <c r="H128" s="47">
        <v>26</v>
      </c>
      <c r="I128" s="47">
        <v>1</v>
      </c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</row>
    <row r="129" spans="1:43" s="54" customFormat="1" ht="12.75">
      <c r="A129" s="51">
        <v>39</v>
      </c>
      <c r="B129" s="52"/>
      <c r="C129" s="52" t="s">
        <v>568</v>
      </c>
      <c r="D129" s="52">
        <f aca="true" t="shared" si="1" ref="D129:I129">SUM(D90:D128)</f>
        <v>4513</v>
      </c>
      <c r="E129" s="52">
        <f t="shared" si="1"/>
        <v>693</v>
      </c>
      <c r="F129" s="52">
        <f t="shared" si="1"/>
        <v>2320</v>
      </c>
      <c r="G129" s="52">
        <f t="shared" si="1"/>
        <v>326</v>
      </c>
      <c r="H129" s="52">
        <f t="shared" si="1"/>
        <v>2193</v>
      </c>
      <c r="I129" s="52">
        <f t="shared" si="1"/>
        <v>367</v>
      </c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</row>
    <row r="130" spans="1:43" ht="7.5" customHeight="1">
      <c r="A130" s="139"/>
      <c r="B130" s="140"/>
      <c r="C130" s="140"/>
      <c r="D130" s="140"/>
      <c r="E130" s="140"/>
      <c r="F130" s="140"/>
      <c r="G130" s="140"/>
      <c r="H130" s="140"/>
      <c r="I130" s="141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</row>
    <row r="131" spans="1:26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I131">(D88+D129)</f>
        <v>10275</v>
      </c>
      <c r="E131" s="52">
        <f t="shared" si="2"/>
        <v>2491</v>
      </c>
      <c r="F131" s="52">
        <f t="shared" si="2"/>
        <v>4605</v>
      </c>
      <c r="G131" s="52">
        <f t="shared" si="2"/>
        <v>848</v>
      </c>
      <c r="H131" s="52">
        <f t="shared" si="2"/>
        <v>5670</v>
      </c>
      <c r="I131" s="52">
        <f t="shared" si="2"/>
        <v>1643</v>
      </c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</row>
    <row r="132" spans="3:26" ht="12.75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3:26" ht="12.75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3:26" ht="12.75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3:26" ht="12.75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3:26" ht="12.75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3:26" ht="12.75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3:26" ht="12.75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3:26" ht="12.75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3:26" ht="12.75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3:26" ht="12.75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3:26" ht="12.75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3:26" ht="12.75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3:26" ht="12.75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3:26" ht="12.75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3:26" ht="12.75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3:26" ht="12.75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3:26" ht="12.75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3:26" ht="12.75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3:26" ht="12.75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3:26" ht="12.75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3:26" ht="12.75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3:26" ht="12.75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3:26" ht="12.75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3:26" ht="12.75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3:26" ht="12.75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3:26" ht="12.75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3:26" ht="12.75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3:26" ht="12.75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3:26" ht="12.75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3:26" ht="12.75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3:26" ht="12.75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3:26" ht="12.75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3:26" ht="12.75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3:26" ht="12.75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3:26" ht="12.75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3:26" ht="12.75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3:26" ht="12.75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3:26" ht="12.75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3:26" ht="12.75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3:26" ht="12.75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3:26" ht="12.75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3:26" ht="12.75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3:26" ht="12.75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3:26" ht="12.75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3:26" ht="12.75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3:26" ht="12.75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3:26" ht="12.75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3:26" ht="12.75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3:26" ht="12.75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3:26" ht="12.75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3:26" ht="12.75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3:26" ht="12.75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3:26" ht="12.75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3:26" ht="12.75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3:26" ht="12.75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3:26" ht="12.75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3:26" ht="12.75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3:26" ht="12.75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3:26" ht="12.75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3:26" ht="12.75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3:26" ht="12.75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3:26" ht="12.75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3:26" ht="12.75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3:26" ht="12.75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3:26" ht="12.75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3:26" ht="12.75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3:26" ht="12.75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3:26" ht="12.75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3:26" ht="12.75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3:26" ht="12.75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3:26" ht="12.75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3:26" ht="12.75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3:26" ht="12.75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3:26" ht="12.75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3:26" ht="12.75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3:26" ht="12.75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3:26" ht="12.75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3:26" ht="12.75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3:26" ht="12.75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3:26" ht="12.75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3:26" ht="12.75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3:26" ht="12.75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3:26" ht="12.75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3:26" ht="12.75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3:26" ht="12.75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3:26" ht="12.75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3:26" ht="12.75"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3:26" ht="12.75"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3:26" ht="12.75"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3:26" ht="12.75"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3:26" ht="12.75"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3:26" ht="12.75"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3:26" ht="12.75"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3:26" ht="12.75"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3:26" ht="12.75"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3:26" ht="12.75"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3:26" ht="12.75"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3:26" ht="12.75"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3:26" ht="12.75"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3:26" ht="12.75"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3:26" ht="12.75"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3:26" ht="12.75"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3:26" ht="12.75"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3:26" ht="12.75"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3:26" ht="12.75"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3:26" ht="12.75"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3:26" ht="12.75"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3:26" ht="12.75"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3:26" ht="12.75"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3:26" ht="12.75"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3:26" ht="12.75"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3:26" ht="12.75"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3:26" ht="12.75"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3:26" ht="12.75"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3:26" ht="12.75"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3:26" ht="12.75"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3:26" ht="12.75"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3:26" ht="12.75"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3:26" ht="12.75"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3:26" ht="12.75"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3:26" ht="12.75"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3:26" ht="12.75"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3:26" ht="12.75"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3:26" ht="12.75"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3:26" ht="12.75"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3:26" ht="12.75"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3:26" ht="12.75"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3:26" ht="12.75"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3:26" ht="12.75"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3:26" ht="12.75"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3:26" ht="12.75"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3:26" ht="12.75"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3:26" ht="12.75"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3:26" ht="12.75"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3:26" ht="12.75"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3:26" ht="12.75"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3:26" ht="12.75"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3:26" ht="12.75"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3:26" ht="12.75"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3:26" ht="12.75"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3:26" ht="12.75"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3:26" ht="12.75"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3:26" ht="12.75"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3:26" ht="12.75"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3:26" ht="12.75"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3:26" ht="12.75"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3:26" ht="12.75"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3:26" ht="12.75"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3:26" ht="12.75"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3:26" ht="12.75"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3:26" ht="12.75"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3:26" ht="12.75"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3:26" ht="12.75"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3:26" ht="12.75"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3:26" ht="12.75"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3:26" ht="12.75"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3:26" ht="12.75"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3:26" ht="12.75"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3:26" ht="12.75"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3:26" ht="12.75"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3:26" ht="12.75"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3:26" ht="12.75"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3:26" ht="12.75"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3:26" ht="12.75"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3:26" ht="12.75"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3:26" ht="12.75"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3:26" ht="12.75"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3:26" ht="12.75"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3:26" ht="12.75"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3:26" ht="12.75"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3:26" ht="12.75"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3:26" ht="12.75"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3:26" ht="12.75"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3:26" ht="12.75"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3:26" ht="12.75"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3:26" ht="12.75"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3:26" ht="12.75"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3:26" ht="12.75"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3:26" ht="12.75"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3:26" ht="12.75"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3:26" ht="12.75"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3:26" ht="12.75"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3:26" ht="12.75"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3:26" ht="12.75"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3:26" ht="12.75"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3:26" ht="12.75"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3:26" ht="12.75"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3:26" ht="12.75"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3:26" ht="12.75"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3:26" ht="12.75"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3:26" ht="12.75"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3:26" ht="12.75"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3:26" ht="12.75"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3:26" ht="12.75"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3:26" ht="12.75"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3:26" ht="12.75"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3:26" ht="12.75"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3:26" ht="12.75"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3:26" ht="12.75"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3:26" ht="12.75"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3:26" ht="12.75"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3:26" ht="12.75"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3:26" ht="12.75"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3:26" ht="12.75"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3:26" ht="12.75"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3:26" ht="12.75"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3:26" ht="12.75"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3:26" ht="12.75"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3:26" ht="12.75"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3:26" ht="12.75"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3:26" ht="12.75"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3:26" ht="12.75"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3:26" ht="12.75"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3:26" ht="12.75"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3:26" ht="12.75"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3:26" ht="12.75"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3:26" ht="12.75"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3:26" ht="12.75"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3:26" ht="12.75"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3:26" ht="12.75"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3:26" ht="12.75"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3:26" ht="12.75"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3:26" ht="12.75"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3:26" ht="12.75"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3:26" ht="12.75"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3:26" ht="12.75"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3:26" ht="12.75"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3:26" ht="12.75"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3:26" ht="12.75"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3:26" ht="12.75"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3:26" ht="12.75"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3:26" ht="12.75"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3:26" ht="12.75"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3:26" ht="12.75"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3:26" ht="12.75"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3:26" ht="12.75"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3:26" ht="12.75"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3:26" ht="12.75"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3:26" ht="12.75"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3:26" ht="12.75"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3:26" ht="12.75"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3:26" ht="12.75"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3:26" ht="12.75"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3:26" ht="12.75"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3:26" ht="12.75"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3:26" ht="12.75"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3:26" ht="12.75"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3:26" ht="12.75"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3:26" ht="12.75"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3:26" ht="12.75"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3:26" ht="12.75"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3:26" ht="12.75"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3:26" ht="12.75"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3:26" ht="12.75"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3:26" ht="12.75"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3:26" ht="12.75"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3:26" ht="12.75"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3:26" ht="12.75"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3:26" ht="12.75"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3:26" ht="12.75"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3:26" ht="12.75"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3:26" ht="12.75"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3:26" ht="12.75"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3:26" ht="12.75"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3:26" ht="12.75"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3:26" ht="12.75"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3:26" ht="12.75"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3:26" ht="12.75"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3:26" ht="12.75"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3:26" ht="12.75"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3:26" ht="12.75"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3:26" ht="12.75"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3:26" ht="12.75"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3:26" ht="12.75"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3:26" ht="12.75"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3:26" ht="12.75"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3:26" ht="12.75"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3:26" ht="12.75"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3:26" ht="12.75"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3:26" ht="12.75"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3:26" ht="12.75"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3:26" ht="12.75"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3:26" ht="12.75"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3:26" ht="12.75"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3:26" ht="12.75"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3:26" ht="12.75"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3:26" ht="12.75"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3:26" ht="12.75"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3:26" ht="12.75"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3:26" ht="12.75"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3:26" ht="12.75"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3:26" ht="12.75"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3:26" ht="12.75"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3:26" ht="12.75"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3:26" ht="12.75"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3:26" ht="12.75"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3:26" ht="12.75"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3:26" ht="12.75"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3:26" ht="12.75"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3:26" ht="12.75"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3:26" ht="12.75"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3:26" ht="12.75"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3:26" ht="12.75"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3:26" ht="12.75"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3:26" ht="12.75"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3:26" ht="12.75"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3:26" ht="12.75"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3:26" ht="12.75"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3:26" ht="12.75"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3:26" ht="12.75"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3:26" ht="12.75"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3:26" ht="12.75"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3:26" ht="12.75"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3:26" ht="12.75"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3:26" ht="12.75"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3:26" ht="12.75"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3:26" ht="12.75"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3:26" ht="12.75"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3:26" ht="12.75"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3:26" ht="12.75"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3:26" ht="12.75"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3:26" ht="12.75"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3:26" ht="12.75"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3:26" ht="12.75"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3:26" ht="12.75"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3:26" ht="12.75"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3:26" ht="12.75"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3:26" ht="12.75"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3:26" ht="12.75"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3:26" ht="12.75"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3:26" ht="12.75"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3:26" ht="12.75"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3:26" ht="12.75"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3:26" ht="12.75"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3:26" ht="12.75"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3:26" ht="12.75"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3:26" ht="12.75"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3:26" ht="12.75"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3:26" ht="12.75"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3:26" ht="12.75"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3:26" ht="12.75"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3:26" ht="12.75"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3:26" ht="12.75"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3:26" ht="12.75"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3:26" ht="12.75"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3:26" ht="12.75"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3:26" ht="12.75"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3:26" ht="12.75"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3:26" ht="12.75"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3:26" ht="12.75"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3:26" ht="12.75"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3:26" ht="12.75"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3:26" ht="12.75"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3:26" ht="12.75"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3:26" ht="12.75"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3:26" ht="12.75"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3:26" ht="12.75"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3:26" ht="12.75"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3:26" ht="12.75"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3:26" ht="12.75"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3:26" ht="12.75"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3:26" ht="12.75"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3:26" ht="12.75"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3:26" ht="12.75"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3:26" ht="12.75"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3:26" ht="12.75"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3:26" ht="12.75"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3:26" ht="12.75"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3:26" ht="12.75"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3:26" ht="12.75"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3:26" ht="12.75"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3:26" ht="12.75"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3:26" ht="12.75"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3:26" ht="12.75"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3:26" ht="12.75"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3:26" ht="12.75"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3:26" ht="12.75"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3:26" ht="12.75"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3:26" ht="12.75"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3:26" ht="12.75"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3:26" ht="12.75"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3:26" ht="12.75"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3:26" ht="12.75"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3:26" ht="12.75"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3:26" ht="12.75"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3:26" ht="12.75"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3:26" ht="12.75"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3:26" ht="12.75"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3:26" ht="12.75"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3:26" ht="12.75"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3:26" ht="12.75"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3:26" ht="12.75"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3:26" ht="12.75"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3:26" ht="12.75"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3:26" ht="12.75"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3:26" ht="12.75"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3:26" ht="12.75"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3:26" ht="12.75"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3:26" ht="12.75"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3:26" ht="12.75"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3:26" ht="12.75"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3:26" ht="12.75"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3:26" ht="12.75"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3:26" ht="12.75"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3:26" ht="12.75"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3:26" ht="12.75"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3:26" ht="12.75"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3:26" ht="12.75"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3:26" ht="12.75"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3:26" ht="12.75"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3:26" ht="12.75"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3:26" ht="12.75"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3:26" ht="12.75"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3:26" ht="12.75"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3:26" ht="12.75"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3:26" ht="12.75"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3:26" ht="12.75"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3:26" ht="12.75"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3:26" ht="12.75"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3:26" ht="12.75"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3:26" ht="12.75"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3:26" ht="12.75"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3:26" ht="12.75"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3:26" ht="12.75"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3:26" ht="12.75"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3:26" ht="12.75"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3:26" ht="12.75"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3:26" ht="12.75"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3:26" ht="12.75"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3:26" ht="12.75"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3:26" ht="12.75"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3:26" ht="12.75"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3:26" ht="12.75"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3:26" ht="12.75"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3:26" ht="12.75"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3:26" ht="12.75"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3:26" ht="12.75"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3:26" ht="12.75"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3:26" ht="12.75"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3:26" ht="12.75"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3:26" ht="12.75"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3:26" ht="12.75"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3:26" ht="12.75"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3:26" ht="12.75"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3:26" ht="12.75"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3:26" ht="12.75"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3:26" ht="12.75"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3:26" ht="12.75"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3:26" ht="12.75"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3:26" ht="12.75"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3:26" ht="12.75"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3:26" ht="12.75"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3:26" ht="12.75"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3:26" ht="12.75"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3:26" ht="12.75"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3:26" ht="12.75"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3:26" ht="12.75"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3:26" ht="12.75"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3:26" ht="12.75"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3:26" ht="12.75"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3:26" ht="12.75"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3:26" ht="12.75"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3:26" ht="12.75"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3:26" ht="12.75"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3:26" ht="12.75"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3:26" ht="12.75"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3:26" ht="12.75"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3:26" ht="12.75"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3:26" ht="12.75"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3:26" ht="12.75"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3:26" ht="12.75"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3:26" ht="12.75"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3:26" ht="12.75"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3:26" ht="12.75"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3:26" ht="12.75"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3:26" ht="12.75"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3:26" ht="12.75"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3:26" ht="12.75"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3:26" ht="12.75"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3:26" ht="12.75"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3:26" ht="12.75"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3:26" ht="12.75"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3:26" ht="12.75"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3:26" ht="12.75"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3:26" ht="12.75"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3:26" ht="12.75"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3:26" ht="12.75"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3:26" ht="12.75"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3:26" ht="12.75"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3:26" ht="12.75"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3:26" ht="12.75"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3:26" ht="12.75"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3:26" ht="12.75"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3:26" ht="12.75"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3:26" ht="12.75"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3:26" ht="12.75"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3:26" ht="12.75"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3:26" ht="12.75"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3:26" ht="12.75"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3:26" ht="12.75"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3:26" ht="12.75"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3:26" ht="12.75"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3:26" ht="12.75"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3:26" ht="12.75"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3:26" ht="12.75"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3:26" ht="12.75"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3:26" ht="12.75"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3:26" ht="12.75"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3:26" ht="12.75"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3:26" ht="12.75"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3:26" ht="12.75"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3:26" ht="12.75"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3:26" ht="12.75"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3:26" ht="12.75"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3:26" ht="12.75"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3:26" ht="12.75"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3:26" ht="12.75"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3:26" ht="12.75"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3:26" ht="12.75"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3:26" ht="12.75"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3:26" ht="12.75"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3:26" ht="12.75"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3:26" ht="12.75"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3:26" ht="12.75"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3:26" ht="12.75"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3:26" ht="12.75"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3:26" ht="12.75"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3:26" ht="12.75"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3:26" ht="12.75"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3:26" ht="12.75"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3:26" ht="12.75"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3:26" ht="12.75"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3:26" ht="12.75"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3:26" ht="12.75"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3:26" ht="12.75"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3:26" ht="12.75"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3:26" ht="12.75"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3:26" ht="12.75"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3:26" ht="12.75"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3:26" ht="12.75"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3:26" ht="12.75"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3:26" ht="12.75"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3:26" ht="12.75"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3:26" ht="12.75"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3:26" ht="12.75"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3:26" ht="12.75"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3:26" ht="12.75"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3:26" ht="12.75"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3:26" ht="12.75"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3:26" ht="12.75"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3:26" ht="12.75"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3:26" ht="12.75"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3:26" ht="12.75"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3:26" ht="12.75"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3:26" ht="12.75"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3:26" ht="12.75"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3:26" ht="12.75"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3:26" ht="12.75"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3:26" ht="12.75"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3:26" ht="12.75"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3:26" ht="12.75"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3:26" ht="12.75"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3:26" ht="12.75"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3:26" ht="12.75"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3:26" ht="12.75"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3:26" ht="12.75"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3:26" ht="12.75"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3:26" ht="12.75"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3:26" ht="12.75"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3:26" ht="12.75"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3:26" ht="12.75"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3:26" ht="12.75"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3:26" ht="12.75"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3:26" ht="12.75"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3:26" ht="12.75"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3:26" ht="12.75"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3:26" ht="12.75"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3:26" ht="12.75"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3:26" ht="12.75"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3:26" ht="12.75"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3:26" ht="12.75"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3:26" ht="12.75"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3:26" ht="12.75"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3:26" ht="12.75"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3:26" ht="12.75"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3:26" ht="12.75"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3:26" ht="12.75"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3:26" ht="12.75"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3:26" ht="12.75"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3:26" ht="12.75"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3:26" ht="12.75"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3:26" ht="12.75"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3:26" ht="12.75"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3:26" ht="12.75"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3:26" ht="12.75"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3:26" ht="12.75"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3:26" ht="12.75"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3:26" ht="12.75"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3:26" ht="12.75"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3:26" ht="12.75"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3:26" ht="12.75"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3:26" ht="12.75"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3:26" ht="12.75"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3:26" ht="12.75"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3:26" ht="12.75"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3:26" ht="12.75"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3:26" ht="12.75"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3:26" ht="12.75"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3:26" ht="12.75"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3:26" ht="12.75"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3:26" ht="12.75"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3:26" ht="12.75"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3:26" ht="12.75"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3:26" ht="12.75"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3:26" ht="12.75"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3:26" ht="12.75"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3:26" ht="12.75"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3:26" ht="12.75"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3:26" ht="12.75"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3:26" ht="12.75"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3:26" ht="12.75"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3:26" ht="12.75"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3:26" ht="12.75"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3:26" ht="12.75"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3:26" ht="12.75"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3:26" ht="12.75"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3:26" ht="12.75"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3:26" ht="12.75"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3:26" ht="12.75"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3:26" ht="12.75"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3:26" ht="12.75"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3:26" ht="12.75"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</sheetData>
  <sheetProtection password="CE88" sheet="1" objects="1" scenarios="1"/>
  <mergeCells count="8">
    <mergeCell ref="A89:I89"/>
    <mergeCell ref="A130:I130"/>
    <mergeCell ref="D1:E1"/>
    <mergeCell ref="D2:D3"/>
    <mergeCell ref="E2:I2"/>
    <mergeCell ref="A1:A3"/>
    <mergeCell ref="B1:B3"/>
    <mergeCell ref="C1:C3"/>
  </mergeCells>
  <printOptions/>
  <pageMargins left="0.3937007874015748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1.1. Personu skaits  institūcijā uz 2008. gada 1. janvāri</oddHeader>
    <oddFooter>&amp;L&amp;8
SPP Statistiskās informācijas un analīzes daļa&amp;R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131"/>
  <sheetViews>
    <sheetView showGridLines="0" workbookViewId="0" topLeftCell="A1">
      <selection activeCell="C12" sqref="C12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11.8515625" style="8" customWidth="1"/>
    <col min="5" max="7" width="9.00390625" style="8" customWidth="1"/>
    <col min="8" max="8" width="9.8515625" style="8" customWidth="1"/>
    <col min="9" max="9" width="10.57421875" style="8" customWidth="1"/>
    <col min="10" max="16384" width="9.140625" style="8" customWidth="1"/>
  </cols>
  <sheetData>
    <row r="1" spans="1:9" s="3" customFormat="1" ht="23.25" customHeight="1">
      <c r="A1" s="150" t="s">
        <v>348</v>
      </c>
      <c r="B1" s="153" t="s">
        <v>1</v>
      </c>
      <c r="C1" s="153" t="s">
        <v>2</v>
      </c>
      <c r="D1" s="23" t="s">
        <v>347</v>
      </c>
      <c r="E1" s="23" t="s">
        <v>346</v>
      </c>
      <c r="F1" s="23" t="s">
        <v>345</v>
      </c>
      <c r="G1" s="23" t="s">
        <v>344</v>
      </c>
      <c r="H1" s="23" t="s">
        <v>343</v>
      </c>
      <c r="I1" s="23" t="s">
        <v>342</v>
      </c>
    </row>
    <row r="2" spans="1:9" s="3" customFormat="1" ht="12.75" customHeight="1">
      <c r="A2" s="151"/>
      <c r="B2" s="153"/>
      <c r="C2" s="153"/>
      <c r="D2" s="149" t="s">
        <v>366</v>
      </c>
      <c r="E2" s="155" t="s">
        <v>82</v>
      </c>
      <c r="F2" s="155"/>
      <c r="G2" s="155"/>
      <c r="H2" s="149" t="s">
        <v>341</v>
      </c>
      <c r="I2" s="149" t="s">
        <v>340</v>
      </c>
    </row>
    <row r="3" spans="1:9" s="3" customFormat="1" ht="51" customHeight="1">
      <c r="A3" s="152"/>
      <c r="B3" s="154"/>
      <c r="C3" s="154"/>
      <c r="D3" s="149"/>
      <c r="E3" s="42" t="s">
        <v>339</v>
      </c>
      <c r="F3" s="42" t="s">
        <v>338</v>
      </c>
      <c r="G3" s="42" t="s">
        <v>337</v>
      </c>
      <c r="H3" s="149"/>
      <c r="I3" s="149"/>
    </row>
    <row r="4" spans="1:9" s="3" customFormat="1" ht="12" customHeight="1" thickBot="1">
      <c r="A4" s="22" t="s">
        <v>20</v>
      </c>
      <c r="B4" s="22" t="s">
        <v>21</v>
      </c>
      <c r="C4" s="22" t="s">
        <v>22</v>
      </c>
      <c r="D4" s="22">
        <v>1</v>
      </c>
      <c r="E4" s="22">
        <v>2</v>
      </c>
      <c r="F4" s="22">
        <v>3</v>
      </c>
      <c r="G4" s="22">
        <v>4</v>
      </c>
      <c r="H4" s="22">
        <v>5</v>
      </c>
      <c r="I4" s="22">
        <v>6</v>
      </c>
    </row>
    <row r="5" spans="1:9" ht="12.75">
      <c r="A5" s="48">
        <v>1</v>
      </c>
      <c r="B5" s="49" t="s">
        <v>413</v>
      </c>
      <c r="C5" s="49" t="s">
        <v>414</v>
      </c>
      <c r="D5" s="49">
        <v>87</v>
      </c>
      <c r="E5" s="49">
        <v>30</v>
      </c>
      <c r="F5" s="49">
        <v>44</v>
      </c>
      <c r="G5" s="49">
        <v>13</v>
      </c>
      <c r="H5" s="49">
        <v>38</v>
      </c>
      <c r="I5" s="49">
        <v>49</v>
      </c>
    </row>
    <row r="6" spans="1:9" ht="12.75">
      <c r="A6" s="50">
        <v>2</v>
      </c>
      <c r="B6" s="47" t="s">
        <v>415</v>
      </c>
      <c r="C6" s="47" t="s">
        <v>416</v>
      </c>
      <c r="D6" s="47">
        <v>8</v>
      </c>
      <c r="E6" s="47">
        <v>3</v>
      </c>
      <c r="F6" s="47">
        <v>5</v>
      </c>
      <c r="G6" s="47">
        <v>0</v>
      </c>
      <c r="H6" s="47">
        <v>4</v>
      </c>
      <c r="I6" s="47">
        <v>4</v>
      </c>
    </row>
    <row r="7" spans="1:9" ht="12.75">
      <c r="A7" s="50">
        <v>3</v>
      </c>
      <c r="B7" s="47" t="s">
        <v>415</v>
      </c>
      <c r="C7" s="47" t="s">
        <v>417</v>
      </c>
      <c r="D7" s="47">
        <v>42</v>
      </c>
      <c r="E7" s="47">
        <v>14</v>
      </c>
      <c r="F7" s="47">
        <v>22</v>
      </c>
      <c r="G7" s="47">
        <v>6</v>
      </c>
      <c r="H7" s="47">
        <v>23</v>
      </c>
      <c r="I7" s="47">
        <v>19</v>
      </c>
    </row>
    <row r="8" spans="1:9" ht="12.75">
      <c r="A8" s="50">
        <v>4</v>
      </c>
      <c r="B8" s="47" t="s">
        <v>415</v>
      </c>
      <c r="C8" s="47" t="s">
        <v>418</v>
      </c>
      <c r="D8" s="47">
        <v>72</v>
      </c>
      <c r="E8" s="47">
        <v>31</v>
      </c>
      <c r="F8" s="47">
        <v>41</v>
      </c>
      <c r="G8" s="47">
        <v>0</v>
      </c>
      <c r="H8" s="47">
        <v>49</v>
      </c>
      <c r="I8" s="47">
        <v>23</v>
      </c>
    </row>
    <row r="9" spans="1:9" ht="12.75">
      <c r="A9" s="50">
        <v>5</v>
      </c>
      <c r="B9" s="47" t="s">
        <v>419</v>
      </c>
      <c r="C9" s="47" t="s">
        <v>420</v>
      </c>
      <c r="D9" s="47">
        <v>50</v>
      </c>
      <c r="E9" s="47">
        <v>12</v>
      </c>
      <c r="F9" s="47">
        <v>29</v>
      </c>
      <c r="G9" s="47">
        <v>9</v>
      </c>
      <c r="H9" s="47">
        <v>42</v>
      </c>
      <c r="I9" s="47">
        <v>8</v>
      </c>
    </row>
    <row r="10" spans="1:9" ht="12.75">
      <c r="A10" s="50">
        <v>6</v>
      </c>
      <c r="B10" s="47" t="s">
        <v>421</v>
      </c>
      <c r="C10" s="47" t="s">
        <v>422</v>
      </c>
      <c r="D10" s="47">
        <v>22</v>
      </c>
      <c r="E10" s="47">
        <v>8</v>
      </c>
      <c r="F10" s="47">
        <v>14</v>
      </c>
      <c r="G10" s="47">
        <v>0</v>
      </c>
      <c r="H10" s="47">
        <v>9</v>
      </c>
      <c r="I10" s="47">
        <v>13</v>
      </c>
    </row>
    <row r="11" spans="1:9" ht="12.75">
      <c r="A11" s="50">
        <v>7</v>
      </c>
      <c r="B11" s="47" t="s">
        <v>421</v>
      </c>
      <c r="C11" s="47" t="s">
        <v>423</v>
      </c>
      <c r="D11" s="47">
        <v>19</v>
      </c>
      <c r="E11" s="47">
        <v>0</v>
      </c>
      <c r="F11" s="47">
        <v>19</v>
      </c>
      <c r="G11" s="47">
        <v>0</v>
      </c>
      <c r="H11" s="47">
        <v>14</v>
      </c>
      <c r="I11" s="47">
        <v>5</v>
      </c>
    </row>
    <row r="12" spans="1:9" ht="12.75">
      <c r="A12" s="50">
        <v>8</v>
      </c>
      <c r="B12" s="47" t="s">
        <v>421</v>
      </c>
      <c r="C12" s="47" t="s">
        <v>424</v>
      </c>
      <c r="D12" s="47">
        <v>42</v>
      </c>
      <c r="E12" s="47">
        <v>18</v>
      </c>
      <c r="F12" s="47">
        <v>24</v>
      </c>
      <c r="G12" s="47">
        <v>0</v>
      </c>
      <c r="H12" s="47">
        <v>20</v>
      </c>
      <c r="I12" s="47">
        <v>22</v>
      </c>
    </row>
    <row r="13" spans="1:9" ht="12.75">
      <c r="A13" s="50">
        <v>9</v>
      </c>
      <c r="B13" s="47" t="s">
        <v>421</v>
      </c>
      <c r="C13" s="47" t="s">
        <v>425</v>
      </c>
      <c r="D13" s="47">
        <v>71</v>
      </c>
      <c r="E13" s="47">
        <v>27</v>
      </c>
      <c r="F13" s="47">
        <v>38</v>
      </c>
      <c r="G13" s="47">
        <v>6</v>
      </c>
      <c r="H13" s="47">
        <v>35</v>
      </c>
      <c r="I13" s="47">
        <v>36</v>
      </c>
    </row>
    <row r="14" spans="1:9" ht="12.75">
      <c r="A14" s="50">
        <v>10</v>
      </c>
      <c r="B14" s="47" t="s">
        <v>421</v>
      </c>
      <c r="C14" s="47" t="s">
        <v>426</v>
      </c>
      <c r="D14" s="47">
        <v>24</v>
      </c>
      <c r="E14" s="47">
        <v>12</v>
      </c>
      <c r="F14" s="47">
        <v>12</v>
      </c>
      <c r="G14" s="47">
        <v>0</v>
      </c>
      <c r="H14" s="47">
        <v>9</v>
      </c>
      <c r="I14" s="47">
        <v>15</v>
      </c>
    </row>
    <row r="15" spans="1:9" ht="12.75">
      <c r="A15" s="50">
        <v>11</v>
      </c>
      <c r="B15" s="47" t="s">
        <v>421</v>
      </c>
      <c r="C15" s="47" t="s">
        <v>427</v>
      </c>
      <c r="D15" s="47">
        <v>124</v>
      </c>
      <c r="E15" s="47">
        <v>59</v>
      </c>
      <c r="F15" s="47">
        <v>61</v>
      </c>
      <c r="G15" s="47">
        <v>4</v>
      </c>
      <c r="H15" s="47">
        <v>78</v>
      </c>
      <c r="I15" s="47">
        <v>46</v>
      </c>
    </row>
    <row r="16" spans="1:9" ht="12.75">
      <c r="A16" s="50">
        <v>12</v>
      </c>
      <c r="B16" s="47" t="s">
        <v>421</v>
      </c>
      <c r="C16" s="47" t="s">
        <v>428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2.75">
      <c r="A17" s="50">
        <v>13</v>
      </c>
      <c r="B17" s="47" t="s">
        <v>429</v>
      </c>
      <c r="C17" s="47" t="s">
        <v>430</v>
      </c>
      <c r="D17" s="47">
        <v>48</v>
      </c>
      <c r="E17" s="47">
        <v>14</v>
      </c>
      <c r="F17" s="47">
        <v>32</v>
      </c>
      <c r="G17" s="47">
        <v>2</v>
      </c>
      <c r="H17" s="47">
        <v>23</v>
      </c>
      <c r="I17" s="47">
        <v>25</v>
      </c>
    </row>
    <row r="18" spans="1:9" ht="12.75">
      <c r="A18" s="50">
        <v>14</v>
      </c>
      <c r="B18" s="47" t="s">
        <v>431</v>
      </c>
      <c r="C18" s="47" t="s">
        <v>432</v>
      </c>
      <c r="D18" s="47">
        <v>33</v>
      </c>
      <c r="E18" s="47">
        <v>6</v>
      </c>
      <c r="F18" s="47">
        <v>21</v>
      </c>
      <c r="G18" s="47">
        <v>6</v>
      </c>
      <c r="H18" s="47">
        <v>10</v>
      </c>
      <c r="I18" s="47">
        <v>23</v>
      </c>
    </row>
    <row r="19" spans="1:9" ht="12.75">
      <c r="A19" s="50">
        <v>15</v>
      </c>
      <c r="B19" s="47" t="s">
        <v>431</v>
      </c>
      <c r="C19" s="47" t="s">
        <v>433</v>
      </c>
      <c r="D19" s="47">
        <v>5</v>
      </c>
      <c r="E19" s="47">
        <v>2</v>
      </c>
      <c r="F19" s="47">
        <v>2</v>
      </c>
      <c r="G19" s="47">
        <v>1</v>
      </c>
      <c r="H19" s="47">
        <v>1</v>
      </c>
      <c r="I19" s="47">
        <v>4</v>
      </c>
    </row>
    <row r="20" spans="1:9" ht="12.75">
      <c r="A20" s="50">
        <v>16</v>
      </c>
      <c r="B20" s="47" t="s">
        <v>431</v>
      </c>
      <c r="C20" s="47" t="s">
        <v>434</v>
      </c>
      <c r="D20" s="47">
        <v>1</v>
      </c>
      <c r="E20" s="47">
        <v>0</v>
      </c>
      <c r="F20" s="47">
        <v>1</v>
      </c>
      <c r="G20" s="47">
        <v>0</v>
      </c>
      <c r="H20" s="47">
        <v>0</v>
      </c>
      <c r="I20" s="47">
        <v>1</v>
      </c>
    </row>
    <row r="21" spans="1:9" ht="12.75">
      <c r="A21" s="50">
        <v>17</v>
      </c>
      <c r="B21" s="47" t="s">
        <v>435</v>
      </c>
      <c r="C21" s="47" t="s">
        <v>436</v>
      </c>
      <c r="D21" s="47">
        <v>13</v>
      </c>
      <c r="E21" s="47">
        <v>3</v>
      </c>
      <c r="F21" s="47">
        <v>10</v>
      </c>
      <c r="G21" s="47">
        <v>0</v>
      </c>
      <c r="H21" s="47">
        <v>8</v>
      </c>
      <c r="I21" s="47">
        <v>5</v>
      </c>
    </row>
    <row r="22" spans="1:9" ht="12.75">
      <c r="A22" s="50">
        <v>18</v>
      </c>
      <c r="B22" s="47" t="s">
        <v>435</v>
      </c>
      <c r="C22" s="47" t="s">
        <v>437</v>
      </c>
      <c r="D22" s="47">
        <v>19</v>
      </c>
      <c r="E22" s="47">
        <v>9</v>
      </c>
      <c r="F22" s="47">
        <v>10</v>
      </c>
      <c r="G22" s="47">
        <v>0</v>
      </c>
      <c r="H22" s="47">
        <v>9</v>
      </c>
      <c r="I22" s="47">
        <v>10</v>
      </c>
    </row>
    <row r="23" spans="1:9" ht="12.75">
      <c r="A23" s="50">
        <v>19</v>
      </c>
      <c r="B23" s="47" t="s">
        <v>438</v>
      </c>
      <c r="C23" s="47" t="s">
        <v>439</v>
      </c>
      <c r="D23" s="47">
        <v>53</v>
      </c>
      <c r="E23" s="47">
        <v>15</v>
      </c>
      <c r="F23" s="47">
        <v>36</v>
      </c>
      <c r="G23" s="47">
        <v>2</v>
      </c>
      <c r="H23" s="47">
        <v>32</v>
      </c>
      <c r="I23" s="47">
        <v>21</v>
      </c>
    </row>
    <row r="24" spans="1:9" ht="12.75">
      <c r="A24" s="50">
        <v>20</v>
      </c>
      <c r="B24" s="47" t="s">
        <v>440</v>
      </c>
      <c r="C24" s="47" t="s">
        <v>441</v>
      </c>
      <c r="D24" s="47">
        <v>19</v>
      </c>
      <c r="E24" s="47">
        <v>6</v>
      </c>
      <c r="F24" s="47">
        <v>13</v>
      </c>
      <c r="G24" s="47">
        <v>0</v>
      </c>
      <c r="H24" s="47">
        <v>10</v>
      </c>
      <c r="I24" s="47">
        <v>9</v>
      </c>
    </row>
    <row r="25" spans="1:9" ht="12.75">
      <c r="A25" s="50">
        <v>21</v>
      </c>
      <c r="B25" s="47" t="s">
        <v>440</v>
      </c>
      <c r="C25" s="47" t="s">
        <v>442</v>
      </c>
      <c r="D25" s="47">
        <v>20</v>
      </c>
      <c r="E25" s="47">
        <v>2</v>
      </c>
      <c r="F25" s="47">
        <v>14</v>
      </c>
      <c r="G25" s="47">
        <v>4</v>
      </c>
      <c r="H25" s="47">
        <v>10</v>
      </c>
      <c r="I25" s="47">
        <v>10</v>
      </c>
    </row>
    <row r="26" spans="1:9" ht="12.75">
      <c r="A26" s="50">
        <v>22</v>
      </c>
      <c r="B26" s="47" t="s">
        <v>440</v>
      </c>
      <c r="C26" s="47" t="s">
        <v>443</v>
      </c>
      <c r="D26" s="47">
        <v>7</v>
      </c>
      <c r="E26" s="47">
        <v>3</v>
      </c>
      <c r="F26" s="47">
        <v>3</v>
      </c>
      <c r="G26" s="47">
        <v>1</v>
      </c>
      <c r="H26" s="47">
        <v>4</v>
      </c>
      <c r="I26" s="47">
        <v>3</v>
      </c>
    </row>
    <row r="27" spans="1:9" ht="12.75">
      <c r="A27" s="50">
        <v>23</v>
      </c>
      <c r="B27" s="47" t="s">
        <v>444</v>
      </c>
      <c r="C27" s="47" t="s">
        <v>445</v>
      </c>
      <c r="D27" s="47">
        <v>21</v>
      </c>
      <c r="E27" s="47">
        <v>3</v>
      </c>
      <c r="F27" s="47">
        <v>15</v>
      </c>
      <c r="G27" s="47">
        <v>3</v>
      </c>
      <c r="H27" s="47">
        <v>1</v>
      </c>
      <c r="I27" s="47">
        <v>20</v>
      </c>
    </row>
    <row r="28" spans="1:9" ht="12.75">
      <c r="A28" s="50">
        <v>24</v>
      </c>
      <c r="B28" s="47" t="s">
        <v>444</v>
      </c>
      <c r="C28" s="47" t="s">
        <v>446</v>
      </c>
      <c r="D28" s="47">
        <v>26</v>
      </c>
      <c r="E28" s="47">
        <v>5</v>
      </c>
      <c r="F28" s="47">
        <v>19</v>
      </c>
      <c r="G28" s="47">
        <v>2</v>
      </c>
      <c r="H28" s="47">
        <v>8</v>
      </c>
      <c r="I28" s="47">
        <v>18</v>
      </c>
    </row>
    <row r="29" spans="1:9" ht="12.75">
      <c r="A29" s="50">
        <v>25</v>
      </c>
      <c r="B29" s="47" t="s">
        <v>444</v>
      </c>
      <c r="C29" s="47" t="s">
        <v>447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2.75">
      <c r="A30" s="50">
        <v>26</v>
      </c>
      <c r="B30" s="47" t="s">
        <v>448</v>
      </c>
      <c r="C30" s="47" t="s">
        <v>449</v>
      </c>
      <c r="D30" s="47">
        <v>8</v>
      </c>
      <c r="E30" s="47">
        <v>2</v>
      </c>
      <c r="F30" s="47">
        <v>6</v>
      </c>
      <c r="G30" s="47">
        <v>0</v>
      </c>
      <c r="H30" s="47">
        <v>2</v>
      </c>
      <c r="I30" s="47">
        <v>6</v>
      </c>
    </row>
    <row r="31" spans="1:9" ht="12.75">
      <c r="A31" s="50">
        <v>27</v>
      </c>
      <c r="B31" s="47" t="s">
        <v>448</v>
      </c>
      <c r="C31" s="47" t="s">
        <v>450</v>
      </c>
      <c r="D31" s="47">
        <v>17</v>
      </c>
      <c r="E31" s="47">
        <v>6</v>
      </c>
      <c r="F31" s="47">
        <v>11</v>
      </c>
      <c r="G31" s="47">
        <v>0</v>
      </c>
      <c r="H31" s="47">
        <v>9</v>
      </c>
      <c r="I31" s="47">
        <v>8</v>
      </c>
    </row>
    <row r="32" spans="1:9" ht="12.75">
      <c r="A32" s="50">
        <v>28</v>
      </c>
      <c r="B32" s="47" t="s">
        <v>451</v>
      </c>
      <c r="C32" s="47" t="s">
        <v>452</v>
      </c>
      <c r="D32" s="47">
        <v>21</v>
      </c>
      <c r="E32" s="47">
        <v>7</v>
      </c>
      <c r="F32" s="47">
        <v>13</v>
      </c>
      <c r="G32" s="47">
        <v>1</v>
      </c>
      <c r="H32" s="47">
        <v>6</v>
      </c>
      <c r="I32" s="47">
        <v>15</v>
      </c>
    </row>
    <row r="33" spans="1:9" ht="12.75">
      <c r="A33" s="50">
        <v>29</v>
      </c>
      <c r="B33" s="47" t="s">
        <v>453</v>
      </c>
      <c r="C33" s="47" t="s">
        <v>454</v>
      </c>
      <c r="D33" s="47">
        <v>1</v>
      </c>
      <c r="E33" s="47">
        <v>0</v>
      </c>
      <c r="F33" s="47">
        <v>0</v>
      </c>
      <c r="G33" s="47">
        <v>1</v>
      </c>
      <c r="H33" s="47">
        <v>1</v>
      </c>
      <c r="I33" s="47">
        <v>0</v>
      </c>
    </row>
    <row r="34" spans="1:9" ht="12.75">
      <c r="A34" s="50">
        <v>30</v>
      </c>
      <c r="B34" s="47" t="s">
        <v>453</v>
      </c>
      <c r="C34" s="47" t="s">
        <v>455</v>
      </c>
      <c r="D34" s="47">
        <v>5</v>
      </c>
      <c r="E34" s="47">
        <v>5</v>
      </c>
      <c r="F34" s="47">
        <v>0</v>
      </c>
      <c r="G34" s="47">
        <v>0</v>
      </c>
      <c r="H34" s="47">
        <v>0</v>
      </c>
      <c r="I34" s="47">
        <v>5</v>
      </c>
    </row>
    <row r="35" spans="1:9" ht="12.75">
      <c r="A35" s="50">
        <v>31</v>
      </c>
      <c r="B35" s="47" t="s">
        <v>456</v>
      </c>
      <c r="C35" s="47" t="s">
        <v>457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2.75">
      <c r="A36" s="50">
        <v>32</v>
      </c>
      <c r="B36" s="47" t="s">
        <v>456</v>
      </c>
      <c r="C36" s="47" t="s">
        <v>458</v>
      </c>
      <c r="D36" s="47">
        <v>2</v>
      </c>
      <c r="E36" s="47">
        <v>1</v>
      </c>
      <c r="F36" s="47">
        <v>1</v>
      </c>
      <c r="G36" s="47">
        <v>0</v>
      </c>
      <c r="H36" s="47">
        <v>1</v>
      </c>
      <c r="I36" s="47">
        <v>1</v>
      </c>
    </row>
    <row r="37" spans="1:9" ht="12.75">
      <c r="A37" s="50">
        <v>33</v>
      </c>
      <c r="B37" s="47" t="s">
        <v>456</v>
      </c>
      <c r="C37" s="47" t="s">
        <v>459</v>
      </c>
      <c r="D37" s="47">
        <v>39</v>
      </c>
      <c r="E37" s="47">
        <v>12</v>
      </c>
      <c r="F37" s="47">
        <v>26</v>
      </c>
      <c r="G37" s="47">
        <v>1</v>
      </c>
      <c r="H37" s="47">
        <v>1</v>
      </c>
      <c r="I37" s="47">
        <v>38</v>
      </c>
    </row>
    <row r="38" spans="1:9" ht="12.75">
      <c r="A38" s="50">
        <v>34</v>
      </c>
      <c r="B38" s="47" t="s">
        <v>456</v>
      </c>
      <c r="C38" s="47" t="s">
        <v>460</v>
      </c>
      <c r="D38" s="47">
        <v>9</v>
      </c>
      <c r="E38" s="47">
        <v>2</v>
      </c>
      <c r="F38" s="47">
        <v>6</v>
      </c>
      <c r="G38" s="47">
        <v>1</v>
      </c>
      <c r="H38" s="47">
        <v>7</v>
      </c>
      <c r="I38" s="47">
        <v>2</v>
      </c>
    </row>
    <row r="39" spans="1:9" ht="12.75">
      <c r="A39" s="50">
        <v>35</v>
      </c>
      <c r="B39" s="47" t="s">
        <v>456</v>
      </c>
      <c r="C39" s="47" t="s">
        <v>461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2.75">
      <c r="A40" s="50">
        <v>36</v>
      </c>
      <c r="B40" s="47" t="s">
        <v>462</v>
      </c>
      <c r="C40" s="47" t="s">
        <v>463</v>
      </c>
      <c r="D40" s="47">
        <v>68</v>
      </c>
      <c r="E40" s="47">
        <v>17</v>
      </c>
      <c r="F40" s="47">
        <v>45</v>
      </c>
      <c r="G40" s="47">
        <v>6</v>
      </c>
      <c r="H40" s="47">
        <v>53</v>
      </c>
      <c r="I40" s="47">
        <v>15</v>
      </c>
    </row>
    <row r="41" spans="1:9" ht="12.75">
      <c r="A41" s="50">
        <v>37</v>
      </c>
      <c r="B41" s="47" t="s">
        <v>462</v>
      </c>
      <c r="C41" s="47" t="s">
        <v>464</v>
      </c>
      <c r="D41" s="47">
        <v>4</v>
      </c>
      <c r="E41" s="47">
        <v>3</v>
      </c>
      <c r="F41" s="47">
        <v>1</v>
      </c>
      <c r="G41" s="47">
        <v>0</v>
      </c>
      <c r="H41" s="47">
        <v>2</v>
      </c>
      <c r="I41" s="47">
        <v>2</v>
      </c>
    </row>
    <row r="42" spans="1:9" ht="12.75">
      <c r="A42" s="50">
        <v>38</v>
      </c>
      <c r="B42" s="47" t="s">
        <v>462</v>
      </c>
      <c r="C42" s="47" t="s">
        <v>465</v>
      </c>
      <c r="D42" s="47">
        <v>10</v>
      </c>
      <c r="E42" s="47">
        <v>2</v>
      </c>
      <c r="F42" s="47">
        <v>8</v>
      </c>
      <c r="G42" s="47">
        <v>0</v>
      </c>
      <c r="H42" s="47">
        <v>7</v>
      </c>
      <c r="I42" s="47">
        <v>3</v>
      </c>
    </row>
    <row r="43" spans="1:9" ht="12.75">
      <c r="A43" s="50">
        <v>39</v>
      </c>
      <c r="B43" s="47" t="s">
        <v>466</v>
      </c>
      <c r="C43" s="47" t="s">
        <v>467</v>
      </c>
      <c r="D43" s="47">
        <v>7</v>
      </c>
      <c r="E43" s="47">
        <v>2</v>
      </c>
      <c r="F43" s="47">
        <v>5</v>
      </c>
      <c r="G43" s="47">
        <v>0</v>
      </c>
      <c r="H43" s="47">
        <v>1</v>
      </c>
      <c r="I43" s="47">
        <v>6</v>
      </c>
    </row>
    <row r="44" spans="1:9" ht="12.75">
      <c r="A44" s="50">
        <v>40</v>
      </c>
      <c r="B44" s="47" t="s">
        <v>466</v>
      </c>
      <c r="C44" s="47" t="s">
        <v>468</v>
      </c>
      <c r="D44" s="47">
        <v>17</v>
      </c>
      <c r="E44" s="47">
        <v>6</v>
      </c>
      <c r="F44" s="47">
        <v>11</v>
      </c>
      <c r="G44" s="47">
        <v>0</v>
      </c>
      <c r="H44" s="47">
        <v>13</v>
      </c>
      <c r="I44" s="47">
        <v>4</v>
      </c>
    </row>
    <row r="45" spans="1:9" ht="12.75">
      <c r="A45" s="50">
        <v>41</v>
      </c>
      <c r="B45" s="47" t="s">
        <v>466</v>
      </c>
      <c r="C45" s="47" t="s">
        <v>469</v>
      </c>
      <c r="D45" s="47">
        <v>9</v>
      </c>
      <c r="E45" s="47">
        <v>1</v>
      </c>
      <c r="F45" s="47">
        <v>8</v>
      </c>
      <c r="G45" s="47">
        <v>0</v>
      </c>
      <c r="H45" s="47">
        <v>0</v>
      </c>
      <c r="I45" s="47">
        <v>9</v>
      </c>
    </row>
    <row r="46" spans="1:9" ht="12.75">
      <c r="A46" s="50">
        <v>42</v>
      </c>
      <c r="B46" s="47" t="s">
        <v>470</v>
      </c>
      <c r="C46" s="47" t="s">
        <v>471</v>
      </c>
      <c r="D46" s="47">
        <v>8</v>
      </c>
      <c r="E46" s="47">
        <v>2</v>
      </c>
      <c r="F46" s="47">
        <v>6</v>
      </c>
      <c r="G46" s="47">
        <v>0</v>
      </c>
      <c r="H46" s="47">
        <v>6</v>
      </c>
      <c r="I46" s="47">
        <v>2</v>
      </c>
    </row>
    <row r="47" spans="1:9" ht="12.75">
      <c r="A47" s="50">
        <v>43</v>
      </c>
      <c r="B47" s="47" t="s">
        <v>470</v>
      </c>
      <c r="C47" s="47" t="s">
        <v>472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</row>
    <row r="48" spans="1:9" ht="12.75">
      <c r="A48" s="50">
        <v>44</v>
      </c>
      <c r="B48" s="47" t="s">
        <v>470</v>
      </c>
      <c r="C48" s="47" t="s">
        <v>473</v>
      </c>
      <c r="D48" s="47">
        <v>8</v>
      </c>
      <c r="E48" s="47">
        <v>3</v>
      </c>
      <c r="F48" s="47">
        <v>4</v>
      </c>
      <c r="G48" s="47">
        <v>1</v>
      </c>
      <c r="H48" s="47">
        <v>5</v>
      </c>
      <c r="I48" s="47">
        <v>3</v>
      </c>
    </row>
    <row r="49" spans="1:9" ht="12.75">
      <c r="A49" s="50">
        <v>45</v>
      </c>
      <c r="B49" s="47" t="s">
        <v>474</v>
      </c>
      <c r="C49" s="47" t="s">
        <v>475</v>
      </c>
      <c r="D49" s="47">
        <v>1</v>
      </c>
      <c r="E49" s="47">
        <v>1</v>
      </c>
      <c r="F49" s="47">
        <v>0</v>
      </c>
      <c r="G49" s="47">
        <v>0</v>
      </c>
      <c r="H49" s="47">
        <v>1</v>
      </c>
      <c r="I49" s="47">
        <v>0</v>
      </c>
    </row>
    <row r="50" spans="1:9" ht="12.75">
      <c r="A50" s="50">
        <v>46</v>
      </c>
      <c r="B50" s="47" t="s">
        <v>474</v>
      </c>
      <c r="C50" s="47" t="s">
        <v>476</v>
      </c>
      <c r="D50" s="47">
        <v>11</v>
      </c>
      <c r="E50" s="47">
        <v>8</v>
      </c>
      <c r="F50" s="47">
        <v>3</v>
      </c>
      <c r="G50" s="47">
        <v>0</v>
      </c>
      <c r="H50" s="47">
        <v>0</v>
      </c>
      <c r="I50" s="47">
        <v>11</v>
      </c>
    </row>
    <row r="51" spans="1:9" ht="12.75">
      <c r="A51" s="50">
        <v>47</v>
      </c>
      <c r="B51" s="47" t="s">
        <v>474</v>
      </c>
      <c r="C51" s="47" t="s">
        <v>477</v>
      </c>
      <c r="D51" s="47">
        <v>26</v>
      </c>
      <c r="E51" s="47">
        <v>7</v>
      </c>
      <c r="F51" s="47">
        <v>17</v>
      </c>
      <c r="G51" s="47">
        <v>2</v>
      </c>
      <c r="H51" s="47">
        <v>12</v>
      </c>
      <c r="I51" s="47">
        <v>14</v>
      </c>
    </row>
    <row r="52" spans="1:9" ht="12.75">
      <c r="A52" s="50">
        <v>48</v>
      </c>
      <c r="B52" s="47" t="s">
        <v>478</v>
      </c>
      <c r="C52" s="47" t="s">
        <v>479</v>
      </c>
      <c r="D52" s="47">
        <v>25</v>
      </c>
      <c r="E52" s="47">
        <v>8</v>
      </c>
      <c r="F52" s="47">
        <v>15</v>
      </c>
      <c r="G52" s="47">
        <v>2</v>
      </c>
      <c r="H52" s="47">
        <v>9</v>
      </c>
      <c r="I52" s="47">
        <v>16</v>
      </c>
    </row>
    <row r="53" spans="1:9" ht="12.75">
      <c r="A53" s="50">
        <v>49</v>
      </c>
      <c r="B53" s="47" t="s">
        <v>478</v>
      </c>
      <c r="C53" s="47" t="s">
        <v>480</v>
      </c>
      <c r="D53" s="47">
        <v>12</v>
      </c>
      <c r="E53" s="47">
        <v>0</v>
      </c>
      <c r="F53" s="47">
        <v>12</v>
      </c>
      <c r="G53" s="47">
        <v>0</v>
      </c>
      <c r="H53" s="47">
        <v>6</v>
      </c>
      <c r="I53" s="47">
        <v>6</v>
      </c>
    </row>
    <row r="54" spans="1:9" ht="12.75">
      <c r="A54" s="50">
        <v>50</v>
      </c>
      <c r="B54" s="47" t="s">
        <v>478</v>
      </c>
      <c r="C54" s="47" t="s">
        <v>481</v>
      </c>
      <c r="D54" s="47">
        <v>2</v>
      </c>
      <c r="E54" s="47">
        <v>2</v>
      </c>
      <c r="F54" s="47">
        <v>0</v>
      </c>
      <c r="G54" s="47">
        <v>0</v>
      </c>
      <c r="H54" s="47">
        <v>1</v>
      </c>
      <c r="I54" s="47">
        <v>1</v>
      </c>
    </row>
    <row r="55" spans="1:9" ht="12.75">
      <c r="A55" s="50">
        <v>51</v>
      </c>
      <c r="B55" s="47" t="s">
        <v>478</v>
      </c>
      <c r="C55" s="47" t="s">
        <v>482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</row>
    <row r="56" spans="1:9" ht="12.75">
      <c r="A56" s="50">
        <v>52</v>
      </c>
      <c r="B56" s="47" t="s">
        <v>478</v>
      </c>
      <c r="C56" s="47" t="s">
        <v>483</v>
      </c>
      <c r="D56" s="47">
        <v>4</v>
      </c>
      <c r="E56" s="47">
        <v>2</v>
      </c>
      <c r="F56" s="47">
        <v>2</v>
      </c>
      <c r="G56" s="47">
        <v>0</v>
      </c>
      <c r="H56" s="47">
        <v>0</v>
      </c>
      <c r="I56" s="47">
        <v>4</v>
      </c>
    </row>
    <row r="57" spans="1:9" ht="12.75">
      <c r="A57" s="50">
        <v>53</v>
      </c>
      <c r="B57" s="47" t="s">
        <v>478</v>
      </c>
      <c r="C57" s="47" t="s">
        <v>484</v>
      </c>
      <c r="D57" s="47">
        <v>4</v>
      </c>
      <c r="E57" s="47">
        <v>1</v>
      </c>
      <c r="F57" s="47">
        <v>3</v>
      </c>
      <c r="G57" s="47">
        <v>0</v>
      </c>
      <c r="H57" s="47">
        <v>0</v>
      </c>
      <c r="I57" s="47">
        <v>4</v>
      </c>
    </row>
    <row r="58" spans="1:9" ht="12.75">
      <c r="A58" s="50">
        <v>54</v>
      </c>
      <c r="B58" s="47" t="s">
        <v>478</v>
      </c>
      <c r="C58" s="47" t="s">
        <v>485</v>
      </c>
      <c r="D58" s="47">
        <v>3</v>
      </c>
      <c r="E58" s="47">
        <v>2</v>
      </c>
      <c r="F58" s="47">
        <v>0</v>
      </c>
      <c r="G58" s="47">
        <v>1</v>
      </c>
      <c r="H58" s="47">
        <v>1</v>
      </c>
      <c r="I58" s="47">
        <v>2</v>
      </c>
    </row>
    <row r="59" spans="1:9" ht="12.75">
      <c r="A59" s="50">
        <v>55</v>
      </c>
      <c r="B59" s="47" t="s">
        <v>486</v>
      </c>
      <c r="C59" s="47" t="s">
        <v>487</v>
      </c>
      <c r="D59" s="47">
        <v>15</v>
      </c>
      <c r="E59" s="47">
        <v>5</v>
      </c>
      <c r="F59" s="47">
        <v>7</v>
      </c>
      <c r="G59" s="47">
        <v>3</v>
      </c>
      <c r="H59" s="47">
        <v>7</v>
      </c>
      <c r="I59" s="47">
        <v>8</v>
      </c>
    </row>
    <row r="60" spans="1:9" ht="12.75">
      <c r="A60" s="50">
        <v>56</v>
      </c>
      <c r="B60" s="47" t="s">
        <v>488</v>
      </c>
      <c r="C60" s="47" t="s">
        <v>489</v>
      </c>
      <c r="D60" s="47">
        <v>7</v>
      </c>
      <c r="E60" s="47">
        <v>4</v>
      </c>
      <c r="F60" s="47">
        <v>3</v>
      </c>
      <c r="G60" s="47">
        <v>0</v>
      </c>
      <c r="H60" s="47">
        <v>2</v>
      </c>
      <c r="I60" s="47">
        <v>5</v>
      </c>
    </row>
    <row r="61" spans="1:9" ht="12.75">
      <c r="A61" s="50">
        <v>57</v>
      </c>
      <c r="B61" s="47" t="s">
        <v>488</v>
      </c>
      <c r="C61" s="47" t="s">
        <v>490</v>
      </c>
      <c r="D61" s="47">
        <v>2</v>
      </c>
      <c r="E61" s="47">
        <v>0</v>
      </c>
      <c r="F61" s="47">
        <v>2</v>
      </c>
      <c r="G61" s="47">
        <v>0</v>
      </c>
      <c r="H61" s="47">
        <v>1</v>
      </c>
      <c r="I61" s="47">
        <v>1</v>
      </c>
    </row>
    <row r="62" spans="1:9" ht="12.75">
      <c r="A62" s="50">
        <v>58</v>
      </c>
      <c r="B62" s="47" t="s">
        <v>488</v>
      </c>
      <c r="C62" s="47" t="s">
        <v>491</v>
      </c>
      <c r="D62" s="47">
        <v>1</v>
      </c>
      <c r="E62" s="47">
        <v>0</v>
      </c>
      <c r="F62" s="47">
        <v>1</v>
      </c>
      <c r="G62" s="47">
        <v>0</v>
      </c>
      <c r="H62" s="47">
        <v>0</v>
      </c>
      <c r="I62" s="47">
        <v>1</v>
      </c>
    </row>
    <row r="63" spans="1:9" ht="12.75">
      <c r="A63" s="50">
        <v>59</v>
      </c>
      <c r="B63" s="47" t="s">
        <v>488</v>
      </c>
      <c r="C63" s="47" t="s">
        <v>492</v>
      </c>
      <c r="D63" s="47">
        <v>6</v>
      </c>
      <c r="E63" s="47">
        <v>0</v>
      </c>
      <c r="F63" s="47">
        <v>6</v>
      </c>
      <c r="G63" s="47">
        <v>0</v>
      </c>
      <c r="H63" s="47">
        <v>1</v>
      </c>
      <c r="I63" s="47">
        <v>5</v>
      </c>
    </row>
    <row r="64" spans="1:9" ht="12.75">
      <c r="A64" s="50">
        <v>60</v>
      </c>
      <c r="B64" s="47" t="s">
        <v>488</v>
      </c>
      <c r="C64" s="47" t="s">
        <v>493</v>
      </c>
      <c r="D64" s="47">
        <v>8</v>
      </c>
      <c r="E64" s="47">
        <v>2</v>
      </c>
      <c r="F64" s="47">
        <v>6</v>
      </c>
      <c r="G64" s="47">
        <v>0</v>
      </c>
      <c r="H64" s="47">
        <v>3</v>
      </c>
      <c r="I64" s="47">
        <v>5</v>
      </c>
    </row>
    <row r="65" spans="1:9" ht="12.75">
      <c r="A65" s="50">
        <v>61</v>
      </c>
      <c r="B65" s="47" t="s">
        <v>488</v>
      </c>
      <c r="C65" s="47" t="s">
        <v>494</v>
      </c>
      <c r="D65" s="47">
        <v>3</v>
      </c>
      <c r="E65" s="47">
        <v>0</v>
      </c>
      <c r="F65" s="47">
        <v>3</v>
      </c>
      <c r="G65" s="47">
        <v>0</v>
      </c>
      <c r="H65" s="47">
        <v>1</v>
      </c>
      <c r="I65" s="47">
        <v>2</v>
      </c>
    </row>
    <row r="66" spans="1:9" ht="12.75">
      <c r="A66" s="50">
        <v>62</v>
      </c>
      <c r="B66" s="47" t="s">
        <v>488</v>
      </c>
      <c r="C66" s="47" t="s">
        <v>495</v>
      </c>
      <c r="D66" s="47">
        <v>8</v>
      </c>
      <c r="E66" s="47">
        <v>2</v>
      </c>
      <c r="F66" s="47">
        <v>5</v>
      </c>
      <c r="G66" s="47">
        <v>1</v>
      </c>
      <c r="H66" s="47">
        <v>4</v>
      </c>
      <c r="I66" s="47">
        <v>4</v>
      </c>
    </row>
    <row r="67" spans="1:9" ht="12.75">
      <c r="A67" s="50">
        <v>63</v>
      </c>
      <c r="B67" s="47" t="s">
        <v>488</v>
      </c>
      <c r="C67" s="47" t="s">
        <v>496</v>
      </c>
      <c r="D67" s="47">
        <v>14</v>
      </c>
      <c r="E67" s="47">
        <v>4</v>
      </c>
      <c r="F67" s="47">
        <v>7</v>
      </c>
      <c r="G67" s="47">
        <v>3</v>
      </c>
      <c r="H67" s="47">
        <v>5</v>
      </c>
      <c r="I67" s="47">
        <v>9</v>
      </c>
    </row>
    <row r="68" spans="1:9" ht="12.75">
      <c r="A68" s="50">
        <v>64</v>
      </c>
      <c r="B68" s="47" t="s">
        <v>488</v>
      </c>
      <c r="C68" s="47" t="s">
        <v>497</v>
      </c>
      <c r="D68" s="47">
        <v>8</v>
      </c>
      <c r="E68" s="47">
        <v>3</v>
      </c>
      <c r="F68" s="47">
        <v>3</v>
      </c>
      <c r="G68" s="47">
        <v>2</v>
      </c>
      <c r="H68" s="47">
        <v>4</v>
      </c>
      <c r="I68" s="47">
        <v>4</v>
      </c>
    </row>
    <row r="69" spans="1:9" ht="12.75">
      <c r="A69" s="50">
        <v>65</v>
      </c>
      <c r="B69" s="47" t="s">
        <v>498</v>
      </c>
      <c r="C69" s="47" t="s">
        <v>499</v>
      </c>
      <c r="D69" s="47">
        <v>23</v>
      </c>
      <c r="E69" s="47">
        <v>11</v>
      </c>
      <c r="F69" s="47">
        <v>10</v>
      </c>
      <c r="G69" s="47">
        <v>2</v>
      </c>
      <c r="H69" s="47">
        <v>8</v>
      </c>
      <c r="I69" s="47">
        <v>15</v>
      </c>
    </row>
    <row r="70" spans="1:9" ht="12.75">
      <c r="A70" s="50">
        <v>66</v>
      </c>
      <c r="B70" s="47" t="s">
        <v>500</v>
      </c>
      <c r="C70" s="47" t="s">
        <v>501</v>
      </c>
      <c r="D70" s="47">
        <v>14</v>
      </c>
      <c r="E70" s="47">
        <v>2</v>
      </c>
      <c r="F70" s="47">
        <v>12</v>
      </c>
      <c r="G70" s="47">
        <v>0</v>
      </c>
      <c r="H70" s="47">
        <v>7</v>
      </c>
      <c r="I70" s="47">
        <v>7</v>
      </c>
    </row>
    <row r="71" spans="1:9" ht="12.75">
      <c r="A71" s="50">
        <v>67</v>
      </c>
      <c r="B71" s="47" t="s">
        <v>500</v>
      </c>
      <c r="C71" s="47" t="s">
        <v>502</v>
      </c>
      <c r="D71" s="47">
        <v>5</v>
      </c>
      <c r="E71" s="47">
        <v>2</v>
      </c>
      <c r="F71" s="47">
        <v>3</v>
      </c>
      <c r="G71" s="47">
        <v>0</v>
      </c>
      <c r="H71" s="47">
        <v>4</v>
      </c>
      <c r="I71" s="47">
        <v>1</v>
      </c>
    </row>
    <row r="72" spans="1:9" ht="12.75">
      <c r="A72" s="50">
        <v>68</v>
      </c>
      <c r="B72" s="47" t="s">
        <v>500</v>
      </c>
      <c r="C72" s="47" t="s">
        <v>503</v>
      </c>
      <c r="D72" s="47">
        <v>6</v>
      </c>
      <c r="E72" s="47">
        <v>3</v>
      </c>
      <c r="F72" s="47">
        <v>2</v>
      </c>
      <c r="G72" s="47">
        <v>1</v>
      </c>
      <c r="H72" s="47">
        <v>2</v>
      </c>
      <c r="I72" s="47">
        <v>4</v>
      </c>
    </row>
    <row r="73" spans="1:9" ht="12.75">
      <c r="A73" s="50">
        <v>69</v>
      </c>
      <c r="B73" s="47" t="s">
        <v>504</v>
      </c>
      <c r="C73" s="47" t="s">
        <v>505</v>
      </c>
      <c r="D73" s="47">
        <v>20</v>
      </c>
      <c r="E73" s="47">
        <v>6</v>
      </c>
      <c r="F73" s="47">
        <v>11</v>
      </c>
      <c r="G73" s="47">
        <v>3</v>
      </c>
      <c r="H73" s="47">
        <v>12</v>
      </c>
      <c r="I73" s="47">
        <v>8</v>
      </c>
    </row>
    <row r="74" spans="1:9" ht="25.5">
      <c r="A74" s="50">
        <v>70</v>
      </c>
      <c r="B74" s="47" t="s">
        <v>506</v>
      </c>
      <c r="C74" s="47" t="s">
        <v>507</v>
      </c>
      <c r="D74" s="47">
        <v>3</v>
      </c>
      <c r="E74" s="47">
        <v>2</v>
      </c>
      <c r="F74" s="47">
        <v>1</v>
      </c>
      <c r="G74" s="47">
        <v>0</v>
      </c>
      <c r="H74" s="47">
        <v>0</v>
      </c>
      <c r="I74" s="47">
        <v>3</v>
      </c>
    </row>
    <row r="75" spans="1:9" ht="12.75">
      <c r="A75" s="50">
        <v>71</v>
      </c>
      <c r="B75" s="47" t="s">
        <v>506</v>
      </c>
      <c r="C75" s="47" t="s">
        <v>508</v>
      </c>
      <c r="D75" s="47">
        <v>5</v>
      </c>
      <c r="E75" s="47">
        <v>5</v>
      </c>
      <c r="F75" s="47">
        <v>0</v>
      </c>
      <c r="G75" s="47">
        <v>0</v>
      </c>
      <c r="H75" s="47">
        <v>2</v>
      </c>
      <c r="I75" s="47">
        <v>3</v>
      </c>
    </row>
    <row r="76" spans="1:9" ht="12.75">
      <c r="A76" s="50">
        <v>72</v>
      </c>
      <c r="B76" s="47" t="s">
        <v>506</v>
      </c>
      <c r="C76" s="47" t="s">
        <v>509</v>
      </c>
      <c r="D76" s="47">
        <v>8</v>
      </c>
      <c r="E76" s="47">
        <v>4</v>
      </c>
      <c r="F76" s="47">
        <v>3</v>
      </c>
      <c r="G76" s="47">
        <v>1</v>
      </c>
      <c r="H76" s="47">
        <v>2</v>
      </c>
      <c r="I76" s="47">
        <v>6</v>
      </c>
    </row>
    <row r="77" spans="1:9" ht="12.75">
      <c r="A77" s="50">
        <v>73</v>
      </c>
      <c r="B77" s="47" t="s">
        <v>506</v>
      </c>
      <c r="C77" s="47" t="s">
        <v>510</v>
      </c>
      <c r="D77" s="47">
        <v>6</v>
      </c>
      <c r="E77" s="47">
        <v>6</v>
      </c>
      <c r="F77" s="47">
        <v>0</v>
      </c>
      <c r="G77" s="47">
        <v>0</v>
      </c>
      <c r="H77" s="47">
        <v>3</v>
      </c>
      <c r="I77" s="47">
        <v>3</v>
      </c>
    </row>
    <row r="78" spans="1:9" ht="12.75">
      <c r="A78" s="50">
        <v>74</v>
      </c>
      <c r="B78" s="47" t="s">
        <v>506</v>
      </c>
      <c r="C78" s="47" t="s">
        <v>511</v>
      </c>
      <c r="D78" s="47">
        <v>5</v>
      </c>
      <c r="E78" s="47">
        <v>0</v>
      </c>
      <c r="F78" s="47">
        <v>4</v>
      </c>
      <c r="G78" s="47">
        <v>1</v>
      </c>
      <c r="H78" s="47">
        <v>2</v>
      </c>
      <c r="I78" s="47">
        <v>3</v>
      </c>
    </row>
    <row r="79" spans="1:9" ht="12.75">
      <c r="A79" s="50">
        <v>75</v>
      </c>
      <c r="B79" s="47" t="s">
        <v>506</v>
      </c>
      <c r="C79" s="47" t="s">
        <v>512</v>
      </c>
      <c r="D79" s="47">
        <v>5</v>
      </c>
      <c r="E79" s="47">
        <v>1</v>
      </c>
      <c r="F79" s="47">
        <v>4</v>
      </c>
      <c r="G79" s="47">
        <v>0</v>
      </c>
      <c r="H79" s="47">
        <v>2</v>
      </c>
      <c r="I79" s="47">
        <v>3</v>
      </c>
    </row>
    <row r="80" spans="1:9" ht="12.75">
      <c r="A80" s="50">
        <v>76</v>
      </c>
      <c r="B80" s="47" t="s">
        <v>513</v>
      </c>
      <c r="C80" s="47" t="s">
        <v>514</v>
      </c>
      <c r="D80" s="47">
        <v>8</v>
      </c>
      <c r="E80" s="47">
        <v>3</v>
      </c>
      <c r="F80" s="47">
        <v>5</v>
      </c>
      <c r="G80" s="47">
        <v>0</v>
      </c>
      <c r="H80" s="47">
        <v>7</v>
      </c>
      <c r="I80" s="47">
        <v>1</v>
      </c>
    </row>
    <row r="81" spans="1:9" ht="12.75">
      <c r="A81" s="50">
        <v>77</v>
      </c>
      <c r="B81" s="47" t="s">
        <v>513</v>
      </c>
      <c r="C81" s="47" t="s">
        <v>515</v>
      </c>
      <c r="D81" s="47">
        <v>10</v>
      </c>
      <c r="E81" s="47">
        <v>0</v>
      </c>
      <c r="F81" s="47">
        <v>9</v>
      </c>
      <c r="G81" s="47">
        <v>1</v>
      </c>
      <c r="H81" s="47">
        <v>4</v>
      </c>
      <c r="I81" s="47">
        <v>6</v>
      </c>
    </row>
    <row r="82" spans="1:9" ht="12.75">
      <c r="A82" s="50">
        <v>78</v>
      </c>
      <c r="B82" s="47" t="s">
        <v>516</v>
      </c>
      <c r="C82" s="47" t="s">
        <v>517</v>
      </c>
      <c r="D82" s="47">
        <v>7</v>
      </c>
      <c r="E82" s="47">
        <v>5</v>
      </c>
      <c r="F82" s="47">
        <v>2</v>
      </c>
      <c r="G82" s="47">
        <v>0</v>
      </c>
      <c r="H82" s="47">
        <v>0</v>
      </c>
      <c r="I82" s="47">
        <v>7</v>
      </c>
    </row>
    <row r="83" spans="1:9" ht="12.75">
      <c r="A83" s="50">
        <v>79</v>
      </c>
      <c r="B83" s="47" t="s">
        <v>516</v>
      </c>
      <c r="C83" s="47" t="s">
        <v>518</v>
      </c>
      <c r="D83" s="47">
        <v>59</v>
      </c>
      <c r="E83" s="47">
        <v>24</v>
      </c>
      <c r="F83" s="47">
        <v>34</v>
      </c>
      <c r="G83" s="47">
        <v>1</v>
      </c>
      <c r="H83" s="47">
        <v>31</v>
      </c>
      <c r="I83" s="47">
        <v>28</v>
      </c>
    </row>
    <row r="84" spans="1:9" ht="12.75">
      <c r="A84" s="50">
        <v>80</v>
      </c>
      <c r="B84" s="47" t="s">
        <v>516</v>
      </c>
      <c r="C84" s="47" t="s">
        <v>519</v>
      </c>
      <c r="D84" s="47">
        <v>8</v>
      </c>
      <c r="E84" s="47">
        <v>7</v>
      </c>
      <c r="F84" s="47">
        <v>1</v>
      </c>
      <c r="G84" s="47">
        <v>0</v>
      </c>
      <c r="H84" s="47">
        <v>1</v>
      </c>
      <c r="I84" s="47">
        <v>7</v>
      </c>
    </row>
    <row r="85" spans="1:9" ht="12.75">
      <c r="A85" s="50">
        <v>81</v>
      </c>
      <c r="B85" s="47" t="s">
        <v>520</v>
      </c>
      <c r="C85" s="47" t="s">
        <v>521</v>
      </c>
      <c r="D85" s="47">
        <v>109</v>
      </c>
      <c r="E85" s="47">
        <v>43</v>
      </c>
      <c r="F85" s="47">
        <v>58</v>
      </c>
      <c r="G85" s="47">
        <v>8</v>
      </c>
      <c r="H85" s="47">
        <v>58</v>
      </c>
      <c r="I85" s="47">
        <v>51</v>
      </c>
    </row>
    <row r="86" spans="1:9" ht="12.75">
      <c r="A86" s="50">
        <v>82</v>
      </c>
      <c r="B86" s="47" t="s">
        <v>522</v>
      </c>
      <c r="C86" s="47" t="s">
        <v>523</v>
      </c>
      <c r="D86" s="47">
        <v>5</v>
      </c>
      <c r="E86" s="47">
        <v>3</v>
      </c>
      <c r="F86" s="47">
        <v>2</v>
      </c>
      <c r="G86" s="47">
        <v>0</v>
      </c>
      <c r="H86" s="47">
        <v>5</v>
      </c>
      <c r="I86" s="47">
        <v>0</v>
      </c>
    </row>
    <row r="87" spans="1:9" ht="12.75">
      <c r="A87" s="50">
        <v>83</v>
      </c>
      <c r="B87" s="47" t="s">
        <v>524</v>
      </c>
      <c r="C87" s="47" t="s">
        <v>525</v>
      </c>
      <c r="D87" s="47">
        <v>22</v>
      </c>
      <c r="E87" s="47">
        <v>11</v>
      </c>
      <c r="F87" s="47">
        <v>9</v>
      </c>
      <c r="G87" s="47">
        <v>2</v>
      </c>
      <c r="H87" s="47">
        <v>2</v>
      </c>
      <c r="I87" s="47">
        <v>20</v>
      </c>
    </row>
    <row r="88" spans="1:9" s="54" customFormat="1" ht="12.75">
      <c r="A88" s="51">
        <v>83</v>
      </c>
      <c r="B88" s="52"/>
      <c r="C88" s="52" t="s">
        <v>526</v>
      </c>
      <c r="D88" s="52">
        <f aca="true" t="shared" si="0" ref="D88:I88">SUM(D5:D87)</f>
        <v>1547</v>
      </c>
      <c r="E88" s="52">
        <f t="shared" si="0"/>
        <v>542</v>
      </c>
      <c r="F88" s="52">
        <f t="shared" si="0"/>
        <v>901</v>
      </c>
      <c r="G88" s="52">
        <f t="shared" si="0"/>
        <v>104</v>
      </c>
      <c r="H88" s="52">
        <f t="shared" si="0"/>
        <v>761</v>
      </c>
      <c r="I88" s="52">
        <f t="shared" si="0"/>
        <v>786</v>
      </c>
    </row>
    <row r="89" spans="1:9" ht="7.5" customHeight="1">
      <c r="A89" s="139"/>
      <c r="B89" s="140"/>
      <c r="C89" s="140"/>
      <c r="D89" s="140"/>
      <c r="E89" s="140"/>
      <c r="F89" s="140"/>
      <c r="G89" s="140"/>
      <c r="H89" s="140"/>
      <c r="I89" s="141"/>
    </row>
    <row r="90" spans="1:9" ht="12.75">
      <c r="A90" s="50">
        <v>1</v>
      </c>
      <c r="B90" s="47" t="s">
        <v>413</v>
      </c>
      <c r="C90" s="47" t="s">
        <v>527</v>
      </c>
      <c r="D90" s="47">
        <v>20</v>
      </c>
      <c r="E90" s="47">
        <v>1</v>
      </c>
      <c r="F90" s="47">
        <v>19</v>
      </c>
      <c r="G90" s="47">
        <v>0</v>
      </c>
      <c r="H90" s="47">
        <v>15</v>
      </c>
      <c r="I90" s="47">
        <v>5</v>
      </c>
    </row>
    <row r="91" spans="1:9" ht="12.75">
      <c r="A91" s="50">
        <v>2</v>
      </c>
      <c r="B91" s="47" t="s">
        <v>528</v>
      </c>
      <c r="C91" s="47" t="s">
        <v>529</v>
      </c>
      <c r="D91" s="47">
        <v>229</v>
      </c>
      <c r="E91" s="47">
        <v>22</v>
      </c>
      <c r="F91" s="47">
        <v>190</v>
      </c>
      <c r="G91" s="47">
        <v>17</v>
      </c>
      <c r="H91" s="47">
        <v>139</v>
      </c>
      <c r="I91" s="47">
        <v>90</v>
      </c>
    </row>
    <row r="92" spans="1:9" ht="12.75">
      <c r="A92" s="50">
        <v>3</v>
      </c>
      <c r="B92" s="47" t="s">
        <v>415</v>
      </c>
      <c r="C92" s="47" t="s">
        <v>530</v>
      </c>
      <c r="D92" s="47">
        <v>47</v>
      </c>
      <c r="E92" s="47">
        <v>3</v>
      </c>
      <c r="F92" s="47">
        <v>44</v>
      </c>
      <c r="G92" s="47">
        <v>0</v>
      </c>
      <c r="H92" s="47">
        <v>34</v>
      </c>
      <c r="I92" s="47">
        <v>13</v>
      </c>
    </row>
    <row r="93" spans="1:9" ht="12.75">
      <c r="A93" s="50">
        <v>4</v>
      </c>
      <c r="B93" s="47" t="s">
        <v>419</v>
      </c>
      <c r="C93" s="47" t="s">
        <v>531</v>
      </c>
      <c r="D93" s="47">
        <v>25</v>
      </c>
      <c r="E93" s="47">
        <v>4</v>
      </c>
      <c r="F93" s="47">
        <v>21</v>
      </c>
      <c r="G93" s="47">
        <v>0</v>
      </c>
      <c r="H93" s="47">
        <v>23</v>
      </c>
      <c r="I93" s="47">
        <v>2</v>
      </c>
    </row>
    <row r="94" spans="1:9" ht="12.75">
      <c r="A94" s="50">
        <v>5</v>
      </c>
      <c r="B94" s="47" t="s">
        <v>421</v>
      </c>
      <c r="C94" s="47" t="s">
        <v>532</v>
      </c>
      <c r="D94" s="47">
        <v>134</v>
      </c>
      <c r="E94" s="47">
        <v>22</v>
      </c>
      <c r="F94" s="47">
        <v>112</v>
      </c>
      <c r="G94" s="47">
        <v>0</v>
      </c>
      <c r="H94" s="47">
        <v>112</v>
      </c>
      <c r="I94" s="47">
        <v>22</v>
      </c>
    </row>
    <row r="95" spans="1:9" ht="12.75">
      <c r="A95" s="50">
        <v>6</v>
      </c>
      <c r="B95" s="47" t="s">
        <v>421</v>
      </c>
      <c r="C95" s="47" t="s">
        <v>533</v>
      </c>
      <c r="D95" s="47">
        <v>223</v>
      </c>
      <c r="E95" s="47">
        <v>146</v>
      </c>
      <c r="F95" s="47">
        <v>77</v>
      </c>
      <c r="G95" s="47">
        <v>0</v>
      </c>
      <c r="H95" s="47">
        <v>71</v>
      </c>
      <c r="I95" s="47">
        <v>152</v>
      </c>
    </row>
    <row r="96" spans="1:9" ht="12.75">
      <c r="A96" s="50">
        <v>7</v>
      </c>
      <c r="B96" s="47" t="s">
        <v>421</v>
      </c>
      <c r="C96" s="47" t="s">
        <v>534</v>
      </c>
      <c r="D96" s="47">
        <v>55</v>
      </c>
      <c r="E96" s="47">
        <v>43</v>
      </c>
      <c r="F96" s="47">
        <v>12</v>
      </c>
      <c r="G96" s="47">
        <v>0</v>
      </c>
      <c r="H96" s="47">
        <v>55</v>
      </c>
      <c r="I96" s="47">
        <v>0</v>
      </c>
    </row>
    <row r="97" spans="1:9" ht="12.75">
      <c r="A97" s="50">
        <v>8</v>
      </c>
      <c r="B97" s="47" t="s">
        <v>421</v>
      </c>
      <c r="C97" s="47" t="s">
        <v>535</v>
      </c>
      <c r="D97" s="47">
        <v>289</v>
      </c>
      <c r="E97" s="47">
        <v>68</v>
      </c>
      <c r="F97" s="47">
        <v>221</v>
      </c>
      <c r="G97" s="47">
        <v>0</v>
      </c>
      <c r="H97" s="47">
        <v>194</v>
      </c>
      <c r="I97" s="47">
        <v>95</v>
      </c>
    </row>
    <row r="98" spans="1:9" ht="12.75">
      <c r="A98" s="50">
        <v>9</v>
      </c>
      <c r="B98" s="47" t="s">
        <v>431</v>
      </c>
      <c r="C98" s="47" t="s">
        <v>536</v>
      </c>
      <c r="D98" s="47">
        <v>207</v>
      </c>
      <c r="E98" s="47">
        <v>23</v>
      </c>
      <c r="F98" s="47">
        <v>184</v>
      </c>
      <c r="G98" s="47">
        <v>0</v>
      </c>
      <c r="H98" s="47">
        <v>152</v>
      </c>
      <c r="I98" s="47">
        <v>55</v>
      </c>
    </row>
    <row r="99" spans="1:9" ht="12.75">
      <c r="A99" s="50">
        <v>10</v>
      </c>
      <c r="B99" s="47" t="s">
        <v>440</v>
      </c>
      <c r="C99" s="47" t="s">
        <v>537</v>
      </c>
      <c r="D99" s="47">
        <v>147</v>
      </c>
      <c r="E99" s="47">
        <v>20</v>
      </c>
      <c r="F99" s="47">
        <v>127</v>
      </c>
      <c r="G99" s="47">
        <v>0</v>
      </c>
      <c r="H99" s="47">
        <v>122</v>
      </c>
      <c r="I99" s="47">
        <v>25</v>
      </c>
    </row>
    <row r="100" spans="1:9" ht="12.75">
      <c r="A100" s="50">
        <v>11</v>
      </c>
      <c r="B100" s="47" t="s">
        <v>444</v>
      </c>
      <c r="C100" s="47" t="s">
        <v>538</v>
      </c>
      <c r="D100" s="47">
        <v>24</v>
      </c>
      <c r="E100" s="47">
        <v>1</v>
      </c>
      <c r="F100" s="47">
        <v>22</v>
      </c>
      <c r="G100" s="47">
        <v>1</v>
      </c>
      <c r="H100" s="47">
        <v>14</v>
      </c>
      <c r="I100" s="47">
        <v>10</v>
      </c>
    </row>
    <row r="101" spans="1:9" ht="12.75">
      <c r="A101" s="50">
        <v>12</v>
      </c>
      <c r="B101" s="47" t="s">
        <v>444</v>
      </c>
      <c r="C101" s="47" t="s">
        <v>539</v>
      </c>
      <c r="D101" s="47">
        <v>59</v>
      </c>
      <c r="E101" s="47">
        <v>8</v>
      </c>
      <c r="F101" s="47">
        <v>50</v>
      </c>
      <c r="G101" s="47">
        <v>1</v>
      </c>
      <c r="H101" s="47">
        <v>32</v>
      </c>
      <c r="I101" s="47">
        <v>27</v>
      </c>
    </row>
    <row r="102" spans="1:9" ht="12.75">
      <c r="A102" s="50">
        <v>13</v>
      </c>
      <c r="B102" s="47" t="s">
        <v>444</v>
      </c>
      <c r="C102" s="47" t="s">
        <v>540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</row>
    <row r="103" spans="1:9" ht="12.75">
      <c r="A103" s="50">
        <v>14</v>
      </c>
      <c r="B103" s="47" t="s">
        <v>448</v>
      </c>
      <c r="C103" s="47" t="s">
        <v>541</v>
      </c>
      <c r="D103" s="47">
        <v>147</v>
      </c>
      <c r="E103" s="47">
        <v>32</v>
      </c>
      <c r="F103" s="47">
        <v>115</v>
      </c>
      <c r="G103" s="47">
        <v>0</v>
      </c>
      <c r="H103" s="47">
        <v>125</v>
      </c>
      <c r="I103" s="47">
        <v>22</v>
      </c>
    </row>
    <row r="104" spans="1:9" ht="12.75">
      <c r="A104" s="50">
        <v>15</v>
      </c>
      <c r="B104" s="47" t="s">
        <v>448</v>
      </c>
      <c r="C104" s="47" t="s">
        <v>542</v>
      </c>
      <c r="D104" s="47">
        <v>45</v>
      </c>
      <c r="E104" s="47">
        <v>14</v>
      </c>
      <c r="F104" s="47">
        <v>31</v>
      </c>
      <c r="G104" s="47">
        <v>0</v>
      </c>
      <c r="H104" s="47">
        <v>34</v>
      </c>
      <c r="I104" s="47">
        <v>11</v>
      </c>
    </row>
    <row r="105" spans="1:9" ht="12.75">
      <c r="A105" s="50">
        <v>16</v>
      </c>
      <c r="B105" s="47" t="s">
        <v>448</v>
      </c>
      <c r="C105" s="47" t="s">
        <v>543</v>
      </c>
      <c r="D105" s="47">
        <v>61</v>
      </c>
      <c r="E105" s="47">
        <v>9</v>
      </c>
      <c r="F105" s="47">
        <v>52</v>
      </c>
      <c r="G105" s="47">
        <v>0</v>
      </c>
      <c r="H105" s="47">
        <v>42</v>
      </c>
      <c r="I105" s="47">
        <v>19</v>
      </c>
    </row>
    <row r="106" spans="1:9" ht="12.75">
      <c r="A106" s="50">
        <v>17</v>
      </c>
      <c r="B106" s="47" t="s">
        <v>448</v>
      </c>
      <c r="C106" s="47" t="s">
        <v>544</v>
      </c>
      <c r="D106" s="47">
        <v>72</v>
      </c>
      <c r="E106" s="47">
        <v>17</v>
      </c>
      <c r="F106" s="47">
        <v>55</v>
      </c>
      <c r="G106" s="47">
        <v>0</v>
      </c>
      <c r="H106" s="47">
        <v>53</v>
      </c>
      <c r="I106" s="47">
        <v>19</v>
      </c>
    </row>
    <row r="107" spans="1:9" ht="12.75">
      <c r="A107" s="50">
        <v>18</v>
      </c>
      <c r="B107" s="47" t="s">
        <v>451</v>
      </c>
      <c r="C107" s="47" t="s">
        <v>545</v>
      </c>
      <c r="D107" s="47">
        <v>91</v>
      </c>
      <c r="E107" s="47">
        <v>7</v>
      </c>
      <c r="F107" s="47">
        <v>84</v>
      </c>
      <c r="G107" s="47">
        <v>0</v>
      </c>
      <c r="H107" s="47">
        <v>68</v>
      </c>
      <c r="I107" s="47">
        <v>23</v>
      </c>
    </row>
    <row r="108" spans="1:9" ht="12.75">
      <c r="A108" s="50">
        <v>19</v>
      </c>
      <c r="B108" s="47" t="s">
        <v>453</v>
      </c>
      <c r="C108" s="47" t="s">
        <v>546</v>
      </c>
      <c r="D108" s="47">
        <v>290</v>
      </c>
      <c r="E108" s="47">
        <v>81</v>
      </c>
      <c r="F108" s="47">
        <v>209</v>
      </c>
      <c r="G108" s="47">
        <v>0</v>
      </c>
      <c r="H108" s="47">
        <v>230</v>
      </c>
      <c r="I108" s="47">
        <v>60</v>
      </c>
    </row>
    <row r="109" spans="1:9" ht="12.75">
      <c r="A109" s="50">
        <v>20</v>
      </c>
      <c r="B109" s="47" t="s">
        <v>456</v>
      </c>
      <c r="C109" s="47" t="s">
        <v>547</v>
      </c>
      <c r="D109" s="47">
        <v>150</v>
      </c>
      <c r="E109" s="47">
        <v>8</v>
      </c>
      <c r="F109" s="47">
        <v>142</v>
      </c>
      <c r="G109" s="47">
        <v>0</v>
      </c>
      <c r="H109" s="47">
        <v>143</v>
      </c>
      <c r="I109" s="47">
        <v>7</v>
      </c>
    </row>
    <row r="110" spans="1:9" ht="25.5">
      <c r="A110" s="50">
        <v>21</v>
      </c>
      <c r="B110" s="47" t="s">
        <v>466</v>
      </c>
      <c r="C110" s="47" t="s">
        <v>548</v>
      </c>
      <c r="D110" s="47">
        <v>7</v>
      </c>
      <c r="E110" s="47">
        <v>0</v>
      </c>
      <c r="F110" s="47">
        <v>7</v>
      </c>
      <c r="G110" s="47">
        <v>0</v>
      </c>
      <c r="H110" s="47">
        <v>5</v>
      </c>
      <c r="I110" s="47">
        <v>2</v>
      </c>
    </row>
    <row r="111" spans="1:9" ht="12.75">
      <c r="A111" s="50">
        <v>22</v>
      </c>
      <c r="B111" s="47" t="s">
        <v>466</v>
      </c>
      <c r="C111" s="47" t="s">
        <v>549</v>
      </c>
      <c r="D111" s="47">
        <v>146</v>
      </c>
      <c r="E111" s="47">
        <v>29</v>
      </c>
      <c r="F111" s="47">
        <v>117</v>
      </c>
      <c r="G111" s="47">
        <v>0</v>
      </c>
      <c r="H111" s="47">
        <v>89</v>
      </c>
      <c r="I111" s="47">
        <v>57</v>
      </c>
    </row>
    <row r="112" spans="1:9" ht="12.75">
      <c r="A112" s="50">
        <v>23</v>
      </c>
      <c r="B112" s="47" t="s">
        <v>470</v>
      </c>
      <c r="C112" s="47" t="s">
        <v>550</v>
      </c>
      <c r="D112" s="47">
        <v>20</v>
      </c>
      <c r="E112" s="47">
        <v>1</v>
      </c>
      <c r="F112" s="47">
        <v>19</v>
      </c>
      <c r="G112" s="47">
        <v>0</v>
      </c>
      <c r="H112" s="47">
        <v>18</v>
      </c>
      <c r="I112" s="47">
        <v>2</v>
      </c>
    </row>
    <row r="113" spans="1:9" ht="12.75">
      <c r="A113" s="50">
        <v>24</v>
      </c>
      <c r="B113" s="47" t="s">
        <v>474</v>
      </c>
      <c r="C113" s="47" t="s">
        <v>551</v>
      </c>
      <c r="D113" s="47">
        <v>77</v>
      </c>
      <c r="E113" s="47">
        <v>13</v>
      </c>
      <c r="F113" s="47">
        <v>64</v>
      </c>
      <c r="G113" s="47">
        <v>0</v>
      </c>
      <c r="H113" s="47">
        <v>54</v>
      </c>
      <c r="I113" s="47">
        <v>23</v>
      </c>
    </row>
    <row r="114" spans="1:9" ht="12.75">
      <c r="A114" s="50">
        <v>25</v>
      </c>
      <c r="B114" s="47" t="s">
        <v>474</v>
      </c>
      <c r="C114" s="47" t="s">
        <v>552</v>
      </c>
      <c r="D114" s="47">
        <v>205</v>
      </c>
      <c r="E114" s="47">
        <v>33</v>
      </c>
      <c r="F114" s="47">
        <v>172</v>
      </c>
      <c r="G114" s="47">
        <v>0</v>
      </c>
      <c r="H114" s="47">
        <v>157</v>
      </c>
      <c r="I114" s="47">
        <v>48</v>
      </c>
    </row>
    <row r="115" spans="1:9" ht="12.75">
      <c r="A115" s="50">
        <v>26</v>
      </c>
      <c r="B115" s="47" t="s">
        <v>486</v>
      </c>
      <c r="C115" s="47" t="s">
        <v>553</v>
      </c>
      <c r="D115" s="47">
        <v>75</v>
      </c>
      <c r="E115" s="47">
        <v>7</v>
      </c>
      <c r="F115" s="47">
        <v>66</v>
      </c>
      <c r="G115" s="47">
        <v>2</v>
      </c>
      <c r="H115" s="47">
        <v>51</v>
      </c>
      <c r="I115" s="47">
        <v>24</v>
      </c>
    </row>
    <row r="116" spans="1:9" ht="12.75">
      <c r="A116" s="50">
        <v>27</v>
      </c>
      <c r="B116" s="47" t="s">
        <v>488</v>
      </c>
      <c r="C116" s="47" t="s">
        <v>554</v>
      </c>
      <c r="D116" s="47">
        <v>53</v>
      </c>
      <c r="E116" s="47">
        <v>7</v>
      </c>
      <c r="F116" s="47">
        <v>46</v>
      </c>
      <c r="G116" s="47">
        <v>0</v>
      </c>
      <c r="H116" s="47">
        <v>41</v>
      </c>
      <c r="I116" s="47">
        <v>12</v>
      </c>
    </row>
    <row r="117" spans="1:9" ht="12.75">
      <c r="A117" s="50">
        <v>28</v>
      </c>
      <c r="B117" s="47" t="s">
        <v>498</v>
      </c>
      <c r="C117" s="47" t="s">
        <v>555</v>
      </c>
      <c r="D117" s="47">
        <v>101</v>
      </c>
      <c r="E117" s="47">
        <v>9</v>
      </c>
      <c r="F117" s="47">
        <v>85</v>
      </c>
      <c r="G117" s="47">
        <v>7</v>
      </c>
      <c r="H117" s="47">
        <v>69</v>
      </c>
      <c r="I117" s="47">
        <v>32</v>
      </c>
    </row>
    <row r="118" spans="1:9" ht="12.75">
      <c r="A118" s="50">
        <v>29</v>
      </c>
      <c r="B118" s="47" t="s">
        <v>506</v>
      </c>
      <c r="C118" s="47" t="s">
        <v>556</v>
      </c>
      <c r="D118" s="47">
        <v>58</v>
      </c>
      <c r="E118" s="47">
        <v>29</v>
      </c>
      <c r="F118" s="47">
        <v>29</v>
      </c>
      <c r="G118" s="47">
        <v>0</v>
      </c>
      <c r="H118" s="47">
        <v>58</v>
      </c>
      <c r="I118" s="47">
        <v>0</v>
      </c>
    </row>
    <row r="119" spans="1:9" ht="12.75">
      <c r="A119" s="50">
        <v>30</v>
      </c>
      <c r="B119" s="47" t="s">
        <v>506</v>
      </c>
      <c r="C119" s="47" t="s">
        <v>557</v>
      </c>
      <c r="D119" s="47">
        <v>169</v>
      </c>
      <c r="E119" s="47">
        <v>10</v>
      </c>
      <c r="F119" s="47">
        <v>159</v>
      </c>
      <c r="G119" s="47">
        <v>0</v>
      </c>
      <c r="H119" s="47">
        <v>108</v>
      </c>
      <c r="I119" s="47">
        <v>61</v>
      </c>
    </row>
    <row r="120" spans="1:9" ht="12.75">
      <c r="A120" s="50">
        <v>31</v>
      </c>
      <c r="B120" s="47" t="s">
        <v>506</v>
      </c>
      <c r="C120" s="47" t="s">
        <v>558</v>
      </c>
      <c r="D120" s="47">
        <v>270</v>
      </c>
      <c r="E120" s="47">
        <v>24</v>
      </c>
      <c r="F120" s="47">
        <v>246</v>
      </c>
      <c r="G120" s="47">
        <v>0</v>
      </c>
      <c r="H120" s="47">
        <v>208</v>
      </c>
      <c r="I120" s="47">
        <v>62</v>
      </c>
    </row>
    <row r="121" spans="1:9" ht="12.75">
      <c r="A121" s="50">
        <v>32</v>
      </c>
      <c r="B121" s="47" t="s">
        <v>516</v>
      </c>
      <c r="C121" s="47" t="s">
        <v>559</v>
      </c>
      <c r="D121" s="47">
        <v>18</v>
      </c>
      <c r="E121" s="47">
        <v>1</v>
      </c>
      <c r="F121" s="47">
        <v>17</v>
      </c>
      <c r="G121" s="47">
        <v>0</v>
      </c>
      <c r="H121" s="47">
        <v>15</v>
      </c>
      <c r="I121" s="47">
        <v>3</v>
      </c>
    </row>
    <row r="122" spans="1:9" ht="12.75">
      <c r="A122" s="50">
        <v>33</v>
      </c>
      <c r="B122" s="47" t="s">
        <v>516</v>
      </c>
      <c r="C122" s="47" t="s">
        <v>560</v>
      </c>
      <c r="D122" s="47">
        <v>98</v>
      </c>
      <c r="E122" s="47">
        <v>9</v>
      </c>
      <c r="F122" s="47">
        <v>89</v>
      </c>
      <c r="G122" s="47">
        <v>0</v>
      </c>
      <c r="H122" s="47">
        <v>79</v>
      </c>
      <c r="I122" s="47">
        <v>19</v>
      </c>
    </row>
    <row r="123" spans="1:9" ht="12.75">
      <c r="A123" s="50">
        <v>34</v>
      </c>
      <c r="B123" s="47" t="s">
        <v>516</v>
      </c>
      <c r="C123" s="47" t="s">
        <v>561</v>
      </c>
      <c r="D123" s="47">
        <v>124</v>
      </c>
      <c r="E123" s="47">
        <v>99</v>
      </c>
      <c r="F123" s="47">
        <v>25</v>
      </c>
      <c r="G123" s="47">
        <v>0</v>
      </c>
      <c r="H123" s="47">
        <v>121</v>
      </c>
      <c r="I123" s="47">
        <v>3</v>
      </c>
    </row>
    <row r="124" spans="1:9" ht="12.75">
      <c r="A124" s="50">
        <v>35</v>
      </c>
      <c r="B124" s="47" t="s">
        <v>520</v>
      </c>
      <c r="C124" s="47" t="s">
        <v>562</v>
      </c>
      <c r="D124" s="47">
        <v>138</v>
      </c>
      <c r="E124" s="47">
        <v>21</v>
      </c>
      <c r="F124" s="47">
        <v>113</v>
      </c>
      <c r="G124" s="47">
        <v>4</v>
      </c>
      <c r="H124" s="47">
        <v>62</v>
      </c>
      <c r="I124" s="47">
        <v>76</v>
      </c>
    </row>
    <row r="125" spans="1:9" ht="12.75">
      <c r="A125" s="50">
        <v>36</v>
      </c>
      <c r="B125" s="47" t="s">
        <v>522</v>
      </c>
      <c r="C125" s="47" t="s">
        <v>563</v>
      </c>
      <c r="D125" s="47">
        <v>81</v>
      </c>
      <c r="E125" s="47">
        <v>7</v>
      </c>
      <c r="F125" s="47">
        <v>74</v>
      </c>
      <c r="G125" s="47">
        <v>0</v>
      </c>
      <c r="H125" s="47">
        <v>54</v>
      </c>
      <c r="I125" s="47">
        <v>27</v>
      </c>
    </row>
    <row r="126" spans="1:9" ht="12.75">
      <c r="A126" s="50">
        <v>37</v>
      </c>
      <c r="B126" s="47" t="s">
        <v>524</v>
      </c>
      <c r="C126" s="47" t="s">
        <v>564</v>
      </c>
      <c r="D126" s="47">
        <v>239</v>
      </c>
      <c r="E126" s="47">
        <v>58</v>
      </c>
      <c r="F126" s="47">
        <v>181</v>
      </c>
      <c r="G126" s="47">
        <v>0</v>
      </c>
      <c r="H126" s="47">
        <v>197</v>
      </c>
      <c r="I126" s="47">
        <v>42</v>
      </c>
    </row>
    <row r="127" spans="1:9" ht="12.75">
      <c r="A127" s="50">
        <v>38</v>
      </c>
      <c r="B127" s="47" t="s">
        <v>524</v>
      </c>
      <c r="C127" s="47" t="s">
        <v>565</v>
      </c>
      <c r="D127" s="47">
        <v>35</v>
      </c>
      <c r="E127" s="47">
        <v>2</v>
      </c>
      <c r="F127" s="47">
        <v>31</v>
      </c>
      <c r="G127" s="47">
        <v>2</v>
      </c>
      <c r="H127" s="47">
        <v>33</v>
      </c>
      <c r="I127" s="47">
        <v>2</v>
      </c>
    </row>
    <row r="128" spans="1:9" ht="12.75">
      <c r="A128" s="50">
        <v>39</v>
      </c>
      <c r="B128" s="47" t="s">
        <v>566</v>
      </c>
      <c r="C128" s="47" t="s">
        <v>567</v>
      </c>
      <c r="D128" s="47">
        <v>55</v>
      </c>
      <c r="E128" s="47">
        <v>11</v>
      </c>
      <c r="F128" s="47">
        <v>40</v>
      </c>
      <c r="G128" s="47">
        <v>4</v>
      </c>
      <c r="H128" s="47">
        <v>29</v>
      </c>
      <c r="I128" s="47">
        <v>26</v>
      </c>
    </row>
    <row r="129" spans="1:9" s="54" customFormat="1" ht="12.75">
      <c r="A129" s="51">
        <v>39</v>
      </c>
      <c r="B129" s="52"/>
      <c r="C129" s="52" t="s">
        <v>568</v>
      </c>
      <c r="D129" s="52">
        <f aca="true" t="shared" si="1" ref="D129:I129">SUM(D90:D128)</f>
        <v>4284</v>
      </c>
      <c r="E129" s="52">
        <f t="shared" si="1"/>
        <v>899</v>
      </c>
      <c r="F129" s="52">
        <f t="shared" si="1"/>
        <v>3347</v>
      </c>
      <c r="G129" s="52">
        <f t="shared" si="1"/>
        <v>38</v>
      </c>
      <c r="H129" s="52">
        <f t="shared" si="1"/>
        <v>3106</v>
      </c>
      <c r="I129" s="52">
        <f t="shared" si="1"/>
        <v>1178</v>
      </c>
    </row>
    <row r="130" spans="1:9" ht="7.5" customHeight="1">
      <c r="A130" s="139"/>
      <c r="B130" s="140"/>
      <c r="C130" s="140"/>
      <c r="D130" s="140"/>
      <c r="E130" s="140"/>
      <c r="F130" s="140"/>
      <c r="G130" s="140"/>
      <c r="H130" s="140"/>
      <c r="I130" s="141"/>
    </row>
    <row r="131" spans="1:9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I131">(D88+D129)</f>
        <v>5831</v>
      </c>
      <c r="E131" s="52">
        <f t="shared" si="2"/>
        <v>1441</v>
      </c>
      <c r="F131" s="52">
        <f t="shared" si="2"/>
        <v>4248</v>
      </c>
      <c r="G131" s="52">
        <f t="shared" si="2"/>
        <v>142</v>
      </c>
      <c r="H131" s="52">
        <f t="shared" si="2"/>
        <v>3867</v>
      </c>
      <c r="I131" s="52">
        <f t="shared" si="2"/>
        <v>1964</v>
      </c>
    </row>
  </sheetData>
  <sheetProtection password="CE88" sheet="1" objects="1" scenarios="1"/>
  <mergeCells count="9">
    <mergeCell ref="A89:I89"/>
    <mergeCell ref="A130:I130"/>
    <mergeCell ref="I2:I3"/>
    <mergeCell ref="A1:A3"/>
    <mergeCell ref="B1:B3"/>
    <mergeCell ref="C1:C3"/>
    <mergeCell ref="H2:H3"/>
    <mergeCell ref="E2:G2"/>
    <mergeCell ref="D2:D3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&amp;C&amp;"Arial,Bold"&amp;12 1.2. Invalīdu skaits institūcijā</oddHeader>
    <oddFooter>&amp;L
&amp;8SPP Statistiskās informācijas un anlīzes daļa&amp;R
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2.28125" style="0" customWidth="1"/>
    <col min="5" max="5" width="14.28125" style="0" customWidth="1"/>
    <col min="6" max="6" width="16.8515625" style="0" customWidth="1"/>
  </cols>
  <sheetData>
    <row r="1" spans="1:6" s="3" customFormat="1" ht="12.75">
      <c r="A1" s="159" t="s">
        <v>0</v>
      </c>
      <c r="B1" s="147" t="s">
        <v>1</v>
      </c>
      <c r="C1" s="147" t="s">
        <v>2</v>
      </c>
      <c r="D1" s="2" t="s">
        <v>336</v>
      </c>
      <c r="E1" s="2" t="s">
        <v>335</v>
      </c>
      <c r="F1" s="2" t="s">
        <v>334</v>
      </c>
    </row>
    <row r="2" spans="1:6" s="3" customFormat="1" ht="55.5" customHeight="1">
      <c r="A2" s="160"/>
      <c r="B2" s="148"/>
      <c r="C2" s="148"/>
      <c r="D2" s="2" t="s">
        <v>368</v>
      </c>
      <c r="E2" s="2" t="s">
        <v>367</v>
      </c>
      <c r="F2" s="2" t="s">
        <v>369</v>
      </c>
    </row>
    <row r="3" spans="1:6" s="10" customFormat="1" ht="11.25" thickBot="1">
      <c r="A3" s="6" t="s">
        <v>20</v>
      </c>
      <c r="B3" s="6" t="s">
        <v>21</v>
      </c>
      <c r="C3" s="6" t="s">
        <v>22</v>
      </c>
      <c r="D3" s="6">
        <v>1</v>
      </c>
      <c r="E3" s="6">
        <v>2</v>
      </c>
      <c r="F3" s="6">
        <v>3</v>
      </c>
    </row>
    <row r="4" spans="1:6" ht="12.75">
      <c r="A4" s="55">
        <v>1</v>
      </c>
      <c r="B4" s="56" t="s">
        <v>413</v>
      </c>
      <c r="C4" s="56" t="s">
        <v>414</v>
      </c>
      <c r="D4" s="56">
        <v>275</v>
      </c>
      <c r="E4" s="56">
        <v>263</v>
      </c>
      <c r="F4" s="56">
        <v>92157</v>
      </c>
    </row>
    <row r="5" spans="1:6" ht="12.75">
      <c r="A5" s="57">
        <v>2</v>
      </c>
      <c r="B5" s="58" t="s">
        <v>415</v>
      </c>
      <c r="C5" s="58" t="s">
        <v>416</v>
      </c>
      <c r="D5" s="58">
        <v>25</v>
      </c>
      <c r="E5" s="58">
        <v>25</v>
      </c>
      <c r="F5" s="58">
        <v>9074</v>
      </c>
    </row>
    <row r="6" spans="1:6" ht="12.75">
      <c r="A6" s="57">
        <v>3</v>
      </c>
      <c r="B6" s="58" t="s">
        <v>415</v>
      </c>
      <c r="C6" s="58" t="s">
        <v>417</v>
      </c>
      <c r="D6" s="58">
        <v>119</v>
      </c>
      <c r="E6" s="58">
        <v>119</v>
      </c>
      <c r="F6" s="58">
        <v>51465</v>
      </c>
    </row>
    <row r="7" spans="1:6" ht="12.75">
      <c r="A7" s="57">
        <v>4</v>
      </c>
      <c r="B7" s="58" t="s">
        <v>415</v>
      </c>
      <c r="C7" s="58" t="s">
        <v>418</v>
      </c>
      <c r="D7" s="58">
        <v>116</v>
      </c>
      <c r="E7" s="58">
        <v>116</v>
      </c>
      <c r="F7" s="58">
        <v>41749</v>
      </c>
    </row>
    <row r="8" spans="1:6" ht="12.75">
      <c r="A8" s="57">
        <v>5</v>
      </c>
      <c r="B8" s="58" t="s">
        <v>419</v>
      </c>
      <c r="C8" s="58" t="s">
        <v>420</v>
      </c>
      <c r="D8" s="58">
        <v>225</v>
      </c>
      <c r="E8" s="58">
        <v>200</v>
      </c>
      <c r="F8" s="58">
        <v>71284</v>
      </c>
    </row>
    <row r="9" spans="1:6" ht="12.75">
      <c r="A9" s="57">
        <v>6</v>
      </c>
      <c r="B9" s="58" t="s">
        <v>421</v>
      </c>
      <c r="C9" s="58" t="s">
        <v>422</v>
      </c>
      <c r="D9" s="58">
        <v>68</v>
      </c>
      <c r="E9" s="58">
        <v>68</v>
      </c>
      <c r="F9" s="58">
        <v>24237</v>
      </c>
    </row>
    <row r="10" spans="1:6" ht="12.75">
      <c r="A10" s="57">
        <v>7</v>
      </c>
      <c r="B10" s="58" t="s">
        <v>421</v>
      </c>
      <c r="C10" s="58" t="s">
        <v>423</v>
      </c>
      <c r="D10" s="58">
        <v>40</v>
      </c>
      <c r="E10" s="58">
        <v>50</v>
      </c>
      <c r="F10" s="58">
        <v>1041</v>
      </c>
    </row>
    <row r="11" spans="1:6" ht="12.75">
      <c r="A11" s="57">
        <v>8</v>
      </c>
      <c r="B11" s="58" t="s">
        <v>421</v>
      </c>
      <c r="C11" s="58" t="s">
        <v>424</v>
      </c>
      <c r="D11" s="58">
        <v>191</v>
      </c>
      <c r="E11" s="58">
        <v>191</v>
      </c>
      <c r="F11" s="58">
        <v>69954</v>
      </c>
    </row>
    <row r="12" spans="1:6" ht="12.75">
      <c r="A12" s="57">
        <v>9</v>
      </c>
      <c r="B12" s="58" t="s">
        <v>421</v>
      </c>
      <c r="C12" s="58" t="s">
        <v>425</v>
      </c>
      <c r="D12" s="58">
        <v>285</v>
      </c>
      <c r="E12" s="58">
        <v>285</v>
      </c>
      <c r="F12" s="58">
        <v>103590</v>
      </c>
    </row>
    <row r="13" spans="1:6" ht="12.75">
      <c r="A13" s="57">
        <v>10</v>
      </c>
      <c r="B13" s="58" t="s">
        <v>421</v>
      </c>
      <c r="C13" s="58" t="s">
        <v>426</v>
      </c>
      <c r="D13" s="58">
        <v>101</v>
      </c>
      <c r="E13" s="58">
        <v>101</v>
      </c>
      <c r="F13" s="58">
        <v>36723</v>
      </c>
    </row>
    <row r="14" spans="1:6" ht="12.75">
      <c r="A14" s="57">
        <v>11</v>
      </c>
      <c r="B14" s="58" t="s">
        <v>421</v>
      </c>
      <c r="C14" s="58" t="s">
        <v>427</v>
      </c>
      <c r="D14" s="58">
        <v>340</v>
      </c>
      <c r="E14" s="58">
        <v>340</v>
      </c>
      <c r="F14" s="58">
        <v>121259</v>
      </c>
    </row>
    <row r="15" spans="1:6" ht="12.75">
      <c r="A15" s="57">
        <v>12</v>
      </c>
      <c r="B15" s="58" t="s">
        <v>421</v>
      </c>
      <c r="C15" s="58" t="s">
        <v>428</v>
      </c>
      <c r="D15" s="58">
        <v>14</v>
      </c>
      <c r="E15" s="58">
        <v>14</v>
      </c>
      <c r="F15" s="58">
        <v>5064</v>
      </c>
    </row>
    <row r="16" spans="1:6" ht="12.75">
      <c r="A16" s="57">
        <v>13</v>
      </c>
      <c r="B16" s="58" t="s">
        <v>429</v>
      </c>
      <c r="C16" s="58" t="s">
        <v>430</v>
      </c>
      <c r="D16" s="58">
        <v>128</v>
      </c>
      <c r="E16" s="58">
        <v>136</v>
      </c>
      <c r="F16" s="58">
        <v>46374</v>
      </c>
    </row>
    <row r="17" spans="1:6" ht="12.75">
      <c r="A17" s="57">
        <v>14</v>
      </c>
      <c r="B17" s="58" t="s">
        <v>431</v>
      </c>
      <c r="C17" s="58" t="s">
        <v>432</v>
      </c>
      <c r="D17" s="58">
        <v>101</v>
      </c>
      <c r="E17" s="58">
        <v>101</v>
      </c>
      <c r="F17" s="58">
        <v>36966</v>
      </c>
    </row>
    <row r="18" spans="1:6" ht="12.75">
      <c r="A18" s="57">
        <v>15</v>
      </c>
      <c r="B18" s="58" t="s">
        <v>431</v>
      </c>
      <c r="C18" s="58" t="s">
        <v>433</v>
      </c>
      <c r="D18" s="58">
        <v>45</v>
      </c>
      <c r="E18" s="58">
        <v>45</v>
      </c>
      <c r="F18" s="58">
        <v>15364</v>
      </c>
    </row>
    <row r="19" spans="1:6" ht="12.75">
      <c r="A19" s="57">
        <v>16</v>
      </c>
      <c r="B19" s="58" t="s">
        <v>431</v>
      </c>
      <c r="C19" s="58" t="s">
        <v>434</v>
      </c>
      <c r="D19" s="58">
        <v>12</v>
      </c>
      <c r="E19" s="58">
        <v>18</v>
      </c>
      <c r="F19" s="58">
        <v>4355</v>
      </c>
    </row>
    <row r="20" spans="1:6" ht="12.75">
      <c r="A20" s="57">
        <v>17</v>
      </c>
      <c r="B20" s="58" t="s">
        <v>435</v>
      </c>
      <c r="C20" s="58" t="s">
        <v>436</v>
      </c>
      <c r="D20" s="58">
        <v>50</v>
      </c>
      <c r="E20" s="58">
        <v>67</v>
      </c>
      <c r="F20" s="58">
        <v>19437</v>
      </c>
    </row>
    <row r="21" spans="1:6" ht="12.75">
      <c r="A21" s="57">
        <v>18</v>
      </c>
      <c r="B21" s="58" t="s">
        <v>435</v>
      </c>
      <c r="C21" s="58" t="s">
        <v>437</v>
      </c>
      <c r="D21" s="58">
        <v>90</v>
      </c>
      <c r="E21" s="58">
        <v>85</v>
      </c>
      <c r="F21" s="58">
        <v>28393</v>
      </c>
    </row>
    <row r="22" spans="1:6" ht="12.75">
      <c r="A22" s="57">
        <v>19</v>
      </c>
      <c r="B22" s="58" t="s">
        <v>438</v>
      </c>
      <c r="C22" s="58" t="s">
        <v>439</v>
      </c>
      <c r="D22" s="58">
        <v>250</v>
      </c>
      <c r="E22" s="58">
        <v>0</v>
      </c>
      <c r="F22" s="58">
        <v>85695</v>
      </c>
    </row>
    <row r="23" spans="1:6" ht="12.75">
      <c r="A23" s="57">
        <v>20</v>
      </c>
      <c r="B23" s="58" t="s">
        <v>440</v>
      </c>
      <c r="C23" s="58" t="s">
        <v>441</v>
      </c>
      <c r="D23" s="58">
        <v>52</v>
      </c>
      <c r="E23" s="58">
        <v>55</v>
      </c>
      <c r="F23" s="58">
        <v>19190</v>
      </c>
    </row>
    <row r="24" spans="1:6" ht="12.75">
      <c r="A24" s="57">
        <v>21</v>
      </c>
      <c r="B24" s="58" t="s">
        <v>440</v>
      </c>
      <c r="C24" s="58" t="s">
        <v>442</v>
      </c>
      <c r="D24" s="58">
        <v>50</v>
      </c>
      <c r="E24" s="58">
        <v>50</v>
      </c>
      <c r="F24" s="58">
        <v>16797</v>
      </c>
    </row>
    <row r="25" spans="1:6" ht="12.75">
      <c r="A25" s="57">
        <v>22</v>
      </c>
      <c r="B25" s="58" t="s">
        <v>440</v>
      </c>
      <c r="C25" s="58" t="s">
        <v>443</v>
      </c>
      <c r="D25" s="58">
        <v>20</v>
      </c>
      <c r="E25" s="58">
        <v>20</v>
      </c>
      <c r="F25" s="58">
        <v>6527</v>
      </c>
    </row>
    <row r="26" spans="1:6" ht="12.75">
      <c r="A26" s="57">
        <v>23</v>
      </c>
      <c r="B26" s="58" t="s">
        <v>444</v>
      </c>
      <c r="C26" s="58" t="s">
        <v>445</v>
      </c>
      <c r="D26" s="58">
        <v>67</v>
      </c>
      <c r="E26" s="58">
        <v>68</v>
      </c>
      <c r="F26" s="58">
        <v>21935</v>
      </c>
    </row>
    <row r="27" spans="1:6" ht="12.75">
      <c r="A27" s="57">
        <v>24</v>
      </c>
      <c r="B27" s="58" t="s">
        <v>444</v>
      </c>
      <c r="C27" s="58" t="s">
        <v>446</v>
      </c>
      <c r="D27" s="58">
        <v>120</v>
      </c>
      <c r="E27" s="58">
        <v>120</v>
      </c>
      <c r="F27" s="58">
        <v>40596</v>
      </c>
    </row>
    <row r="28" spans="1:6" ht="12.75">
      <c r="A28" s="57">
        <v>25</v>
      </c>
      <c r="B28" s="58" t="s">
        <v>444</v>
      </c>
      <c r="C28" s="58" t="s">
        <v>447</v>
      </c>
      <c r="D28" s="58">
        <v>23</v>
      </c>
      <c r="E28" s="58">
        <v>23</v>
      </c>
      <c r="F28" s="58">
        <v>7741</v>
      </c>
    </row>
    <row r="29" spans="1:6" ht="12.75">
      <c r="A29" s="57">
        <v>26</v>
      </c>
      <c r="B29" s="58" t="s">
        <v>448</v>
      </c>
      <c r="C29" s="58" t="s">
        <v>449</v>
      </c>
      <c r="D29" s="58">
        <v>37</v>
      </c>
      <c r="E29" s="58">
        <v>37</v>
      </c>
      <c r="F29" s="58">
        <v>12918</v>
      </c>
    </row>
    <row r="30" spans="1:6" ht="12.75">
      <c r="A30" s="57">
        <v>27</v>
      </c>
      <c r="B30" s="58" t="s">
        <v>448</v>
      </c>
      <c r="C30" s="58" t="s">
        <v>450</v>
      </c>
      <c r="D30" s="58">
        <v>74</v>
      </c>
      <c r="E30" s="58">
        <v>74</v>
      </c>
      <c r="F30" s="58">
        <v>25624</v>
      </c>
    </row>
    <row r="31" spans="1:6" ht="12.75">
      <c r="A31" s="57">
        <v>28</v>
      </c>
      <c r="B31" s="58" t="s">
        <v>451</v>
      </c>
      <c r="C31" s="58" t="s">
        <v>452</v>
      </c>
      <c r="D31" s="58">
        <v>119</v>
      </c>
      <c r="E31" s="58">
        <v>119</v>
      </c>
      <c r="F31" s="58">
        <v>38021</v>
      </c>
    </row>
    <row r="32" spans="1:6" ht="12.75">
      <c r="A32" s="57">
        <v>29</v>
      </c>
      <c r="B32" s="58" t="s">
        <v>453</v>
      </c>
      <c r="C32" s="58" t="s">
        <v>454</v>
      </c>
      <c r="D32" s="58">
        <v>10</v>
      </c>
      <c r="E32" s="58">
        <v>13</v>
      </c>
      <c r="F32" s="58">
        <v>4478</v>
      </c>
    </row>
    <row r="33" spans="1:6" ht="12.75">
      <c r="A33" s="57">
        <v>30</v>
      </c>
      <c r="B33" s="58" t="s">
        <v>453</v>
      </c>
      <c r="C33" s="58" t="s">
        <v>455</v>
      </c>
      <c r="D33" s="58">
        <v>25</v>
      </c>
      <c r="E33" s="58">
        <v>25</v>
      </c>
      <c r="F33" s="58">
        <v>9357</v>
      </c>
    </row>
    <row r="34" spans="1:6" ht="12.75">
      <c r="A34" s="57">
        <v>31</v>
      </c>
      <c r="B34" s="58" t="s">
        <v>456</v>
      </c>
      <c r="C34" s="58" t="s">
        <v>457</v>
      </c>
      <c r="D34" s="58">
        <v>10</v>
      </c>
      <c r="E34" s="58">
        <v>12</v>
      </c>
      <c r="F34" s="58">
        <v>2172</v>
      </c>
    </row>
    <row r="35" spans="1:6" ht="12.75">
      <c r="A35" s="57">
        <v>32</v>
      </c>
      <c r="B35" s="58" t="s">
        <v>456</v>
      </c>
      <c r="C35" s="58" t="s">
        <v>458</v>
      </c>
      <c r="D35" s="58">
        <v>22</v>
      </c>
      <c r="E35" s="58">
        <v>22</v>
      </c>
      <c r="F35" s="58">
        <v>7218</v>
      </c>
    </row>
    <row r="36" spans="1:6" ht="12.75">
      <c r="A36" s="57">
        <v>33</v>
      </c>
      <c r="B36" s="58" t="s">
        <v>456</v>
      </c>
      <c r="C36" s="58" t="s">
        <v>459</v>
      </c>
      <c r="D36" s="58">
        <v>250</v>
      </c>
      <c r="E36" s="58">
        <v>250</v>
      </c>
      <c r="F36" s="58">
        <v>92142</v>
      </c>
    </row>
    <row r="37" spans="1:6" ht="12.75">
      <c r="A37" s="57">
        <v>34</v>
      </c>
      <c r="B37" s="58" t="s">
        <v>456</v>
      </c>
      <c r="C37" s="58" t="s">
        <v>460</v>
      </c>
      <c r="D37" s="58">
        <v>40</v>
      </c>
      <c r="E37" s="58">
        <v>40</v>
      </c>
      <c r="F37" s="58">
        <v>12615</v>
      </c>
    </row>
    <row r="38" spans="1:6" ht="12.75">
      <c r="A38" s="57">
        <v>35</v>
      </c>
      <c r="B38" s="58" t="s">
        <v>456</v>
      </c>
      <c r="C38" s="58" t="s">
        <v>461</v>
      </c>
      <c r="D38" s="58">
        <v>10</v>
      </c>
      <c r="E38" s="58">
        <v>10</v>
      </c>
      <c r="F38" s="58">
        <v>2888</v>
      </c>
    </row>
    <row r="39" spans="1:6" ht="12.75">
      <c r="A39" s="57">
        <v>36</v>
      </c>
      <c r="B39" s="58" t="s">
        <v>462</v>
      </c>
      <c r="C39" s="58" t="s">
        <v>463</v>
      </c>
      <c r="D39" s="58">
        <v>0</v>
      </c>
      <c r="E39" s="58">
        <v>0</v>
      </c>
      <c r="F39" s="58">
        <v>85190</v>
      </c>
    </row>
    <row r="40" spans="1:6" ht="12.75">
      <c r="A40" s="57">
        <v>37</v>
      </c>
      <c r="B40" s="58" t="s">
        <v>462</v>
      </c>
      <c r="C40" s="58" t="s">
        <v>464</v>
      </c>
      <c r="D40" s="58">
        <v>30</v>
      </c>
      <c r="E40" s="58">
        <v>35</v>
      </c>
      <c r="F40" s="58">
        <v>9791</v>
      </c>
    </row>
    <row r="41" spans="1:6" ht="12.75">
      <c r="A41" s="57">
        <v>38</v>
      </c>
      <c r="B41" s="58" t="s">
        <v>462</v>
      </c>
      <c r="C41" s="58" t="s">
        <v>465</v>
      </c>
      <c r="D41" s="58">
        <v>25</v>
      </c>
      <c r="E41" s="58">
        <v>25</v>
      </c>
      <c r="F41" s="58">
        <v>6909</v>
      </c>
    </row>
    <row r="42" spans="1:6" ht="12.75">
      <c r="A42" s="57">
        <v>39</v>
      </c>
      <c r="B42" s="58" t="s">
        <v>466</v>
      </c>
      <c r="C42" s="58" t="s">
        <v>467</v>
      </c>
      <c r="D42" s="58">
        <v>30</v>
      </c>
      <c r="E42" s="58">
        <v>30</v>
      </c>
      <c r="F42" s="58">
        <v>9703</v>
      </c>
    </row>
    <row r="43" spans="1:6" ht="12.75">
      <c r="A43" s="57">
        <v>40</v>
      </c>
      <c r="B43" s="58" t="s">
        <v>466</v>
      </c>
      <c r="C43" s="58" t="s">
        <v>468</v>
      </c>
      <c r="D43" s="58">
        <v>60</v>
      </c>
      <c r="E43" s="58">
        <v>60</v>
      </c>
      <c r="F43" s="58">
        <v>20944</v>
      </c>
    </row>
    <row r="44" spans="1:6" ht="12.75">
      <c r="A44" s="57">
        <v>41</v>
      </c>
      <c r="B44" s="58" t="s">
        <v>466</v>
      </c>
      <c r="C44" s="58" t="s">
        <v>469</v>
      </c>
      <c r="D44" s="58">
        <v>23</v>
      </c>
      <c r="E44" s="58">
        <v>42</v>
      </c>
      <c r="F44" s="58">
        <v>9124</v>
      </c>
    </row>
    <row r="45" spans="1:6" ht="12.75">
      <c r="A45" s="57">
        <v>42</v>
      </c>
      <c r="B45" s="58" t="s">
        <v>470</v>
      </c>
      <c r="C45" s="58" t="s">
        <v>471</v>
      </c>
      <c r="D45" s="58">
        <v>45</v>
      </c>
      <c r="E45" s="58">
        <v>45</v>
      </c>
      <c r="F45" s="58">
        <v>16167</v>
      </c>
    </row>
    <row r="46" spans="1:6" ht="12.75">
      <c r="A46" s="57">
        <v>43</v>
      </c>
      <c r="B46" s="58" t="s">
        <v>470</v>
      </c>
      <c r="C46" s="58" t="s">
        <v>472</v>
      </c>
      <c r="D46" s="58">
        <v>0</v>
      </c>
      <c r="E46" s="58">
        <v>0</v>
      </c>
      <c r="F46" s="58">
        <v>0</v>
      </c>
    </row>
    <row r="47" spans="1:6" ht="12.75">
      <c r="A47" s="57">
        <v>44</v>
      </c>
      <c r="B47" s="58" t="s">
        <v>470</v>
      </c>
      <c r="C47" s="58" t="s">
        <v>473</v>
      </c>
      <c r="D47" s="58">
        <v>57</v>
      </c>
      <c r="E47" s="58">
        <v>57</v>
      </c>
      <c r="F47" s="58">
        <v>18702</v>
      </c>
    </row>
    <row r="48" spans="1:6" ht="12.75">
      <c r="A48" s="57">
        <v>45</v>
      </c>
      <c r="B48" s="58" t="s">
        <v>474</v>
      </c>
      <c r="C48" s="58" t="s">
        <v>475</v>
      </c>
      <c r="D48" s="58">
        <v>8</v>
      </c>
      <c r="E48" s="58">
        <v>8</v>
      </c>
      <c r="F48" s="58">
        <v>2474</v>
      </c>
    </row>
    <row r="49" spans="1:6" ht="12.75">
      <c r="A49" s="57">
        <v>46</v>
      </c>
      <c r="B49" s="58" t="s">
        <v>474</v>
      </c>
      <c r="C49" s="58" t="s">
        <v>476</v>
      </c>
      <c r="D49" s="58">
        <v>40</v>
      </c>
      <c r="E49" s="58">
        <v>35</v>
      </c>
      <c r="F49" s="58">
        <v>11584</v>
      </c>
    </row>
    <row r="50" spans="1:6" ht="12.75">
      <c r="A50" s="57">
        <v>47</v>
      </c>
      <c r="B50" s="58" t="s">
        <v>474</v>
      </c>
      <c r="C50" s="58" t="s">
        <v>477</v>
      </c>
      <c r="D50" s="58">
        <v>120</v>
      </c>
      <c r="E50" s="58">
        <v>120</v>
      </c>
      <c r="F50" s="58">
        <v>41073</v>
      </c>
    </row>
    <row r="51" spans="1:6" ht="12.75">
      <c r="A51" s="57">
        <v>48</v>
      </c>
      <c r="B51" s="58" t="s">
        <v>478</v>
      </c>
      <c r="C51" s="58" t="s">
        <v>479</v>
      </c>
      <c r="D51" s="58">
        <v>57</v>
      </c>
      <c r="E51" s="58">
        <v>56</v>
      </c>
      <c r="F51" s="58">
        <v>19719</v>
      </c>
    </row>
    <row r="52" spans="1:6" ht="12.75">
      <c r="A52" s="57">
        <v>49</v>
      </c>
      <c r="B52" s="58" t="s">
        <v>478</v>
      </c>
      <c r="C52" s="58" t="s">
        <v>480</v>
      </c>
      <c r="D52" s="58">
        <v>20</v>
      </c>
      <c r="E52" s="58">
        <v>20</v>
      </c>
      <c r="F52" s="58">
        <v>6969</v>
      </c>
    </row>
    <row r="53" spans="1:6" ht="12.75">
      <c r="A53" s="57">
        <v>50</v>
      </c>
      <c r="B53" s="58" t="s">
        <v>478</v>
      </c>
      <c r="C53" s="58" t="s">
        <v>481</v>
      </c>
      <c r="D53" s="58">
        <v>18</v>
      </c>
      <c r="E53" s="58">
        <v>18</v>
      </c>
      <c r="F53" s="58">
        <v>6031</v>
      </c>
    </row>
    <row r="54" spans="1:6" ht="12.75">
      <c r="A54" s="57">
        <v>51</v>
      </c>
      <c r="B54" s="58" t="s">
        <v>478</v>
      </c>
      <c r="C54" s="58" t="s">
        <v>482</v>
      </c>
      <c r="D54" s="58">
        <v>30</v>
      </c>
      <c r="E54" s="58">
        <v>32</v>
      </c>
      <c r="F54" s="58">
        <v>10950</v>
      </c>
    </row>
    <row r="55" spans="1:6" ht="12.75">
      <c r="A55" s="57">
        <v>52</v>
      </c>
      <c r="B55" s="58" t="s">
        <v>478</v>
      </c>
      <c r="C55" s="58" t="s">
        <v>483</v>
      </c>
      <c r="D55" s="58">
        <v>24</v>
      </c>
      <c r="E55" s="58">
        <v>27</v>
      </c>
      <c r="F55" s="58">
        <v>8401</v>
      </c>
    </row>
    <row r="56" spans="1:6" ht="12.75">
      <c r="A56" s="57">
        <v>53</v>
      </c>
      <c r="B56" s="58" t="s">
        <v>478</v>
      </c>
      <c r="C56" s="58" t="s">
        <v>484</v>
      </c>
      <c r="D56" s="58">
        <v>25</v>
      </c>
      <c r="E56" s="58">
        <v>25</v>
      </c>
      <c r="F56" s="58">
        <v>8661</v>
      </c>
    </row>
    <row r="57" spans="1:6" ht="12.75">
      <c r="A57" s="57">
        <v>54</v>
      </c>
      <c r="B57" s="58" t="s">
        <v>478</v>
      </c>
      <c r="C57" s="58" t="s">
        <v>485</v>
      </c>
      <c r="D57" s="58">
        <v>18</v>
      </c>
      <c r="E57" s="58">
        <v>18</v>
      </c>
      <c r="F57" s="58">
        <v>6516</v>
      </c>
    </row>
    <row r="58" spans="1:6" ht="12.75">
      <c r="A58" s="57">
        <v>55</v>
      </c>
      <c r="B58" s="58" t="s">
        <v>486</v>
      </c>
      <c r="C58" s="58" t="s">
        <v>487</v>
      </c>
      <c r="D58" s="58">
        <v>45</v>
      </c>
      <c r="E58" s="58">
        <v>45</v>
      </c>
      <c r="F58" s="58">
        <v>18615</v>
      </c>
    </row>
    <row r="59" spans="1:6" ht="12.75">
      <c r="A59" s="57">
        <v>56</v>
      </c>
      <c r="B59" s="58" t="s">
        <v>488</v>
      </c>
      <c r="C59" s="58" t="s">
        <v>489</v>
      </c>
      <c r="D59" s="58">
        <v>31</v>
      </c>
      <c r="E59" s="58">
        <v>32</v>
      </c>
      <c r="F59" s="58">
        <v>11126</v>
      </c>
    </row>
    <row r="60" spans="1:6" ht="12.75">
      <c r="A60" s="57">
        <v>57</v>
      </c>
      <c r="B60" s="58" t="s">
        <v>488</v>
      </c>
      <c r="C60" s="58" t="s">
        <v>490</v>
      </c>
      <c r="D60" s="58">
        <v>20</v>
      </c>
      <c r="E60" s="58">
        <v>20</v>
      </c>
      <c r="F60" s="58">
        <v>7427</v>
      </c>
    </row>
    <row r="61" spans="1:6" ht="12.75">
      <c r="A61" s="57">
        <v>58</v>
      </c>
      <c r="B61" s="58" t="s">
        <v>488</v>
      </c>
      <c r="C61" s="58" t="s">
        <v>491</v>
      </c>
      <c r="D61" s="58">
        <v>15</v>
      </c>
      <c r="E61" s="58">
        <v>15</v>
      </c>
      <c r="F61" s="58">
        <v>5475</v>
      </c>
    </row>
    <row r="62" spans="1:6" ht="12.75">
      <c r="A62" s="57">
        <v>59</v>
      </c>
      <c r="B62" s="58" t="s">
        <v>488</v>
      </c>
      <c r="C62" s="58" t="s">
        <v>492</v>
      </c>
      <c r="D62" s="58">
        <v>30</v>
      </c>
      <c r="E62" s="58">
        <v>33</v>
      </c>
      <c r="F62" s="58">
        <v>11051</v>
      </c>
    </row>
    <row r="63" spans="1:6" ht="12.75">
      <c r="A63" s="57">
        <v>60</v>
      </c>
      <c r="B63" s="58" t="s">
        <v>488</v>
      </c>
      <c r="C63" s="58" t="s">
        <v>493</v>
      </c>
      <c r="D63" s="58">
        <v>31</v>
      </c>
      <c r="E63" s="58">
        <v>31</v>
      </c>
      <c r="F63" s="58">
        <v>10942</v>
      </c>
    </row>
    <row r="64" spans="1:6" ht="12.75">
      <c r="A64" s="57">
        <v>61</v>
      </c>
      <c r="B64" s="58" t="s">
        <v>488</v>
      </c>
      <c r="C64" s="58" t="s">
        <v>494</v>
      </c>
      <c r="D64" s="58">
        <v>19</v>
      </c>
      <c r="E64" s="58">
        <v>19</v>
      </c>
      <c r="F64" s="58">
        <v>6157</v>
      </c>
    </row>
    <row r="65" spans="1:6" ht="12.75">
      <c r="A65" s="57">
        <v>62</v>
      </c>
      <c r="B65" s="58" t="s">
        <v>488</v>
      </c>
      <c r="C65" s="58" t="s">
        <v>495</v>
      </c>
      <c r="D65" s="58">
        <v>55</v>
      </c>
      <c r="E65" s="58">
        <v>55</v>
      </c>
      <c r="F65" s="58">
        <v>19923</v>
      </c>
    </row>
    <row r="66" spans="1:6" ht="12.75">
      <c r="A66" s="57">
        <v>63</v>
      </c>
      <c r="B66" s="58" t="s">
        <v>488</v>
      </c>
      <c r="C66" s="58" t="s">
        <v>496</v>
      </c>
      <c r="D66" s="58">
        <v>42</v>
      </c>
      <c r="E66" s="58">
        <v>45</v>
      </c>
      <c r="F66" s="58">
        <v>14336</v>
      </c>
    </row>
    <row r="67" spans="1:6" ht="12.75">
      <c r="A67" s="57">
        <v>64</v>
      </c>
      <c r="B67" s="58" t="s">
        <v>488</v>
      </c>
      <c r="C67" s="58" t="s">
        <v>497</v>
      </c>
      <c r="D67" s="58">
        <v>30</v>
      </c>
      <c r="E67" s="58">
        <v>30</v>
      </c>
      <c r="F67" s="58">
        <v>10997</v>
      </c>
    </row>
    <row r="68" spans="1:6" ht="12.75">
      <c r="A68" s="57">
        <v>65</v>
      </c>
      <c r="B68" s="58" t="s">
        <v>498</v>
      </c>
      <c r="C68" s="58" t="s">
        <v>499</v>
      </c>
      <c r="D68" s="58">
        <v>80</v>
      </c>
      <c r="E68" s="58">
        <v>80</v>
      </c>
      <c r="F68" s="58">
        <v>30232</v>
      </c>
    </row>
    <row r="69" spans="1:6" ht="12.75">
      <c r="A69" s="57">
        <v>66</v>
      </c>
      <c r="B69" s="58" t="s">
        <v>500</v>
      </c>
      <c r="C69" s="58" t="s">
        <v>501</v>
      </c>
      <c r="D69" s="58">
        <v>60</v>
      </c>
      <c r="E69" s="58">
        <v>60</v>
      </c>
      <c r="F69" s="58">
        <v>19041</v>
      </c>
    </row>
    <row r="70" spans="1:6" ht="12.75">
      <c r="A70" s="57">
        <v>67</v>
      </c>
      <c r="B70" s="58" t="s">
        <v>500</v>
      </c>
      <c r="C70" s="58" t="s">
        <v>502</v>
      </c>
      <c r="D70" s="58">
        <v>25</v>
      </c>
      <c r="E70" s="58">
        <v>25</v>
      </c>
      <c r="F70" s="58">
        <v>8784</v>
      </c>
    </row>
    <row r="71" spans="1:6" ht="12.75">
      <c r="A71" s="57">
        <v>68</v>
      </c>
      <c r="B71" s="58" t="s">
        <v>500</v>
      </c>
      <c r="C71" s="58" t="s">
        <v>503</v>
      </c>
      <c r="D71" s="58">
        <v>28</v>
      </c>
      <c r="E71" s="58">
        <v>28</v>
      </c>
      <c r="F71" s="58">
        <v>11772</v>
      </c>
    </row>
    <row r="72" spans="1:6" ht="12.75">
      <c r="A72" s="57">
        <v>69</v>
      </c>
      <c r="B72" s="58" t="s">
        <v>504</v>
      </c>
      <c r="C72" s="58" t="s">
        <v>505</v>
      </c>
      <c r="D72" s="58">
        <v>50</v>
      </c>
      <c r="E72" s="58">
        <v>50</v>
      </c>
      <c r="F72" s="58">
        <v>19345</v>
      </c>
    </row>
    <row r="73" spans="1:6" ht="25.5">
      <c r="A73" s="57">
        <v>70</v>
      </c>
      <c r="B73" s="58" t="s">
        <v>506</v>
      </c>
      <c r="C73" s="58" t="s">
        <v>507</v>
      </c>
      <c r="D73" s="58">
        <v>28</v>
      </c>
      <c r="E73" s="58">
        <v>28</v>
      </c>
      <c r="F73" s="58">
        <v>10075</v>
      </c>
    </row>
    <row r="74" spans="1:6" ht="12.75">
      <c r="A74" s="57">
        <v>71</v>
      </c>
      <c r="B74" s="58" t="s">
        <v>506</v>
      </c>
      <c r="C74" s="58" t="s">
        <v>508</v>
      </c>
      <c r="D74" s="58">
        <v>33</v>
      </c>
      <c r="E74" s="58">
        <v>33</v>
      </c>
      <c r="F74" s="58">
        <v>11953</v>
      </c>
    </row>
    <row r="75" spans="1:6" ht="12.75">
      <c r="A75" s="57">
        <v>72</v>
      </c>
      <c r="B75" s="58" t="s">
        <v>506</v>
      </c>
      <c r="C75" s="58" t="s">
        <v>509</v>
      </c>
      <c r="D75" s="58">
        <v>29</v>
      </c>
      <c r="E75" s="58">
        <v>29</v>
      </c>
      <c r="F75" s="58">
        <v>10771</v>
      </c>
    </row>
    <row r="76" spans="1:6" ht="12.75">
      <c r="A76" s="57">
        <v>73</v>
      </c>
      <c r="B76" s="58" t="s">
        <v>506</v>
      </c>
      <c r="C76" s="58" t="s">
        <v>510</v>
      </c>
      <c r="D76" s="58">
        <v>58</v>
      </c>
      <c r="E76" s="58">
        <v>58</v>
      </c>
      <c r="F76" s="58">
        <v>20673</v>
      </c>
    </row>
    <row r="77" spans="1:6" ht="12.75">
      <c r="A77" s="57">
        <v>74</v>
      </c>
      <c r="B77" s="58" t="s">
        <v>506</v>
      </c>
      <c r="C77" s="58" t="s">
        <v>511</v>
      </c>
      <c r="D77" s="58">
        <v>24</v>
      </c>
      <c r="E77" s="58">
        <v>41</v>
      </c>
      <c r="F77" s="58">
        <v>6679</v>
      </c>
    </row>
    <row r="78" spans="1:6" ht="12.75">
      <c r="A78" s="57">
        <v>75</v>
      </c>
      <c r="B78" s="58" t="s">
        <v>506</v>
      </c>
      <c r="C78" s="58" t="s">
        <v>512</v>
      </c>
      <c r="D78" s="58">
        <v>34</v>
      </c>
      <c r="E78" s="58">
        <v>34</v>
      </c>
      <c r="F78" s="58">
        <v>12566</v>
      </c>
    </row>
    <row r="79" spans="1:6" ht="12.75">
      <c r="A79" s="57">
        <v>76</v>
      </c>
      <c r="B79" s="58" t="s">
        <v>513</v>
      </c>
      <c r="C79" s="58" t="s">
        <v>514</v>
      </c>
      <c r="D79" s="58">
        <v>44</v>
      </c>
      <c r="E79" s="58">
        <v>48</v>
      </c>
      <c r="F79" s="58">
        <v>15016</v>
      </c>
    </row>
    <row r="80" spans="1:6" ht="12.75">
      <c r="A80" s="57">
        <v>77</v>
      </c>
      <c r="B80" s="58" t="s">
        <v>513</v>
      </c>
      <c r="C80" s="58" t="s">
        <v>515</v>
      </c>
      <c r="D80" s="58">
        <v>53</v>
      </c>
      <c r="E80" s="58">
        <v>53</v>
      </c>
      <c r="F80" s="58">
        <v>19119</v>
      </c>
    </row>
    <row r="81" spans="1:6" ht="12.75">
      <c r="A81" s="57">
        <v>78</v>
      </c>
      <c r="B81" s="58" t="s">
        <v>516</v>
      </c>
      <c r="C81" s="58" t="s">
        <v>517</v>
      </c>
      <c r="D81" s="58">
        <v>15</v>
      </c>
      <c r="E81" s="58">
        <v>20</v>
      </c>
      <c r="F81" s="58">
        <v>5464</v>
      </c>
    </row>
    <row r="82" spans="1:6" ht="12.75">
      <c r="A82" s="57">
        <v>79</v>
      </c>
      <c r="B82" s="58" t="s">
        <v>516</v>
      </c>
      <c r="C82" s="58" t="s">
        <v>518</v>
      </c>
      <c r="D82" s="58">
        <v>152</v>
      </c>
      <c r="E82" s="58">
        <v>152</v>
      </c>
      <c r="F82" s="58">
        <v>60110</v>
      </c>
    </row>
    <row r="83" spans="1:6" ht="12.75">
      <c r="A83" s="57">
        <v>80</v>
      </c>
      <c r="B83" s="58" t="s">
        <v>516</v>
      </c>
      <c r="C83" s="58" t="s">
        <v>519</v>
      </c>
      <c r="D83" s="58">
        <v>23</v>
      </c>
      <c r="E83" s="58">
        <v>23</v>
      </c>
      <c r="F83" s="58">
        <v>366</v>
      </c>
    </row>
    <row r="84" spans="1:6" ht="12.75">
      <c r="A84" s="57">
        <v>81</v>
      </c>
      <c r="B84" s="58" t="s">
        <v>520</v>
      </c>
      <c r="C84" s="58" t="s">
        <v>521</v>
      </c>
      <c r="D84" s="58">
        <v>355</v>
      </c>
      <c r="E84" s="58">
        <v>355</v>
      </c>
      <c r="F84" s="58">
        <v>139063</v>
      </c>
    </row>
    <row r="85" spans="1:6" ht="12.75">
      <c r="A85" s="57">
        <v>82</v>
      </c>
      <c r="B85" s="58" t="s">
        <v>522</v>
      </c>
      <c r="C85" s="58" t="s">
        <v>523</v>
      </c>
      <c r="D85" s="58">
        <v>40</v>
      </c>
      <c r="E85" s="58">
        <v>40</v>
      </c>
      <c r="F85" s="58">
        <v>15480</v>
      </c>
    </row>
    <row r="86" spans="1:6" ht="12.75">
      <c r="A86" s="57">
        <v>83</v>
      </c>
      <c r="B86" s="58" t="s">
        <v>524</v>
      </c>
      <c r="C86" s="58" t="s">
        <v>525</v>
      </c>
      <c r="D86" s="58">
        <v>132</v>
      </c>
      <c r="E86" s="58">
        <v>132</v>
      </c>
      <c r="F86" s="58">
        <v>48009</v>
      </c>
    </row>
    <row r="87" spans="1:6" s="54" customFormat="1" ht="12.75">
      <c r="A87" s="51">
        <v>83</v>
      </c>
      <c r="B87" s="52"/>
      <c r="C87" s="52" t="s">
        <v>526</v>
      </c>
      <c r="D87" s="52">
        <f>SUM(D4:D86)</f>
        <v>5615</v>
      </c>
      <c r="E87" s="52">
        <f>SUM(E4:E86)</f>
        <v>5429</v>
      </c>
      <c r="F87" s="52">
        <f>SUM(F4:F86)</f>
        <v>2063875</v>
      </c>
    </row>
    <row r="88" spans="1:6" ht="7.5" customHeight="1">
      <c r="A88" s="156"/>
      <c r="B88" s="157"/>
      <c r="C88" s="157"/>
      <c r="D88" s="157"/>
      <c r="E88" s="157"/>
      <c r="F88" s="158"/>
    </row>
    <row r="89" spans="1:6" ht="12.75">
      <c r="A89" s="57">
        <v>1</v>
      </c>
      <c r="B89" s="58" t="s">
        <v>413</v>
      </c>
      <c r="C89" s="58" t="s">
        <v>527</v>
      </c>
      <c r="D89" s="58">
        <v>20</v>
      </c>
      <c r="E89" s="58">
        <v>20</v>
      </c>
      <c r="F89" s="58">
        <v>6855</v>
      </c>
    </row>
    <row r="90" spans="1:6" ht="12.75">
      <c r="A90" s="57">
        <v>2</v>
      </c>
      <c r="B90" s="58" t="s">
        <v>528</v>
      </c>
      <c r="C90" s="58" t="s">
        <v>529</v>
      </c>
      <c r="D90" s="58">
        <v>245</v>
      </c>
      <c r="E90" s="58">
        <v>245</v>
      </c>
      <c r="F90" s="58">
        <v>83584</v>
      </c>
    </row>
    <row r="91" spans="1:6" ht="12.75">
      <c r="A91" s="57">
        <v>3</v>
      </c>
      <c r="B91" s="58" t="s">
        <v>415</v>
      </c>
      <c r="C91" s="58" t="s">
        <v>530</v>
      </c>
      <c r="D91" s="58">
        <v>55</v>
      </c>
      <c r="E91" s="58">
        <v>56</v>
      </c>
      <c r="F91" s="58">
        <v>20269</v>
      </c>
    </row>
    <row r="92" spans="1:6" ht="12.75">
      <c r="A92" s="57">
        <v>4</v>
      </c>
      <c r="B92" s="58" t="s">
        <v>419</v>
      </c>
      <c r="C92" s="58" t="s">
        <v>531</v>
      </c>
      <c r="D92" s="58">
        <v>25</v>
      </c>
      <c r="E92" s="58">
        <v>0</v>
      </c>
      <c r="F92" s="58">
        <v>9128</v>
      </c>
    </row>
    <row r="93" spans="1:6" ht="12.75">
      <c r="A93" s="57">
        <v>5</v>
      </c>
      <c r="B93" s="58" t="s">
        <v>421</v>
      </c>
      <c r="C93" s="58" t="s">
        <v>532</v>
      </c>
      <c r="D93" s="58">
        <v>192</v>
      </c>
      <c r="E93" s="58">
        <v>192</v>
      </c>
      <c r="F93" s="58">
        <v>70064</v>
      </c>
    </row>
    <row r="94" spans="1:6" ht="12.75">
      <c r="A94" s="57">
        <v>6</v>
      </c>
      <c r="B94" s="58" t="s">
        <v>421</v>
      </c>
      <c r="C94" s="58" t="s">
        <v>533</v>
      </c>
      <c r="D94" s="58">
        <v>235</v>
      </c>
      <c r="E94" s="58">
        <v>235</v>
      </c>
      <c r="F94" s="58">
        <v>83716</v>
      </c>
    </row>
    <row r="95" spans="1:6" ht="12.75">
      <c r="A95" s="57">
        <v>7</v>
      </c>
      <c r="B95" s="58" t="s">
        <v>421</v>
      </c>
      <c r="C95" s="58" t="s">
        <v>534</v>
      </c>
      <c r="D95" s="58">
        <v>55</v>
      </c>
      <c r="E95" s="58">
        <v>55</v>
      </c>
      <c r="F95" s="58">
        <v>19543</v>
      </c>
    </row>
    <row r="96" spans="1:6" ht="12.75">
      <c r="A96" s="57">
        <v>8</v>
      </c>
      <c r="B96" s="58" t="s">
        <v>421</v>
      </c>
      <c r="C96" s="58" t="s">
        <v>535</v>
      </c>
      <c r="D96" s="58">
        <v>326</v>
      </c>
      <c r="E96" s="58">
        <v>290</v>
      </c>
      <c r="F96" s="58">
        <v>116839</v>
      </c>
    </row>
    <row r="97" spans="1:6" ht="12.75">
      <c r="A97" s="57">
        <v>9</v>
      </c>
      <c r="B97" s="58" t="s">
        <v>431</v>
      </c>
      <c r="C97" s="58" t="s">
        <v>536</v>
      </c>
      <c r="D97" s="58">
        <v>207</v>
      </c>
      <c r="E97" s="58">
        <v>207</v>
      </c>
      <c r="F97" s="58">
        <v>75542</v>
      </c>
    </row>
    <row r="98" spans="1:6" ht="12.75">
      <c r="A98" s="57">
        <v>10</v>
      </c>
      <c r="B98" s="58" t="s">
        <v>440</v>
      </c>
      <c r="C98" s="58" t="s">
        <v>537</v>
      </c>
      <c r="D98" s="58">
        <v>147</v>
      </c>
      <c r="E98" s="58">
        <v>147</v>
      </c>
      <c r="F98" s="58">
        <v>52190</v>
      </c>
    </row>
    <row r="99" spans="1:6" ht="12.75">
      <c r="A99" s="57">
        <v>11</v>
      </c>
      <c r="B99" s="58" t="s">
        <v>444</v>
      </c>
      <c r="C99" s="58" t="s">
        <v>538</v>
      </c>
      <c r="D99" s="58">
        <v>25</v>
      </c>
      <c r="E99" s="58">
        <v>25</v>
      </c>
      <c r="F99" s="58">
        <v>9075</v>
      </c>
    </row>
    <row r="100" spans="1:6" ht="12.75">
      <c r="A100" s="57">
        <v>12</v>
      </c>
      <c r="B100" s="58" t="s">
        <v>444</v>
      </c>
      <c r="C100" s="58" t="s">
        <v>539</v>
      </c>
      <c r="D100" s="58">
        <v>65</v>
      </c>
      <c r="E100" s="58">
        <v>65</v>
      </c>
      <c r="F100" s="58">
        <v>22795</v>
      </c>
    </row>
    <row r="101" spans="1:6" ht="12.75">
      <c r="A101" s="57">
        <v>13</v>
      </c>
      <c r="B101" s="58" t="s">
        <v>444</v>
      </c>
      <c r="C101" s="58" t="s">
        <v>540</v>
      </c>
      <c r="D101" s="58">
        <v>12</v>
      </c>
      <c r="E101" s="58">
        <v>0</v>
      </c>
      <c r="F101" s="58">
        <v>720</v>
      </c>
    </row>
    <row r="102" spans="1:6" ht="12.75">
      <c r="A102" s="57">
        <v>14</v>
      </c>
      <c r="B102" s="58" t="s">
        <v>448</v>
      </c>
      <c r="C102" s="58" t="s">
        <v>541</v>
      </c>
      <c r="D102" s="58">
        <v>175</v>
      </c>
      <c r="E102" s="58">
        <v>207</v>
      </c>
      <c r="F102" s="58">
        <v>62087</v>
      </c>
    </row>
    <row r="103" spans="1:6" ht="12.75">
      <c r="A103" s="57">
        <v>15</v>
      </c>
      <c r="B103" s="58" t="s">
        <v>448</v>
      </c>
      <c r="C103" s="58" t="s">
        <v>542</v>
      </c>
      <c r="D103" s="58">
        <v>47</v>
      </c>
      <c r="E103" s="58">
        <v>47</v>
      </c>
      <c r="F103" s="58">
        <v>17034</v>
      </c>
    </row>
    <row r="104" spans="1:6" ht="12.75">
      <c r="A104" s="57">
        <v>16</v>
      </c>
      <c r="B104" s="58" t="s">
        <v>448</v>
      </c>
      <c r="C104" s="58" t="s">
        <v>543</v>
      </c>
      <c r="D104" s="58">
        <v>62</v>
      </c>
      <c r="E104" s="58">
        <v>62</v>
      </c>
      <c r="F104" s="58">
        <v>22582</v>
      </c>
    </row>
    <row r="105" spans="1:6" ht="12.75">
      <c r="A105" s="57">
        <v>17</v>
      </c>
      <c r="B105" s="58" t="s">
        <v>448</v>
      </c>
      <c r="C105" s="58" t="s">
        <v>544</v>
      </c>
      <c r="D105" s="58">
        <v>72</v>
      </c>
      <c r="E105" s="58">
        <v>72</v>
      </c>
      <c r="F105" s="58">
        <v>25709</v>
      </c>
    </row>
    <row r="106" spans="1:6" ht="12.75">
      <c r="A106" s="57">
        <v>18</v>
      </c>
      <c r="B106" s="58" t="s">
        <v>451</v>
      </c>
      <c r="C106" s="58" t="s">
        <v>545</v>
      </c>
      <c r="D106" s="58">
        <v>96</v>
      </c>
      <c r="E106" s="58">
        <v>96</v>
      </c>
      <c r="F106" s="58">
        <v>33204</v>
      </c>
    </row>
    <row r="107" spans="1:6" ht="12.75">
      <c r="A107" s="57">
        <v>19</v>
      </c>
      <c r="B107" s="58" t="s">
        <v>453</v>
      </c>
      <c r="C107" s="58" t="s">
        <v>546</v>
      </c>
      <c r="D107" s="58">
        <v>290</v>
      </c>
      <c r="E107" s="58">
        <v>290</v>
      </c>
      <c r="F107" s="58">
        <v>105440</v>
      </c>
    </row>
    <row r="108" spans="1:6" ht="12.75">
      <c r="A108" s="57">
        <v>20</v>
      </c>
      <c r="B108" s="58" t="s">
        <v>456</v>
      </c>
      <c r="C108" s="58" t="s">
        <v>547</v>
      </c>
      <c r="D108" s="58">
        <v>150</v>
      </c>
      <c r="E108" s="58">
        <v>150</v>
      </c>
      <c r="F108" s="58">
        <v>51617</v>
      </c>
    </row>
    <row r="109" spans="1:6" ht="25.5">
      <c r="A109" s="57">
        <v>21</v>
      </c>
      <c r="B109" s="58" t="s">
        <v>466</v>
      </c>
      <c r="C109" s="58" t="s">
        <v>548</v>
      </c>
      <c r="D109" s="58">
        <v>8</v>
      </c>
      <c r="E109" s="58">
        <v>8</v>
      </c>
      <c r="F109" s="58">
        <v>2562</v>
      </c>
    </row>
    <row r="110" spans="1:6" ht="12.75">
      <c r="A110" s="57">
        <v>22</v>
      </c>
      <c r="B110" s="58" t="s">
        <v>466</v>
      </c>
      <c r="C110" s="58" t="s">
        <v>549</v>
      </c>
      <c r="D110" s="58">
        <v>150</v>
      </c>
      <c r="E110" s="58">
        <v>150</v>
      </c>
      <c r="F110" s="58">
        <v>53886</v>
      </c>
    </row>
    <row r="111" spans="1:6" ht="12.75">
      <c r="A111" s="57">
        <v>23</v>
      </c>
      <c r="B111" s="58" t="s">
        <v>470</v>
      </c>
      <c r="C111" s="58" t="s">
        <v>550</v>
      </c>
      <c r="D111" s="58">
        <v>64</v>
      </c>
      <c r="E111" s="58">
        <v>64</v>
      </c>
      <c r="F111" s="58">
        <v>6529</v>
      </c>
    </row>
    <row r="112" spans="1:6" ht="12.75">
      <c r="A112" s="57">
        <v>24</v>
      </c>
      <c r="B112" s="58" t="s">
        <v>474</v>
      </c>
      <c r="C112" s="58" t="s">
        <v>551</v>
      </c>
      <c r="D112" s="58">
        <v>80</v>
      </c>
      <c r="E112" s="58">
        <v>80</v>
      </c>
      <c r="F112" s="58">
        <v>30109</v>
      </c>
    </row>
    <row r="113" spans="1:6" ht="12.75">
      <c r="A113" s="57">
        <v>25</v>
      </c>
      <c r="B113" s="58" t="s">
        <v>474</v>
      </c>
      <c r="C113" s="58" t="s">
        <v>552</v>
      </c>
      <c r="D113" s="58">
        <v>325</v>
      </c>
      <c r="E113" s="58">
        <v>325</v>
      </c>
      <c r="F113" s="58">
        <v>86474</v>
      </c>
    </row>
    <row r="114" spans="1:6" ht="12.75">
      <c r="A114" s="57">
        <v>26</v>
      </c>
      <c r="B114" s="58" t="s">
        <v>486</v>
      </c>
      <c r="C114" s="58" t="s">
        <v>553</v>
      </c>
      <c r="D114" s="58">
        <v>75</v>
      </c>
      <c r="E114" s="58">
        <v>75</v>
      </c>
      <c r="F114" s="58">
        <v>26525</v>
      </c>
    </row>
    <row r="115" spans="1:6" ht="12.75">
      <c r="A115" s="57">
        <v>27</v>
      </c>
      <c r="B115" s="58" t="s">
        <v>488</v>
      </c>
      <c r="C115" s="58" t="s">
        <v>554</v>
      </c>
      <c r="D115" s="58">
        <v>58</v>
      </c>
      <c r="E115" s="58">
        <v>98</v>
      </c>
      <c r="F115" s="58">
        <v>19501</v>
      </c>
    </row>
    <row r="116" spans="1:6" ht="12.75">
      <c r="A116" s="57">
        <v>28</v>
      </c>
      <c r="B116" s="58" t="s">
        <v>498</v>
      </c>
      <c r="C116" s="58" t="s">
        <v>555</v>
      </c>
      <c r="D116" s="58">
        <v>100</v>
      </c>
      <c r="E116" s="58">
        <v>100</v>
      </c>
      <c r="F116" s="58">
        <v>36638</v>
      </c>
    </row>
    <row r="117" spans="1:6" ht="12.75">
      <c r="A117" s="57">
        <v>29</v>
      </c>
      <c r="B117" s="58" t="s">
        <v>506</v>
      </c>
      <c r="C117" s="58" t="s">
        <v>556</v>
      </c>
      <c r="D117" s="58">
        <v>45</v>
      </c>
      <c r="E117" s="58">
        <v>45</v>
      </c>
      <c r="F117" s="58">
        <v>18092</v>
      </c>
    </row>
    <row r="118" spans="1:6" ht="12.75">
      <c r="A118" s="57">
        <v>30</v>
      </c>
      <c r="B118" s="58" t="s">
        <v>506</v>
      </c>
      <c r="C118" s="58" t="s">
        <v>557</v>
      </c>
      <c r="D118" s="58">
        <v>200</v>
      </c>
      <c r="E118" s="58">
        <v>180</v>
      </c>
      <c r="F118" s="58">
        <v>66029</v>
      </c>
    </row>
    <row r="119" spans="1:6" ht="12.75">
      <c r="A119" s="57">
        <v>31</v>
      </c>
      <c r="B119" s="58" t="s">
        <v>506</v>
      </c>
      <c r="C119" s="58" t="s">
        <v>558</v>
      </c>
      <c r="D119" s="58">
        <v>305</v>
      </c>
      <c r="E119" s="58">
        <v>306</v>
      </c>
      <c r="F119" s="58">
        <v>111247</v>
      </c>
    </row>
    <row r="120" spans="1:6" ht="12.75">
      <c r="A120" s="57">
        <v>32</v>
      </c>
      <c r="B120" s="58" t="s">
        <v>516</v>
      </c>
      <c r="C120" s="58" t="s">
        <v>559</v>
      </c>
      <c r="D120" s="58">
        <v>18</v>
      </c>
      <c r="E120" s="58">
        <v>18</v>
      </c>
      <c r="F120" s="58">
        <v>2734</v>
      </c>
    </row>
    <row r="121" spans="1:6" ht="12.75">
      <c r="A121" s="57">
        <v>33</v>
      </c>
      <c r="B121" s="58" t="s">
        <v>516</v>
      </c>
      <c r="C121" s="58" t="s">
        <v>560</v>
      </c>
      <c r="D121" s="58">
        <v>100</v>
      </c>
      <c r="E121" s="58">
        <v>100</v>
      </c>
      <c r="F121" s="58">
        <v>36668</v>
      </c>
    </row>
    <row r="122" spans="1:6" ht="12.75">
      <c r="A122" s="57">
        <v>34</v>
      </c>
      <c r="B122" s="58" t="s">
        <v>516</v>
      </c>
      <c r="C122" s="58" t="s">
        <v>561</v>
      </c>
      <c r="D122" s="58">
        <v>110</v>
      </c>
      <c r="E122" s="58">
        <v>110</v>
      </c>
      <c r="F122" s="58">
        <v>46355</v>
      </c>
    </row>
    <row r="123" spans="1:6" ht="12.75">
      <c r="A123" s="57">
        <v>35</v>
      </c>
      <c r="B123" s="58" t="s">
        <v>520</v>
      </c>
      <c r="C123" s="58" t="s">
        <v>562</v>
      </c>
      <c r="D123" s="58">
        <v>150</v>
      </c>
      <c r="E123" s="58">
        <v>140</v>
      </c>
      <c r="F123" s="58">
        <v>53112</v>
      </c>
    </row>
    <row r="124" spans="1:6" ht="12.75">
      <c r="A124" s="57">
        <v>36</v>
      </c>
      <c r="B124" s="58" t="s">
        <v>522</v>
      </c>
      <c r="C124" s="58" t="s">
        <v>563</v>
      </c>
      <c r="D124" s="58">
        <v>85</v>
      </c>
      <c r="E124" s="58">
        <v>85</v>
      </c>
      <c r="F124" s="58">
        <v>29977</v>
      </c>
    </row>
    <row r="125" spans="1:6" ht="12.75">
      <c r="A125" s="57">
        <v>37</v>
      </c>
      <c r="B125" s="58" t="s">
        <v>524</v>
      </c>
      <c r="C125" s="58" t="s">
        <v>564</v>
      </c>
      <c r="D125" s="58">
        <v>252</v>
      </c>
      <c r="E125" s="58">
        <v>252</v>
      </c>
      <c r="F125" s="58">
        <v>89118</v>
      </c>
    </row>
    <row r="126" spans="1:6" ht="12.75">
      <c r="A126" s="57">
        <v>38</v>
      </c>
      <c r="B126" s="58" t="s">
        <v>524</v>
      </c>
      <c r="C126" s="58" t="s">
        <v>565</v>
      </c>
      <c r="D126" s="58">
        <v>35</v>
      </c>
      <c r="E126" s="58">
        <v>45</v>
      </c>
      <c r="F126" s="58">
        <v>10500</v>
      </c>
    </row>
    <row r="127" spans="1:6" ht="12.75">
      <c r="A127" s="57">
        <v>39</v>
      </c>
      <c r="B127" s="58" t="s">
        <v>566</v>
      </c>
      <c r="C127" s="58" t="s">
        <v>567</v>
      </c>
      <c r="D127" s="58">
        <v>75</v>
      </c>
      <c r="E127" s="58">
        <v>55</v>
      </c>
      <c r="F127" s="58">
        <v>22747</v>
      </c>
    </row>
    <row r="128" spans="1:6" s="54" customFormat="1" ht="12.75">
      <c r="A128" s="51">
        <v>39</v>
      </c>
      <c r="B128" s="52"/>
      <c r="C128" s="52" t="s">
        <v>568</v>
      </c>
      <c r="D128" s="52">
        <f>SUM(D89:D127)</f>
        <v>4736</v>
      </c>
      <c r="E128" s="52">
        <f>SUM(E89:E127)</f>
        <v>4697</v>
      </c>
      <c r="F128" s="52">
        <f>SUM(F89:F127)</f>
        <v>1636796</v>
      </c>
    </row>
    <row r="129" spans="1:6" ht="7.5" customHeight="1">
      <c r="A129" s="156"/>
      <c r="B129" s="157"/>
      <c r="C129" s="157"/>
      <c r="D129" s="157"/>
      <c r="E129" s="157"/>
      <c r="F129" s="158"/>
    </row>
    <row r="130" spans="1:6" s="54" customFormat="1" ht="12.75">
      <c r="A130" s="51">
        <f>(A87+A128)</f>
        <v>122</v>
      </c>
      <c r="B130" s="52"/>
      <c r="C130" s="52" t="s">
        <v>569</v>
      </c>
      <c r="D130" s="52">
        <f>(D87+D128)</f>
        <v>10351</v>
      </c>
      <c r="E130" s="52">
        <f>(E87+E128)</f>
        <v>10126</v>
      </c>
      <c r="F130" s="52">
        <f>(F87+F128)</f>
        <v>3700671</v>
      </c>
    </row>
  </sheetData>
  <sheetProtection password="CE88" sheet="1" objects="1" scenarios="1"/>
  <mergeCells count="5">
    <mergeCell ref="A129:F129"/>
    <mergeCell ref="A1:A2"/>
    <mergeCell ref="B1:B2"/>
    <mergeCell ref="C1:C2"/>
    <mergeCell ref="A88:F88"/>
  </mergeCells>
  <printOptions/>
  <pageMargins left="0.9448818897637796" right="0.7480314960629921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1.3. Plānotais vietu skaits un faktiskais vietu aizpildījums</oddHeader>
    <oddFooter>&amp;L
&amp;8SPP Statistiskās informācijas un analīzes daļa&amp;R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J132"/>
  <sheetViews>
    <sheetView showGridLines="0" workbookViewId="0" topLeftCell="A1">
      <selection activeCell="Q132" activeCellId="13" sqref="AS130:AT130 AS132:AT132 AN130:AP130 AN132:AP132 AI130:AK130 AI132:AK132 AD130:AF130 AD132:AF132 Y130:AA130 Y132:AA132 T130:V130 T132:V132 Q130 Q132"/>
    </sheetView>
  </sheetViews>
  <sheetFormatPr defaultColWidth="9.140625" defaultRowHeight="12.75"/>
  <cols>
    <col min="1" max="1" width="4.7109375" style="7" customWidth="1"/>
    <col min="2" max="2" width="16.7109375" style="0" customWidth="1"/>
    <col min="3" max="3" width="55.7109375" style="0" customWidth="1"/>
    <col min="4" max="4" width="11.140625" style="0" customWidth="1"/>
    <col min="5" max="5" width="11.00390625" style="0" customWidth="1"/>
    <col min="6" max="6" width="10.140625" style="0" customWidth="1"/>
    <col min="7" max="7" width="7.57421875" style="0" customWidth="1"/>
    <col min="8" max="8" width="7.421875" style="0" customWidth="1"/>
    <col min="9" max="9" width="7.57421875" style="0" customWidth="1"/>
    <col min="10" max="10" width="8.00390625" style="0" customWidth="1"/>
    <col min="11" max="11" width="7.00390625" style="0" customWidth="1"/>
    <col min="12" max="12" width="7.57421875" style="0" customWidth="1"/>
    <col min="13" max="13" width="7.421875" style="0" customWidth="1"/>
    <col min="14" max="14" width="7.57421875" style="0" customWidth="1"/>
    <col min="15" max="15" width="7.140625" style="0" customWidth="1"/>
    <col min="16" max="16" width="7.28125" style="0" customWidth="1"/>
    <col min="17" max="17" width="7.57421875" style="0" customWidth="1"/>
    <col min="18" max="18" width="7.421875" style="0" customWidth="1"/>
    <col min="19" max="19" width="7.57421875" style="0" customWidth="1"/>
    <col min="20" max="20" width="7.140625" style="0" customWidth="1"/>
    <col min="21" max="21" width="7.28125" style="0" customWidth="1"/>
    <col min="22" max="22" width="7.00390625" style="0" customWidth="1"/>
    <col min="23" max="24" width="6.8515625" style="0" customWidth="1"/>
    <col min="25" max="25" width="6.421875" style="0" customWidth="1"/>
    <col min="26" max="26" width="6.28125" style="0" customWidth="1"/>
    <col min="27" max="27" width="7.57421875" style="0" customWidth="1"/>
    <col min="28" max="29" width="7.28125" style="0" customWidth="1"/>
    <col min="30" max="30" width="7.140625" style="0" customWidth="1"/>
    <col min="31" max="31" width="6.57421875" style="0" customWidth="1"/>
    <col min="32" max="32" width="7.140625" style="0" customWidth="1"/>
    <col min="33" max="35" width="6.8515625" style="0" customWidth="1"/>
    <col min="36" max="36" width="6.421875" style="0" customWidth="1"/>
    <col min="37" max="37" width="7.140625" style="0" customWidth="1"/>
    <col min="38" max="38" width="7.28125" style="0" customWidth="1"/>
    <col min="39" max="39" width="7.57421875" style="0" customWidth="1"/>
    <col min="40" max="40" width="7.28125" style="0" customWidth="1"/>
    <col min="41" max="41" width="7.421875" style="0" customWidth="1"/>
    <col min="42" max="42" width="7.00390625" style="0" customWidth="1"/>
    <col min="43" max="43" width="7.28125" style="0" customWidth="1"/>
    <col min="44" max="44" width="7.140625" style="0" customWidth="1"/>
    <col min="45" max="45" width="6.57421875" style="0" customWidth="1"/>
    <col min="46" max="46" width="6.140625" style="0" customWidth="1"/>
  </cols>
  <sheetData>
    <row r="1" spans="1:46" s="3" customFormat="1" ht="41.25" customHeight="1">
      <c r="A1" s="144" t="s">
        <v>0</v>
      </c>
      <c r="B1" s="147" t="s">
        <v>1</v>
      </c>
      <c r="C1" s="147" t="s">
        <v>2</v>
      </c>
      <c r="D1" s="4" t="s">
        <v>333</v>
      </c>
      <c r="E1" s="4" t="s">
        <v>332</v>
      </c>
      <c r="F1" s="4" t="s">
        <v>331</v>
      </c>
      <c r="G1" s="4" t="s">
        <v>330</v>
      </c>
      <c r="H1" s="4" t="s">
        <v>329</v>
      </c>
      <c r="I1" s="4" t="s">
        <v>328</v>
      </c>
      <c r="J1" s="4" t="s">
        <v>327</v>
      </c>
      <c r="K1" s="4" t="s">
        <v>326</v>
      </c>
      <c r="L1" s="4" t="s">
        <v>382</v>
      </c>
      <c r="M1" s="4" t="s">
        <v>383</v>
      </c>
      <c r="N1" s="4" t="s">
        <v>384</v>
      </c>
      <c r="O1" s="4" t="s">
        <v>385</v>
      </c>
      <c r="P1" s="4" t="s">
        <v>386</v>
      </c>
      <c r="Q1" s="4" t="s">
        <v>325</v>
      </c>
      <c r="R1" s="4" t="s">
        <v>324</v>
      </c>
      <c r="S1" s="4" t="s">
        <v>323</v>
      </c>
      <c r="T1" s="4" t="s">
        <v>322</v>
      </c>
      <c r="U1" s="4" t="s">
        <v>321</v>
      </c>
      <c r="V1" s="4" t="s">
        <v>320</v>
      </c>
      <c r="W1" s="4" t="s">
        <v>319</v>
      </c>
      <c r="X1" s="4" t="s">
        <v>318</v>
      </c>
      <c r="Y1" s="4" t="s">
        <v>317</v>
      </c>
      <c r="Z1" s="4" t="s">
        <v>316</v>
      </c>
      <c r="AA1" s="4" t="s">
        <v>315</v>
      </c>
      <c r="AB1" s="4" t="s">
        <v>314</v>
      </c>
      <c r="AC1" s="4" t="s">
        <v>313</v>
      </c>
      <c r="AD1" s="4" t="s">
        <v>312</v>
      </c>
      <c r="AE1" s="4" t="s">
        <v>311</v>
      </c>
      <c r="AF1" s="4" t="s">
        <v>310</v>
      </c>
      <c r="AG1" s="4" t="s">
        <v>309</v>
      </c>
      <c r="AH1" s="4" t="s">
        <v>308</v>
      </c>
      <c r="AI1" s="4" t="s">
        <v>307</v>
      </c>
      <c r="AJ1" s="4" t="s">
        <v>306</v>
      </c>
      <c r="AK1" s="4" t="s">
        <v>305</v>
      </c>
      <c r="AL1" s="4" t="s">
        <v>304</v>
      </c>
      <c r="AM1" s="4" t="s">
        <v>303</v>
      </c>
      <c r="AN1" s="4" t="s">
        <v>302</v>
      </c>
      <c r="AO1" s="4" t="s">
        <v>301</v>
      </c>
      <c r="AP1" s="4" t="s">
        <v>300</v>
      </c>
      <c r="AQ1" s="4" t="s">
        <v>299</v>
      </c>
      <c r="AR1" s="4" t="s">
        <v>298</v>
      </c>
      <c r="AS1" s="4" t="s">
        <v>297</v>
      </c>
      <c r="AT1" s="4" t="s">
        <v>296</v>
      </c>
    </row>
    <row r="2" spans="1:46" s="3" customFormat="1" ht="15.75" customHeight="1">
      <c r="A2" s="145"/>
      <c r="B2" s="147"/>
      <c r="C2" s="147"/>
      <c r="D2" s="161" t="s">
        <v>295</v>
      </c>
      <c r="E2" s="161" t="s">
        <v>294</v>
      </c>
      <c r="F2" s="161" t="s">
        <v>293</v>
      </c>
      <c r="G2" s="165" t="s">
        <v>381</v>
      </c>
      <c r="H2" s="165"/>
      <c r="I2" s="165"/>
      <c r="J2" s="165"/>
      <c r="K2" s="165"/>
      <c r="L2" s="143" t="s">
        <v>387</v>
      </c>
      <c r="M2" s="142"/>
      <c r="N2" s="142"/>
      <c r="O2" s="142"/>
      <c r="P2" s="142"/>
      <c r="Q2" s="143" t="s">
        <v>292</v>
      </c>
      <c r="R2" s="142"/>
      <c r="S2" s="142"/>
      <c r="T2" s="142"/>
      <c r="U2" s="142"/>
      <c r="V2" s="143" t="s">
        <v>291</v>
      </c>
      <c r="W2" s="143"/>
      <c r="X2" s="143"/>
      <c r="Y2" s="143"/>
      <c r="Z2" s="143"/>
      <c r="AA2" s="143" t="s">
        <v>290</v>
      </c>
      <c r="AB2" s="142"/>
      <c r="AC2" s="142"/>
      <c r="AD2" s="142"/>
      <c r="AE2" s="142"/>
      <c r="AF2" s="143" t="s">
        <v>289</v>
      </c>
      <c r="AG2" s="142"/>
      <c r="AH2" s="142"/>
      <c r="AI2" s="142"/>
      <c r="AJ2" s="142"/>
      <c r="AK2" s="143" t="s">
        <v>288</v>
      </c>
      <c r="AL2" s="142"/>
      <c r="AM2" s="142"/>
      <c r="AN2" s="142"/>
      <c r="AO2" s="142"/>
      <c r="AP2" s="143" t="s">
        <v>287</v>
      </c>
      <c r="AQ2" s="142"/>
      <c r="AR2" s="142"/>
      <c r="AS2" s="142"/>
      <c r="AT2" s="142"/>
    </row>
    <row r="3" spans="1:46" s="3" customFormat="1" ht="58.5" customHeight="1">
      <c r="A3" s="163"/>
      <c r="B3" s="148"/>
      <c r="C3" s="148"/>
      <c r="D3" s="161"/>
      <c r="E3" s="161"/>
      <c r="F3" s="161"/>
      <c r="G3" s="161" t="s">
        <v>286</v>
      </c>
      <c r="H3" s="162" t="s">
        <v>285</v>
      </c>
      <c r="I3" s="162" t="s">
        <v>284</v>
      </c>
      <c r="J3" s="162" t="s">
        <v>220</v>
      </c>
      <c r="K3" s="162" t="s">
        <v>221</v>
      </c>
      <c r="L3" s="161" t="s">
        <v>286</v>
      </c>
      <c r="M3" s="162" t="s">
        <v>285</v>
      </c>
      <c r="N3" s="162" t="s">
        <v>284</v>
      </c>
      <c r="O3" s="162" t="s">
        <v>220</v>
      </c>
      <c r="P3" s="162" t="s">
        <v>221</v>
      </c>
      <c r="Q3" s="161" t="s">
        <v>286</v>
      </c>
      <c r="R3" s="162" t="s">
        <v>285</v>
      </c>
      <c r="S3" s="162" t="s">
        <v>284</v>
      </c>
      <c r="T3" s="162" t="s">
        <v>220</v>
      </c>
      <c r="U3" s="162" t="s">
        <v>221</v>
      </c>
      <c r="V3" s="161" t="s">
        <v>286</v>
      </c>
      <c r="W3" s="162" t="s">
        <v>285</v>
      </c>
      <c r="X3" s="162" t="s">
        <v>284</v>
      </c>
      <c r="Y3" s="162" t="s">
        <v>220</v>
      </c>
      <c r="Z3" s="162" t="s">
        <v>221</v>
      </c>
      <c r="AA3" s="161" t="s">
        <v>286</v>
      </c>
      <c r="AB3" s="162" t="s">
        <v>285</v>
      </c>
      <c r="AC3" s="162" t="s">
        <v>284</v>
      </c>
      <c r="AD3" s="162" t="s">
        <v>220</v>
      </c>
      <c r="AE3" s="162" t="s">
        <v>221</v>
      </c>
      <c r="AF3" s="161" t="s">
        <v>286</v>
      </c>
      <c r="AG3" s="162" t="s">
        <v>285</v>
      </c>
      <c r="AH3" s="162" t="s">
        <v>284</v>
      </c>
      <c r="AI3" s="164" t="s">
        <v>220</v>
      </c>
      <c r="AJ3" s="164" t="s">
        <v>221</v>
      </c>
      <c r="AK3" s="161" t="s">
        <v>286</v>
      </c>
      <c r="AL3" s="164" t="s">
        <v>285</v>
      </c>
      <c r="AM3" s="164" t="s">
        <v>284</v>
      </c>
      <c r="AN3" s="164" t="s">
        <v>220</v>
      </c>
      <c r="AO3" s="164" t="s">
        <v>221</v>
      </c>
      <c r="AP3" s="161" t="s">
        <v>286</v>
      </c>
      <c r="AQ3" s="164" t="s">
        <v>285</v>
      </c>
      <c r="AR3" s="164" t="s">
        <v>284</v>
      </c>
      <c r="AS3" s="164" t="s">
        <v>220</v>
      </c>
      <c r="AT3" s="164" t="s">
        <v>221</v>
      </c>
    </row>
    <row r="4" spans="1:46" s="3" customFormat="1" ht="0.75" customHeight="1" hidden="1" thickBot="1">
      <c r="A4" s="146"/>
      <c r="B4" s="148"/>
      <c r="C4" s="148"/>
      <c r="D4" s="41"/>
      <c r="E4" s="41"/>
      <c r="F4" s="41"/>
      <c r="G4" s="161"/>
      <c r="H4" s="162"/>
      <c r="I4" s="162"/>
      <c r="J4" s="162"/>
      <c r="K4" s="162"/>
      <c r="L4" s="161"/>
      <c r="M4" s="162"/>
      <c r="N4" s="162"/>
      <c r="O4" s="162"/>
      <c r="P4" s="162"/>
      <c r="Q4" s="161"/>
      <c r="R4" s="162"/>
      <c r="S4" s="162"/>
      <c r="T4" s="162"/>
      <c r="U4" s="162"/>
      <c r="V4" s="161"/>
      <c r="W4" s="162"/>
      <c r="X4" s="162"/>
      <c r="Y4" s="162"/>
      <c r="Z4" s="162"/>
      <c r="AA4" s="161"/>
      <c r="AB4" s="162"/>
      <c r="AC4" s="162"/>
      <c r="AD4" s="162"/>
      <c r="AE4" s="162"/>
      <c r="AF4" s="161"/>
      <c r="AG4" s="162"/>
      <c r="AH4" s="162"/>
      <c r="AI4" s="164"/>
      <c r="AJ4" s="164"/>
      <c r="AK4" s="161"/>
      <c r="AL4" s="164"/>
      <c r="AM4" s="164"/>
      <c r="AN4" s="164"/>
      <c r="AO4" s="164"/>
      <c r="AP4" s="161"/>
      <c r="AQ4" s="164"/>
      <c r="AR4" s="164"/>
      <c r="AS4" s="164"/>
      <c r="AT4" s="164"/>
    </row>
    <row r="5" spans="1:46" s="10" customFormat="1" ht="15" customHeight="1" thickBot="1">
      <c r="A5" s="6" t="s">
        <v>20</v>
      </c>
      <c r="B5" s="6" t="s">
        <v>21</v>
      </c>
      <c r="C5" s="6" t="s">
        <v>22</v>
      </c>
      <c r="D5" s="6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6">
        <v>26</v>
      </c>
      <c r="AD5" s="6">
        <v>27</v>
      </c>
      <c r="AE5" s="6">
        <v>28</v>
      </c>
      <c r="AF5" s="6">
        <v>29</v>
      </c>
      <c r="AG5" s="6">
        <v>30</v>
      </c>
      <c r="AH5" s="6">
        <v>31</v>
      </c>
      <c r="AI5" s="6">
        <v>32</v>
      </c>
      <c r="AJ5" s="6">
        <v>33</v>
      </c>
      <c r="AK5" s="6">
        <v>34</v>
      </c>
      <c r="AL5" s="6">
        <v>35</v>
      </c>
      <c r="AM5" s="6">
        <v>36</v>
      </c>
      <c r="AN5" s="6">
        <v>37</v>
      </c>
      <c r="AO5" s="6">
        <v>38</v>
      </c>
      <c r="AP5" s="6">
        <v>39</v>
      </c>
      <c r="AQ5" s="6">
        <v>40</v>
      </c>
      <c r="AR5" s="6">
        <v>41</v>
      </c>
      <c r="AS5" s="6">
        <v>42</v>
      </c>
      <c r="AT5" s="6">
        <v>43</v>
      </c>
    </row>
    <row r="6" spans="1:62" ht="12.75">
      <c r="A6" s="56">
        <v>1</v>
      </c>
      <c r="B6" s="56" t="s">
        <v>413</v>
      </c>
      <c r="C6" s="56" t="s">
        <v>414</v>
      </c>
      <c r="D6" s="56">
        <v>259</v>
      </c>
      <c r="E6" s="56">
        <v>151</v>
      </c>
      <c r="F6" s="56">
        <v>108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1</v>
      </c>
      <c r="M6" s="56">
        <v>1</v>
      </c>
      <c r="N6" s="56">
        <v>0</v>
      </c>
      <c r="O6" s="56">
        <v>1</v>
      </c>
      <c r="P6" s="56">
        <v>0</v>
      </c>
      <c r="Q6" s="56">
        <v>14</v>
      </c>
      <c r="R6" s="56">
        <v>12</v>
      </c>
      <c r="S6" s="56">
        <v>2</v>
      </c>
      <c r="T6" s="56">
        <v>8</v>
      </c>
      <c r="U6" s="56">
        <v>6</v>
      </c>
      <c r="V6" s="56">
        <v>36</v>
      </c>
      <c r="W6" s="56">
        <v>19</v>
      </c>
      <c r="X6" s="56">
        <v>17</v>
      </c>
      <c r="Y6" s="56">
        <v>22</v>
      </c>
      <c r="Z6" s="56">
        <v>14</v>
      </c>
      <c r="AA6" s="56">
        <v>68</v>
      </c>
      <c r="AB6" s="56">
        <v>48</v>
      </c>
      <c r="AC6" s="56">
        <v>20</v>
      </c>
      <c r="AD6" s="56">
        <v>34</v>
      </c>
      <c r="AE6" s="56">
        <v>34</v>
      </c>
      <c r="AF6" s="56">
        <v>77</v>
      </c>
      <c r="AG6" s="56">
        <v>41</v>
      </c>
      <c r="AH6" s="56">
        <v>36</v>
      </c>
      <c r="AI6" s="56">
        <v>27</v>
      </c>
      <c r="AJ6" s="56">
        <v>50</v>
      </c>
      <c r="AK6" s="56">
        <v>51</v>
      </c>
      <c r="AL6" s="56">
        <v>23</v>
      </c>
      <c r="AM6" s="56">
        <v>28</v>
      </c>
      <c r="AN6" s="56">
        <v>8</v>
      </c>
      <c r="AO6" s="56">
        <v>43</v>
      </c>
      <c r="AP6" s="56">
        <v>12</v>
      </c>
      <c r="AQ6" s="56">
        <v>7</v>
      </c>
      <c r="AR6" s="56">
        <v>5</v>
      </c>
      <c r="AS6" s="56">
        <v>1</v>
      </c>
      <c r="AT6" s="56">
        <v>11</v>
      </c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</row>
    <row r="7" spans="1:46" ht="12.75">
      <c r="A7" s="57">
        <v>2</v>
      </c>
      <c r="B7" s="58" t="s">
        <v>415</v>
      </c>
      <c r="C7" s="58" t="s">
        <v>416</v>
      </c>
      <c r="D7" s="58">
        <v>25</v>
      </c>
      <c r="E7" s="58">
        <v>20</v>
      </c>
      <c r="F7" s="58">
        <v>5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1</v>
      </c>
      <c r="R7" s="58">
        <v>1</v>
      </c>
      <c r="S7" s="58">
        <v>0</v>
      </c>
      <c r="T7" s="58">
        <v>1</v>
      </c>
      <c r="U7" s="58">
        <v>0</v>
      </c>
      <c r="V7" s="58">
        <v>2</v>
      </c>
      <c r="W7" s="58">
        <v>2</v>
      </c>
      <c r="X7" s="58">
        <v>0</v>
      </c>
      <c r="Y7" s="58">
        <v>2</v>
      </c>
      <c r="Z7" s="58">
        <v>0</v>
      </c>
      <c r="AA7" s="58">
        <v>8</v>
      </c>
      <c r="AB7" s="58">
        <v>7</v>
      </c>
      <c r="AC7" s="58">
        <v>1</v>
      </c>
      <c r="AD7" s="58">
        <v>6</v>
      </c>
      <c r="AE7" s="58">
        <v>2</v>
      </c>
      <c r="AF7" s="58">
        <v>4</v>
      </c>
      <c r="AG7" s="58">
        <v>2</v>
      </c>
      <c r="AH7" s="58">
        <v>2</v>
      </c>
      <c r="AI7" s="58">
        <v>1</v>
      </c>
      <c r="AJ7" s="58">
        <v>3</v>
      </c>
      <c r="AK7" s="58">
        <v>9</v>
      </c>
      <c r="AL7" s="58">
        <v>7</v>
      </c>
      <c r="AM7" s="58">
        <v>2</v>
      </c>
      <c r="AN7" s="58">
        <v>1</v>
      </c>
      <c r="AO7" s="58">
        <v>8</v>
      </c>
      <c r="AP7" s="58">
        <v>1</v>
      </c>
      <c r="AQ7" s="58">
        <v>1</v>
      </c>
      <c r="AR7" s="58">
        <v>0</v>
      </c>
      <c r="AS7" s="58">
        <v>0</v>
      </c>
      <c r="AT7" s="58">
        <v>1</v>
      </c>
    </row>
    <row r="8" spans="1:46" ht="12.75">
      <c r="A8" s="57">
        <v>3</v>
      </c>
      <c r="B8" s="58" t="s">
        <v>415</v>
      </c>
      <c r="C8" s="58" t="s">
        <v>417</v>
      </c>
      <c r="D8" s="58">
        <v>141</v>
      </c>
      <c r="E8" s="58">
        <v>97</v>
      </c>
      <c r="F8" s="58">
        <v>44</v>
      </c>
      <c r="G8" s="58">
        <v>1</v>
      </c>
      <c r="H8" s="58">
        <v>1</v>
      </c>
      <c r="I8" s="58">
        <v>0</v>
      </c>
      <c r="J8" s="58">
        <v>0</v>
      </c>
      <c r="K8" s="58">
        <v>1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5</v>
      </c>
      <c r="R8" s="58">
        <v>4</v>
      </c>
      <c r="S8" s="58">
        <v>1</v>
      </c>
      <c r="T8" s="58">
        <v>2</v>
      </c>
      <c r="U8" s="58">
        <v>3</v>
      </c>
      <c r="V8" s="58">
        <v>14</v>
      </c>
      <c r="W8" s="58">
        <v>10</v>
      </c>
      <c r="X8" s="58">
        <v>4</v>
      </c>
      <c r="Y8" s="58">
        <v>7</v>
      </c>
      <c r="Z8" s="58">
        <v>7</v>
      </c>
      <c r="AA8" s="58">
        <v>20</v>
      </c>
      <c r="AB8" s="58">
        <v>17</v>
      </c>
      <c r="AC8" s="58">
        <v>3</v>
      </c>
      <c r="AD8" s="58">
        <v>16</v>
      </c>
      <c r="AE8" s="58">
        <v>4</v>
      </c>
      <c r="AF8" s="58">
        <v>53</v>
      </c>
      <c r="AG8" s="58">
        <v>37</v>
      </c>
      <c r="AH8" s="58">
        <v>16</v>
      </c>
      <c r="AI8" s="58">
        <v>16</v>
      </c>
      <c r="AJ8" s="58">
        <v>37</v>
      </c>
      <c r="AK8" s="58">
        <v>39</v>
      </c>
      <c r="AL8" s="58">
        <v>23</v>
      </c>
      <c r="AM8" s="58">
        <v>16</v>
      </c>
      <c r="AN8" s="58">
        <v>5</v>
      </c>
      <c r="AO8" s="58">
        <v>34</v>
      </c>
      <c r="AP8" s="58">
        <v>9</v>
      </c>
      <c r="AQ8" s="58">
        <v>5</v>
      </c>
      <c r="AR8" s="58">
        <v>4</v>
      </c>
      <c r="AS8" s="58">
        <v>0</v>
      </c>
      <c r="AT8" s="58">
        <v>9</v>
      </c>
    </row>
    <row r="9" spans="1:46" ht="12.75">
      <c r="A9" s="57">
        <v>4</v>
      </c>
      <c r="B9" s="58" t="s">
        <v>415</v>
      </c>
      <c r="C9" s="58" t="s">
        <v>418</v>
      </c>
      <c r="D9" s="58">
        <v>112</v>
      </c>
      <c r="E9" s="58">
        <v>74</v>
      </c>
      <c r="F9" s="58">
        <v>38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1</v>
      </c>
      <c r="M9" s="58">
        <v>0</v>
      </c>
      <c r="N9" s="58">
        <v>1</v>
      </c>
      <c r="O9" s="58">
        <v>1</v>
      </c>
      <c r="P9" s="58">
        <v>0</v>
      </c>
      <c r="Q9" s="58">
        <v>16</v>
      </c>
      <c r="R9" s="58">
        <v>10</v>
      </c>
      <c r="S9" s="58">
        <v>6</v>
      </c>
      <c r="T9" s="58">
        <v>15</v>
      </c>
      <c r="U9" s="58">
        <v>1</v>
      </c>
      <c r="V9" s="58">
        <v>33</v>
      </c>
      <c r="W9" s="58">
        <v>19</v>
      </c>
      <c r="X9" s="58">
        <v>14</v>
      </c>
      <c r="Y9" s="58">
        <v>29</v>
      </c>
      <c r="Z9" s="58">
        <v>4</v>
      </c>
      <c r="AA9" s="58">
        <v>32</v>
      </c>
      <c r="AB9" s="58">
        <v>25</v>
      </c>
      <c r="AC9" s="58">
        <v>7</v>
      </c>
      <c r="AD9" s="58">
        <v>31</v>
      </c>
      <c r="AE9" s="58">
        <v>1</v>
      </c>
      <c r="AF9" s="58">
        <v>22</v>
      </c>
      <c r="AG9" s="58">
        <v>16</v>
      </c>
      <c r="AH9" s="58">
        <v>6</v>
      </c>
      <c r="AI9" s="58">
        <v>15</v>
      </c>
      <c r="AJ9" s="58">
        <v>7</v>
      </c>
      <c r="AK9" s="58">
        <v>8</v>
      </c>
      <c r="AL9" s="58">
        <v>4</v>
      </c>
      <c r="AM9" s="58">
        <v>4</v>
      </c>
      <c r="AN9" s="58">
        <v>4</v>
      </c>
      <c r="AO9" s="58">
        <v>4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</row>
    <row r="10" spans="1:46" ht="12.75">
      <c r="A10" s="57">
        <v>5</v>
      </c>
      <c r="B10" s="58" t="s">
        <v>419</v>
      </c>
      <c r="C10" s="58" t="s">
        <v>420</v>
      </c>
      <c r="D10" s="58">
        <v>193</v>
      </c>
      <c r="E10" s="58">
        <v>152</v>
      </c>
      <c r="F10" s="58">
        <v>41</v>
      </c>
      <c r="G10" s="58">
        <v>1</v>
      </c>
      <c r="H10" s="58">
        <v>1</v>
      </c>
      <c r="I10" s="58">
        <v>0</v>
      </c>
      <c r="J10" s="58">
        <v>0</v>
      </c>
      <c r="K10" s="58">
        <v>1</v>
      </c>
      <c r="L10" s="58">
        <v>1</v>
      </c>
      <c r="M10" s="58">
        <v>1</v>
      </c>
      <c r="N10" s="58">
        <v>0</v>
      </c>
      <c r="O10" s="58">
        <v>0</v>
      </c>
      <c r="P10" s="58">
        <v>1</v>
      </c>
      <c r="Q10" s="58">
        <v>14</v>
      </c>
      <c r="R10" s="58">
        <v>13</v>
      </c>
      <c r="S10" s="58">
        <v>1</v>
      </c>
      <c r="T10" s="58">
        <v>13</v>
      </c>
      <c r="U10" s="58">
        <v>1</v>
      </c>
      <c r="V10" s="58">
        <v>18</v>
      </c>
      <c r="W10" s="58">
        <v>16</v>
      </c>
      <c r="X10" s="58">
        <v>2</v>
      </c>
      <c r="Y10" s="58">
        <v>16</v>
      </c>
      <c r="Z10" s="58">
        <v>2</v>
      </c>
      <c r="AA10" s="58">
        <v>42</v>
      </c>
      <c r="AB10" s="58">
        <v>32</v>
      </c>
      <c r="AC10" s="58">
        <v>10</v>
      </c>
      <c r="AD10" s="58">
        <v>23</v>
      </c>
      <c r="AE10" s="58">
        <v>19</v>
      </c>
      <c r="AF10" s="58">
        <v>66</v>
      </c>
      <c r="AG10" s="58">
        <v>53</v>
      </c>
      <c r="AH10" s="58">
        <v>13</v>
      </c>
      <c r="AI10" s="58">
        <v>38</v>
      </c>
      <c r="AJ10" s="58">
        <v>28</v>
      </c>
      <c r="AK10" s="58">
        <v>41</v>
      </c>
      <c r="AL10" s="58">
        <v>31</v>
      </c>
      <c r="AM10" s="58">
        <v>10</v>
      </c>
      <c r="AN10" s="58">
        <v>2</v>
      </c>
      <c r="AO10" s="58">
        <v>39</v>
      </c>
      <c r="AP10" s="58">
        <v>10</v>
      </c>
      <c r="AQ10" s="58">
        <v>5</v>
      </c>
      <c r="AR10" s="58">
        <v>5</v>
      </c>
      <c r="AS10" s="58">
        <v>1</v>
      </c>
      <c r="AT10" s="58">
        <v>9</v>
      </c>
    </row>
    <row r="11" spans="1:46" ht="12.75">
      <c r="A11" s="57">
        <v>6</v>
      </c>
      <c r="B11" s="58" t="s">
        <v>421</v>
      </c>
      <c r="C11" s="58" t="s">
        <v>422</v>
      </c>
      <c r="D11" s="58">
        <v>67</v>
      </c>
      <c r="E11" s="58">
        <v>41</v>
      </c>
      <c r="F11" s="58">
        <v>26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4</v>
      </c>
      <c r="R11" s="58">
        <v>1</v>
      </c>
      <c r="S11" s="58">
        <v>3</v>
      </c>
      <c r="T11" s="58">
        <v>1</v>
      </c>
      <c r="U11" s="58">
        <v>3</v>
      </c>
      <c r="V11" s="58">
        <v>5</v>
      </c>
      <c r="W11" s="58">
        <v>2</v>
      </c>
      <c r="X11" s="58">
        <v>3</v>
      </c>
      <c r="Y11" s="58">
        <v>4</v>
      </c>
      <c r="Z11" s="58">
        <v>1</v>
      </c>
      <c r="AA11" s="58">
        <v>18</v>
      </c>
      <c r="AB11" s="58">
        <v>10</v>
      </c>
      <c r="AC11" s="58">
        <v>8</v>
      </c>
      <c r="AD11" s="58">
        <v>7</v>
      </c>
      <c r="AE11" s="58">
        <v>11</v>
      </c>
      <c r="AF11" s="58">
        <v>19</v>
      </c>
      <c r="AG11" s="58">
        <v>15</v>
      </c>
      <c r="AH11" s="58">
        <v>4</v>
      </c>
      <c r="AI11" s="58">
        <v>7</v>
      </c>
      <c r="AJ11" s="58">
        <v>12</v>
      </c>
      <c r="AK11" s="58">
        <v>15</v>
      </c>
      <c r="AL11" s="58">
        <v>8</v>
      </c>
      <c r="AM11" s="58">
        <v>7</v>
      </c>
      <c r="AN11" s="58">
        <v>2</v>
      </c>
      <c r="AO11" s="58">
        <v>13</v>
      </c>
      <c r="AP11" s="58">
        <v>6</v>
      </c>
      <c r="AQ11" s="58">
        <v>5</v>
      </c>
      <c r="AR11" s="58">
        <v>1</v>
      </c>
      <c r="AS11" s="58">
        <v>1</v>
      </c>
      <c r="AT11" s="58">
        <v>5</v>
      </c>
    </row>
    <row r="12" spans="1:46" ht="12.75">
      <c r="A12" s="57">
        <v>7</v>
      </c>
      <c r="B12" s="58" t="s">
        <v>421</v>
      </c>
      <c r="C12" s="58" t="s">
        <v>423</v>
      </c>
      <c r="D12" s="58">
        <v>33</v>
      </c>
      <c r="E12" s="58">
        <v>25</v>
      </c>
      <c r="F12" s="58">
        <v>8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4</v>
      </c>
      <c r="R12" s="58">
        <v>2</v>
      </c>
      <c r="S12" s="58">
        <v>2</v>
      </c>
      <c r="T12" s="58">
        <v>3</v>
      </c>
      <c r="U12" s="58">
        <v>1</v>
      </c>
      <c r="V12" s="58">
        <v>6</v>
      </c>
      <c r="W12" s="58">
        <v>6</v>
      </c>
      <c r="X12" s="58">
        <v>0</v>
      </c>
      <c r="Y12" s="58">
        <v>4</v>
      </c>
      <c r="Z12" s="58">
        <v>2</v>
      </c>
      <c r="AA12" s="58">
        <v>8</v>
      </c>
      <c r="AB12" s="58">
        <v>6</v>
      </c>
      <c r="AC12" s="58">
        <v>2</v>
      </c>
      <c r="AD12" s="58">
        <v>5</v>
      </c>
      <c r="AE12" s="58">
        <v>3</v>
      </c>
      <c r="AF12" s="58">
        <v>14</v>
      </c>
      <c r="AG12" s="58">
        <v>10</v>
      </c>
      <c r="AH12" s="58">
        <v>4</v>
      </c>
      <c r="AI12" s="58">
        <v>8</v>
      </c>
      <c r="AJ12" s="58">
        <v>6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1</v>
      </c>
      <c r="AQ12" s="58">
        <v>1</v>
      </c>
      <c r="AR12" s="58">
        <v>0</v>
      </c>
      <c r="AS12" s="58">
        <v>0</v>
      </c>
      <c r="AT12" s="58">
        <v>1</v>
      </c>
    </row>
    <row r="13" spans="1:46" ht="12.75">
      <c r="A13" s="57">
        <v>8</v>
      </c>
      <c r="B13" s="58" t="s">
        <v>421</v>
      </c>
      <c r="C13" s="58" t="s">
        <v>424</v>
      </c>
      <c r="D13" s="58">
        <v>190</v>
      </c>
      <c r="E13" s="58">
        <v>109</v>
      </c>
      <c r="F13" s="58">
        <v>81</v>
      </c>
      <c r="G13" s="58">
        <v>1</v>
      </c>
      <c r="H13" s="58">
        <v>1</v>
      </c>
      <c r="I13" s="58">
        <v>0</v>
      </c>
      <c r="J13" s="58">
        <v>0</v>
      </c>
      <c r="K13" s="58">
        <v>1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7</v>
      </c>
      <c r="R13" s="58">
        <v>4</v>
      </c>
      <c r="S13" s="58">
        <v>3</v>
      </c>
      <c r="T13" s="58">
        <v>7</v>
      </c>
      <c r="U13" s="58">
        <v>0</v>
      </c>
      <c r="V13" s="58">
        <v>9</v>
      </c>
      <c r="W13" s="58">
        <v>4</v>
      </c>
      <c r="X13" s="58">
        <v>5</v>
      </c>
      <c r="Y13" s="58">
        <v>6</v>
      </c>
      <c r="Z13" s="58">
        <v>3</v>
      </c>
      <c r="AA13" s="58">
        <v>33</v>
      </c>
      <c r="AB13" s="58">
        <v>23</v>
      </c>
      <c r="AC13" s="58">
        <v>10</v>
      </c>
      <c r="AD13" s="58">
        <v>23</v>
      </c>
      <c r="AE13" s="58">
        <v>10</v>
      </c>
      <c r="AF13" s="58">
        <v>60</v>
      </c>
      <c r="AG13" s="58">
        <v>36</v>
      </c>
      <c r="AH13" s="58">
        <v>24</v>
      </c>
      <c r="AI13" s="58">
        <v>24</v>
      </c>
      <c r="AJ13" s="58">
        <v>36</v>
      </c>
      <c r="AK13" s="58">
        <v>62</v>
      </c>
      <c r="AL13" s="58">
        <v>30</v>
      </c>
      <c r="AM13" s="58">
        <v>32</v>
      </c>
      <c r="AN13" s="58">
        <v>5</v>
      </c>
      <c r="AO13" s="58">
        <v>57</v>
      </c>
      <c r="AP13" s="58">
        <v>18</v>
      </c>
      <c r="AQ13" s="58">
        <v>11</v>
      </c>
      <c r="AR13" s="58">
        <v>7</v>
      </c>
      <c r="AS13" s="58">
        <v>3</v>
      </c>
      <c r="AT13" s="58">
        <v>15</v>
      </c>
    </row>
    <row r="14" spans="1:46" ht="12.75">
      <c r="A14" s="57">
        <v>9</v>
      </c>
      <c r="B14" s="58" t="s">
        <v>421</v>
      </c>
      <c r="C14" s="58" t="s">
        <v>425</v>
      </c>
      <c r="D14" s="58">
        <v>284</v>
      </c>
      <c r="E14" s="58">
        <v>199</v>
      </c>
      <c r="F14" s="58">
        <v>85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16</v>
      </c>
      <c r="R14" s="58">
        <v>11</v>
      </c>
      <c r="S14" s="58">
        <v>5</v>
      </c>
      <c r="T14" s="58">
        <v>9</v>
      </c>
      <c r="U14" s="58">
        <v>7</v>
      </c>
      <c r="V14" s="58">
        <v>34</v>
      </c>
      <c r="W14" s="58">
        <v>24</v>
      </c>
      <c r="X14" s="58">
        <v>10</v>
      </c>
      <c r="Y14" s="58">
        <v>18</v>
      </c>
      <c r="Z14" s="58">
        <v>16</v>
      </c>
      <c r="AA14" s="58">
        <v>44</v>
      </c>
      <c r="AB14" s="58">
        <v>30</v>
      </c>
      <c r="AC14" s="58">
        <v>14</v>
      </c>
      <c r="AD14" s="58">
        <v>15</v>
      </c>
      <c r="AE14" s="58">
        <v>29</v>
      </c>
      <c r="AF14" s="58">
        <v>64</v>
      </c>
      <c r="AG14" s="58">
        <v>50</v>
      </c>
      <c r="AH14" s="58">
        <v>14</v>
      </c>
      <c r="AI14" s="58">
        <v>10</v>
      </c>
      <c r="AJ14" s="58">
        <v>54</v>
      </c>
      <c r="AK14" s="58">
        <v>97</v>
      </c>
      <c r="AL14" s="58">
        <v>60</v>
      </c>
      <c r="AM14" s="58">
        <v>37</v>
      </c>
      <c r="AN14" s="58">
        <v>3</v>
      </c>
      <c r="AO14" s="58">
        <v>94</v>
      </c>
      <c r="AP14" s="58">
        <v>29</v>
      </c>
      <c r="AQ14" s="58">
        <v>24</v>
      </c>
      <c r="AR14" s="58">
        <v>5</v>
      </c>
      <c r="AS14" s="58">
        <v>1</v>
      </c>
      <c r="AT14" s="58">
        <v>28</v>
      </c>
    </row>
    <row r="15" spans="1:46" ht="12.75">
      <c r="A15" s="57">
        <v>10</v>
      </c>
      <c r="B15" s="58" t="s">
        <v>421</v>
      </c>
      <c r="C15" s="58" t="s">
        <v>426</v>
      </c>
      <c r="D15" s="58">
        <v>101</v>
      </c>
      <c r="E15" s="58">
        <v>45</v>
      </c>
      <c r="F15" s="58">
        <v>56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5</v>
      </c>
      <c r="R15" s="58">
        <v>3</v>
      </c>
      <c r="S15" s="58">
        <v>2</v>
      </c>
      <c r="T15" s="58">
        <v>3</v>
      </c>
      <c r="U15" s="58">
        <v>2</v>
      </c>
      <c r="V15" s="58">
        <v>6</v>
      </c>
      <c r="W15" s="58">
        <v>0</v>
      </c>
      <c r="X15" s="58">
        <v>6</v>
      </c>
      <c r="Y15" s="58">
        <v>1</v>
      </c>
      <c r="Z15" s="58">
        <v>5</v>
      </c>
      <c r="AA15" s="58">
        <v>19</v>
      </c>
      <c r="AB15" s="58">
        <v>11</v>
      </c>
      <c r="AC15" s="58">
        <v>8</v>
      </c>
      <c r="AD15" s="58">
        <v>2</v>
      </c>
      <c r="AE15" s="58">
        <v>17</v>
      </c>
      <c r="AF15" s="58">
        <v>30</v>
      </c>
      <c r="AG15" s="58">
        <v>14</v>
      </c>
      <c r="AH15" s="58">
        <v>16</v>
      </c>
      <c r="AI15" s="58">
        <v>5</v>
      </c>
      <c r="AJ15" s="58">
        <v>25</v>
      </c>
      <c r="AK15" s="58">
        <v>34</v>
      </c>
      <c r="AL15" s="58">
        <v>14</v>
      </c>
      <c r="AM15" s="58">
        <v>20</v>
      </c>
      <c r="AN15" s="58">
        <v>3</v>
      </c>
      <c r="AO15" s="58">
        <v>31</v>
      </c>
      <c r="AP15" s="58">
        <v>7</v>
      </c>
      <c r="AQ15" s="58">
        <v>3</v>
      </c>
      <c r="AR15" s="58">
        <v>4</v>
      </c>
      <c r="AS15" s="58">
        <v>0</v>
      </c>
      <c r="AT15" s="58">
        <v>7</v>
      </c>
    </row>
    <row r="16" spans="1:46" ht="12.75">
      <c r="A16" s="57">
        <v>11</v>
      </c>
      <c r="B16" s="58" t="s">
        <v>421</v>
      </c>
      <c r="C16" s="58" t="s">
        <v>427</v>
      </c>
      <c r="D16" s="58">
        <v>339</v>
      </c>
      <c r="E16" s="58">
        <v>209</v>
      </c>
      <c r="F16" s="58">
        <v>130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20</v>
      </c>
      <c r="R16" s="58">
        <v>15</v>
      </c>
      <c r="S16" s="58">
        <v>5</v>
      </c>
      <c r="T16" s="58">
        <v>16</v>
      </c>
      <c r="U16" s="58">
        <v>4</v>
      </c>
      <c r="V16" s="58">
        <v>53</v>
      </c>
      <c r="W16" s="58">
        <v>29</v>
      </c>
      <c r="X16" s="58">
        <v>24</v>
      </c>
      <c r="Y16" s="58">
        <v>37</v>
      </c>
      <c r="Z16" s="58">
        <v>16</v>
      </c>
      <c r="AA16" s="58">
        <v>61</v>
      </c>
      <c r="AB16" s="58">
        <v>32</v>
      </c>
      <c r="AC16" s="58">
        <v>29</v>
      </c>
      <c r="AD16" s="58">
        <v>35</v>
      </c>
      <c r="AE16" s="58">
        <v>26</v>
      </c>
      <c r="AF16" s="58">
        <v>77</v>
      </c>
      <c r="AG16" s="58">
        <v>49</v>
      </c>
      <c r="AH16" s="58">
        <v>28</v>
      </c>
      <c r="AI16" s="58">
        <v>27</v>
      </c>
      <c r="AJ16" s="58">
        <v>50</v>
      </c>
      <c r="AK16" s="58">
        <v>93</v>
      </c>
      <c r="AL16" s="58">
        <v>57</v>
      </c>
      <c r="AM16" s="58">
        <v>36</v>
      </c>
      <c r="AN16" s="58">
        <v>12</v>
      </c>
      <c r="AO16" s="58">
        <v>81</v>
      </c>
      <c r="AP16" s="58">
        <v>35</v>
      </c>
      <c r="AQ16" s="58">
        <v>27</v>
      </c>
      <c r="AR16" s="58">
        <v>8</v>
      </c>
      <c r="AS16" s="58">
        <v>4</v>
      </c>
      <c r="AT16" s="58">
        <v>31</v>
      </c>
    </row>
    <row r="17" spans="1:46" ht="12.75">
      <c r="A17" s="57">
        <v>12</v>
      </c>
      <c r="B17" s="58" t="s">
        <v>421</v>
      </c>
      <c r="C17" s="58" t="s">
        <v>428</v>
      </c>
      <c r="D17" s="58">
        <v>14</v>
      </c>
      <c r="E17" s="58">
        <v>13</v>
      </c>
      <c r="F17" s="58">
        <v>1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8">
        <v>0</v>
      </c>
      <c r="U17" s="58">
        <v>0</v>
      </c>
      <c r="V17" s="58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2</v>
      </c>
      <c r="AB17" s="58">
        <v>2</v>
      </c>
      <c r="AC17" s="58">
        <v>0</v>
      </c>
      <c r="AD17" s="58">
        <v>1</v>
      </c>
      <c r="AE17" s="58">
        <v>1</v>
      </c>
      <c r="AF17" s="58">
        <v>2</v>
      </c>
      <c r="AG17" s="58">
        <v>2</v>
      </c>
      <c r="AH17" s="58">
        <v>0</v>
      </c>
      <c r="AI17" s="58">
        <v>0</v>
      </c>
      <c r="AJ17" s="58">
        <v>2</v>
      </c>
      <c r="AK17" s="58">
        <v>7</v>
      </c>
      <c r="AL17" s="58">
        <v>6</v>
      </c>
      <c r="AM17" s="58">
        <v>1</v>
      </c>
      <c r="AN17" s="58">
        <v>1</v>
      </c>
      <c r="AO17" s="58">
        <v>6</v>
      </c>
      <c r="AP17" s="58">
        <v>3</v>
      </c>
      <c r="AQ17" s="58">
        <v>3</v>
      </c>
      <c r="AR17" s="58">
        <v>0</v>
      </c>
      <c r="AS17" s="58">
        <v>0</v>
      </c>
      <c r="AT17" s="58">
        <v>3</v>
      </c>
    </row>
    <row r="18" spans="1:46" ht="12.75">
      <c r="A18" s="57">
        <v>13</v>
      </c>
      <c r="B18" s="58" t="s">
        <v>429</v>
      </c>
      <c r="C18" s="58" t="s">
        <v>430</v>
      </c>
      <c r="D18" s="58">
        <v>131</v>
      </c>
      <c r="E18" s="58">
        <v>87</v>
      </c>
      <c r="F18" s="58">
        <v>44</v>
      </c>
      <c r="G18" s="58">
        <v>1</v>
      </c>
      <c r="H18" s="58">
        <v>1</v>
      </c>
      <c r="I18" s="58">
        <v>0</v>
      </c>
      <c r="J18" s="58">
        <v>0</v>
      </c>
      <c r="K18" s="58">
        <v>1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13</v>
      </c>
      <c r="R18" s="58">
        <v>8</v>
      </c>
      <c r="S18" s="58">
        <v>5</v>
      </c>
      <c r="T18" s="58">
        <v>6</v>
      </c>
      <c r="U18" s="58">
        <v>7</v>
      </c>
      <c r="V18" s="58">
        <v>10</v>
      </c>
      <c r="W18" s="58">
        <v>7</v>
      </c>
      <c r="X18" s="58">
        <v>3</v>
      </c>
      <c r="Y18" s="58">
        <v>8</v>
      </c>
      <c r="Z18" s="58">
        <v>2</v>
      </c>
      <c r="AA18" s="58">
        <v>45</v>
      </c>
      <c r="AB18" s="58">
        <v>29</v>
      </c>
      <c r="AC18" s="58">
        <v>16</v>
      </c>
      <c r="AD18" s="58">
        <v>27</v>
      </c>
      <c r="AE18" s="58">
        <v>18</v>
      </c>
      <c r="AF18" s="58">
        <v>34</v>
      </c>
      <c r="AG18" s="58">
        <v>23</v>
      </c>
      <c r="AH18" s="58">
        <v>11</v>
      </c>
      <c r="AI18" s="58">
        <v>10</v>
      </c>
      <c r="AJ18" s="58">
        <v>24</v>
      </c>
      <c r="AK18" s="58">
        <v>25</v>
      </c>
      <c r="AL18" s="58">
        <v>17</v>
      </c>
      <c r="AM18" s="58">
        <v>8</v>
      </c>
      <c r="AN18" s="58">
        <v>2</v>
      </c>
      <c r="AO18" s="58">
        <v>23</v>
      </c>
      <c r="AP18" s="58">
        <v>3</v>
      </c>
      <c r="AQ18" s="58">
        <v>2</v>
      </c>
      <c r="AR18" s="58">
        <v>1</v>
      </c>
      <c r="AS18" s="58">
        <v>0</v>
      </c>
      <c r="AT18" s="58">
        <v>3</v>
      </c>
    </row>
    <row r="19" spans="1:46" ht="12.75">
      <c r="A19" s="57">
        <v>14</v>
      </c>
      <c r="B19" s="58" t="s">
        <v>431</v>
      </c>
      <c r="C19" s="58" t="s">
        <v>432</v>
      </c>
      <c r="D19" s="58">
        <v>102</v>
      </c>
      <c r="E19" s="58">
        <v>90</v>
      </c>
      <c r="F19" s="58">
        <v>12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3</v>
      </c>
      <c r="R19" s="58">
        <v>2</v>
      </c>
      <c r="S19" s="58">
        <v>1</v>
      </c>
      <c r="T19" s="58">
        <v>3</v>
      </c>
      <c r="U19" s="58">
        <v>0</v>
      </c>
      <c r="V19" s="58">
        <v>8</v>
      </c>
      <c r="W19" s="58">
        <v>6</v>
      </c>
      <c r="X19" s="58">
        <v>2</v>
      </c>
      <c r="Y19" s="58">
        <v>5</v>
      </c>
      <c r="Z19" s="58">
        <v>3</v>
      </c>
      <c r="AA19" s="58">
        <v>18</v>
      </c>
      <c r="AB19" s="58">
        <v>17</v>
      </c>
      <c r="AC19" s="58">
        <v>1</v>
      </c>
      <c r="AD19" s="58">
        <v>12</v>
      </c>
      <c r="AE19" s="58">
        <v>6</v>
      </c>
      <c r="AF19" s="58">
        <v>31</v>
      </c>
      <c r="AG19" s="58">
        <v>30</v>
      </c>
      <c r="AH19" s="58">
        <v>1</v>
      </c>
      <c r="AI19" s="58">
        <v>18</v>
      </c>
      <c r="AJ19" s="58">
        <v>13</v>
      </c>
      <c r="AK19" s="58">
        <v>41</v>
      </c>
      <c r="AL19" s="58">
        <v>34</v>
      </c>
      <c r="AM19" s="58">
        <v>7</v>
      </c>
      <c r="AN19" s="58">
        <v>7</v>
      </c>
      <c r="AO19" s="58">
        <v>34</v>
      </c>
      <c r="AP19" s="58">
        <v>1</v>
      </c>
      <c r="AQ19" s="58">
        <v>1</v>
      </c>
      <c r="AR19" s="58">
        <v>0</v>
      </c>
      <c r="AS19" s="58">
        <v>0</v>
      </c>
      <c r="AT19" s="58">
        <v>1</v>
      </c>
    </row>
    <row r="20" spans="1:46" ht="12.75">
      <c r="A20" s="57">
        <v>15</v>
      </c>
      <c r="B20" s="58" t="s">
        <v>431</v>
      </c>
      <c r="C20" s="58" t="s">
        <v>433</v>
      </c>
      <c r="D20" s="58">
        <v>43</v>
      </c>
      <c r="E20" s="58">
        <v>33</v>
      </c>
      <c r="F20" s="58">
        <v>10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1</v>
      </c>
      <c r="R20" s="58">
        <v>1</v>
      </c>
      <c r="S20" s="58">
        <v>0</v>
      </c>
      <c r="T20" s="58">
        <v>0</v>
      </c>
      <c r="U20" s="58">
        <v>1</v>
      </c>
      <c r="V20" s="58">
        <v>2</v>
      </c>
      <c r="W20" s="58">
        <v>0</v>
      </c>
      <c r="X20" s="58">
        <v>2</v>
      </c>
      <c r="Y20" s="58">
        <v>1</v>
      </c>
      <c r="Z20" s="58">
        <v>1</v>
      </c>
      <c r="AA20" s="58">
        <v>6</v>
      </c>
      <c r="AB20" s="58">
        <v>4</v>
      </c>
      <c r="AC20" s="58">
        <v>2</v>
      </c>
      <c r="AD20" s="58">
        <v>3</v>
      </c>
      <c r="AE20" s="58">
        <v>3</v>
      </c>
      <c r="AF20" s="58">
        <v>14</v>
      </c>
      <c r="AG20" s="58">
        <v>13</v>
      </c>
      <c r="AH20" s="58">
        <v>1</v>
      </c>
      <c r="AI20" s="58">
        <v>7</v>
      </c>
      <c r="AJ20" s="58">
        <v>7</v>
      </c>
      <c r="AK20" s="58">
        <v>15</v>
      </c>
      <c r="AL20" s="58">
        <v>12</v>
      </c>
      <c r="AM20" s="58">
        <v>3</v>
      </c>
      <c r="AN20" s="58">
        <v>4</v>
      </c>
      <c r="AO20" s="58">
        <v>11</v>
      </c>
      <c r="AP20" s="58">
        <v>5</v>
      </c>
      <c r="AQ20" s="58">
        <v>3</v>
      </c>
      <c r="AR20" s="58">
        <v>2</v>
      </c>
      <c r="AS20" s="58">
        <v>2</v>
      </c>
      <c r="AT20" s="58">
        <v>3</v>
      </c>
    </row>
    <row r="21" spans="1:46" ht="12.75">
      <c r="A21" s="57">
        <v>16</v>
      </c>
      <c r="B21" s="58" t="s">
        <v>431</v>
      </c>
      <c r="C21" s="58" t="s">
        <v>434</v>
      </c>
      <c r="D21" s="58">
        <v>12</v>
      </c>
      <c r="E21" s="58">
        <v>9</v>
      </c>
      <c r="F21" s="58">
        <v>3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1</v>
      </c>
      <c r="AB21" s="58">
        <v>1</v>
      </c>
      <c r="AC21" s="58">
        <v>0</v>
      </c>
      <c r="AD21" s="58">
        <v>1</v>
      </c>
      <c r="AE21" s="58">
        <v>0</v>
      </c>
      <c r="AF21" s="58">
        <v>4</v>
      </c>
      <c r="AG21" s="58">
        <v>3</v>
      </c>
      <c r="AH21" s="58">
        <v>1</v>
      </c>
      <c r="AI21" s="58">
        <v>2</v>
      </c>
      <c r="AJ21" s="58">
        <v>2</v>
      </c>
      <c r="AK21" s="58">
        <v>5</v>
      </c>
      <c r="AL21" s="58">
        <v>3</v>
      </c>
      <c r="AM21" s="58">
        <v>2</v>
      </c>
      <c r="AN21" s="58">
        <v>0</v>
      </c>
      <c r="AO21" s="58">
        <v>5</v>
      </c>
      <c r="AP21" s="58">
        <v>2</v>
      </c>
      <c r="AQ21" s="58">
        <v>2</v>
      </c>
      <c r="AR21" s="58">
        <v>0</v>
      </c>
      <c r="AS21" s="58">
        <v>0</v>
      </c>
      <c r="AT21" s="58">
        <v>2</v>
      </c>
    </row>
    <row r="22" spans="1:46" ht="12.75">
      <c r="A22" s="57">
        <v>17</v>
      </c>
      <c r="B22" s="58" t="s">
        <v>435</v>
      </c>
      <c r="C22" s="58" t="s">
        <v>436</v>
      </c>
      <c r="D22" s="58">
        <v>65</v>
      </c>
      <c r="E22" s="58">
        <v>62</v>
      </c>
      <c r="F22" s="58">
        <v>3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3</v>
      </c>
      <c r="R22" s="58">
        <v>3</v>
      </c>
      <c r="S22" s="58">
        <v>0</v>
      </c>
      <c r="T22" s="58">
        <v>2</v>
      </c>
      <c r="U22" s="58">
        <v>1</v>
      </c>
      <c r="V22" s="58">
        <v>5</v>
      </c>
      <c r="W22" s="58">
        <v>5</v>
      </c>
      <c r="X22" s="58">
        <v>0</v>
      </c>
      <c r="Y22" s="58">
        <v>4</v>
      </c>
      <c r="Z22" s="58">
        <v>1</v>
      </c>
      <c r="AA22" s="58">
        <v>12</v>
      </c>
      <c r="AB22" s="58">
        <v>11</v>
      </c>
      <c r="AC22" s="58">
        <v>1</v>
      </c>
      <c r="AD22" s="58">
        <v>9</v>
      </c>
      <c r="AE22" s="58">
        <v>3</v>
      </c>
      <c r="AF22" s="58">
        <v>23</v>
      </c>
      <c r="AG22" s="58">
        <v>21</v>
      </c>
      <c r="AH22" s="58">
        <v>2</v>
      </c>
      <c r="AI22" s="58">
        <v>8</v>
      </c>
      <c r="AJ22" s="58">
        <v>15</v>
      </c>
      <c r="AK22" s="58">
        <v>20</v>
      </c>
      <c r="AL22" s="58">
        <v>20</v>
      </c>
      <c r="AM22" s="58">
        <v>0</v>
      </c>
      <c r="AN22" s="58">
        <v>3</v>
      </c>
      <c r="AO22" s="58">
        <v>17</v>
      </c>
      <c r="AP22" s="58">
        <v>2</v>
      </c>
      <c r="AQ22" s="58">
        <v>2</v>
      </c>
      <c r="AR22" s="58">
        <v>0</v>
      </c>
      <c r="AS22" s="58">
        <v>1</v>
      </c>
      <c r="AT22" s="58">
        <v>1</v>
      </c>
    </row>
    <row r="23" spans="1:46" ht="12.75">
      <c r="A23" s="57">
        <v>18</v>
      </c>
      <c r="B23" s="58" t="s">
        <v>435</v>
      </c>
      <c r="C23" s="58" t="s">
        <v>437</v>
      </c>
      <c r="D23" s="58">
        <v>72</v>
      </c>
      <c r="E23" s="58">
        <v>63</v>
      </c>
      <c r="F23" s="58">
        <v>9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2</v>
      </c>
      <c r="R23" s="58">
        <v>0</v>
      </c>
      <c r="S23" s="58">
        <v>2</v>
      </c>
      <c r="T23" s="58">
        <v>2</v>
      </c>
      <c r="U23" s="58">
        <v>0</v>
      </c>
      <c r="V23" s="58">
        <v>9</v>
      </c>
      <c r="W23" s="58">
        <v>9</v>
      </c>
      <c r="X23" s="58">
        <v>0</v>
      </c>
      <c r="Y23" s="58">
        <v>7</v>
      </c>
      <c r="Z23" s="58">
        <v>2</v>
      </c>
      <c r="AA23" s="58">
        <v>18</v>
      </c>
      <c r="AB23" s="58">
        <v>16</v>
      </c>
      <c r="AC23" s="58">
        <v>2</v>
      </c>
      <c r="AD23" s="58">
        <v>8</v>
      </c>
      <c r="AE23" s="58">
        <v>10</v>
      </c>
      <c r="AF23" s="58">
        <v>14</v>
      </c>
      <c r="AG23" s="58">
        <v>12</v>
      </c>
      <c r="AH23" s="58">
        <v>2</v>
      </c>
      <c r="AI23" s="58">
        <v>10</v>
      </c>
      <c r="AJ23" s="58">
        <v>4</v>
      </c>
      <c r="AK23" s="58">
        <v>19</v>
      </c>
      <c r="AL23" s="58">
        <v>16</v>
      </c>
      <c r="AM23" s="58">
        <v>3</v>
      </c>
      <c r="AN23" s="58">
        <v>19</v>
      </c>
      <c r="AO23" s="58">
        <v>0</v>
      </c>
      <c r="AP23" s="58">
        <v>10</v>
      </c>
      <c r="AQ23" s="58">
        <v>10</v>
      </c>
      <c r="AR23" s="58">
        <v>0</v>
      </c>
      <c r="AS23" s="58">
        <v>1</v>
      </c>
      <c r="AT23" s="58">
        <v>9</v>
      </c>
    </row>
    <row r="24" spans="1:46" ht="12.75">
      <c r="A24" s="57">
        <v>19</v>
      </c>
      <c r="B24" s="58" t="s">
        <v>438</v>
      </c>
      <c r="C24" s="58" t="s">
        <v>439</v>
      </c>
      <c r="D24" s="58">
        <v>236</v>
      </c>
      <c r="E24" s="58">
        <v>211</v>
      </c>
      <c r="F24" s="58">
        <v>25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3</v>
      </c>
      <c r="M24" s="58">
        <v>3</v>
      </c>
      <c r="N24" s="58">
        <v>0</v>
      </c>
      <c r="O24" s="58">
        <v>2</v>
      </c>
      <c r="P24" s="58">
        <v>1</v>
      </c>
      <c r="Q24" s="58">
        <v>15</v>
      </c>
      <c r="R24" s="58">
        <v>14</v>
      </c>
      <c r="S24" s="58">
        <v>1</v>
      </c>
      <c r="T24" s="58">
        <v>9</v>
      </c>
      <c r="U24" s="58">
        <v>6</v>
      </c>
      <c r="V24" s="58">
        <v>30</v>
      </c>
      <c r="W24" s="58">
        <v>25</v>
      </c>
      <c r="X24" s="58">
        <v>5</v>
      </c>
      <c r="Y24" s="58">
        <v>24</v>
      </c>
      <c r="Z24" s="58">
        <v>6</v>
      </c>
      <c r="AA24" s="58">
        <v>51</v>
      </c>
      <c r="AB24" s="58">
        <v>47</v>
      </c>
      <c r="AC24" s="58">
        <v>4</v>
      </c>
      <c r="AD24" s="58">
        <v>31</v>
      </c>
      <c r="AE24" s="58">
        <v>20</v>
      </c>
      <c r="AF24" s="58">
        <v>69</v>
      </c>
      <c r="AG24" s="58">
        <v>62</v>
      </c>
      <c r="AH24" s="58">
        <v>7</v>
      </c>
      <c r="AI24" s="58">
        <v>39</v>
      </c>
      <c r="AJ24" s="58">
        <v>30</v>
      </c>
      <c r="AK24" s="58">
        <v>53</v>
      </c>
      <c r="AL24" s="58">
        <v>46</v>
      </c>
      <c r="AM24" s="58">
        <v>7</v>
      </c>
      <c r="AN24" s="58">
        <v>21</v>
      </c>
      <c r="AO24" s="58">
        <v>32</v>
      </c>
      <c r="AP24" s="58">
        <v>15</v>
      </c>
      <c r="AQ24" s="58">
        <v>14</v>
      </c>
      <c r="AR24" s="58">
        <v>1</v>
      </c>
      <c r="AS24" s="58">
        <v>2</v>
      </c>
      <c r="AT24" s="58">
        <v>13</v>
      </c>
    </row>
    <row r="25" spans="1:46" ht="12.75">
      <c r="A25" s="57">
        <v>20</v>
      </c>
      <c r="B25" s="58" t="s">
        <v>440</v>
      </c>
      <c r="C25" s="58" t="s">
        <v>441</v>
      </c>
      <c r="D25" s="58">
        <v>52</v>
      </c>
      <c r="E25" s="58">
        <v>45</v>
      </c>
      <c r="F25" s="58">
        <v>7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1</v>
      </c>
      <c r="M25" s="58">
        <v>1</v>
      </c>
      <c r="N25" s="58">
        <v>0</v>
      </c>
      <c r="O25" s="58">
        <v>0</v>
      </c>
      <c r="P25" s="58">
        <v>1</v>
      </c>
      <c r="Q25" s="58">
        <v>4</v>
      </c>
      <c r="R25" s="58">
        <v>4</v>
      </c>
      <c r="S25" s="58">
        <v>0</v>
      </c>
      <c r="T25" s="58">
        <v>2</v>
      </c>
      <c r="U25" s="58">
        <v>2</v>
      </c>
      <c r="V25" s="58">
        <v>5</v>
      </c>
      <c r="W25" s="58">
        <v>5</v>
      </c>
      <c r="X25" s="58">
        <v>0</v>
      </c>
      <c r="Y25" s="58">
        <v>4</v>
      </c>
      <c r="Z25" s="58">
        <v>1</v>
      </c>
      <c r="AA25" s="58">
        <v>10</v>
      </c>
      <c r="AB25" s="58">
        <v>10</v>
      </c>
      <c r="AC25" s="58">
        <v>0</v>
      </c>
      <c r="AD25" s="58">
        <v>8</v>
      </c>
      <c r="AE25" s="58">
        <v>2</v>
      </c>
      <c r="AF25" s="58">
        <v>20</v>
      </c>
      <c r="AG25" s="58">
        <v>15</v>
      </c>
      <c r="AH25" s="58">
        <v>5</v>
      </c>
      <c r="AI25" s="58">
        <v>8</v>
      </c>
      <c r="AJ25" s="58">
        <v>12</v>
      </c>
      <c r="AK25" s="58">
        <v>9</v>
      </c>
      <c r="AL25" s="58">
        <v>7</v>
      </c>
      <c r="AM25" s="58">
        <v>2</v>
      </c>
      <c r="AN25" s="58">
        <v>1</v>
      </c>
      <c r="AO25" s="58">
        <v>8</v>
      </c>
      <c r="AP25" s="58">
        <v>3</v>
      </c>
      <c r="AQ25" s="58">
        <v>3</v>
      </c>
      <c r="AR25" s="58">
        <v>0</v>
      </c>
      <c r="AS25" s="58">
        <v>0</v>
      </c>
      <c r="AT25" s="58">
        <v>3</v>
      </c>
    </row>
    <row r="26" spans="1:46" ht="12.75">
      <c r="A26" s="57">
        <v>21</v>
      </c>
      <c r="B26" s="58" t="s">
        <v>440</v>
      </c>
      <c r="C26" s="58" t="s">
        <v>442</v>
      </c>
      <c r="D26" s="58">
        <v>50</v>
      </c>
      <c r="E26" s="58">
        <v>32</v>
      </c>
      <c r="F26" s="58">
        <v>18</v>
      </c>
      <c r="G26" s="58">
        <v>1</v>
      </c>
      <c r="H26" s="58">
        <v>0</v>
      </c>
      <c r="I26" s="58">
        <v>1</v>
      </c>
      <c r="J26" s="58">
        <v>1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2</v>
      </c>
      <c r="R26" s="58">
        <v>2</v>
      </c>
      <c r="S26" s="58">
        <v>0</v>
      </c>
      <c r="T26" s="58">
        <v>1</v>
      </c>
      <c r="U26" s="58">
        <v>1</v>
      </c>
      <c r="V26" s="58">
        <v>9</v>
      </c>
      <c r="W26" s="58">
        <v>2</v>
      </c>
      <c r="X26" s="58">
        <v>7</v>
      </c>
      <c r="Y26" s="58">
        <v>7</v>
      </c>
      <c r="Z26" s="58">
        <v>2</v>
      </c>
      <c r="AA26" s="58">
        <v>11</v>
      </c>
      <c r="AB26" s="58">
        <v>10</v>
      </c>
      <c r="AC26" s="58">
        <v>1</v>
      </c>
      <c r="AD26" s="58">
        <v>9</v>
      </c>
      <c r="AE26" s="58">
        <v>2</v>
      </c>
      <c r="AF26" s="58">
        <v>14</v>
      </c>
      <c r="AG26" s="58">
        <v>9</v>
      </c>
      <c r="AH26" s="58">
        <v>5</v>
      </c>
      <c r="AI26" s="58">
        <v>8</v>
      </c>
      <c r="AJ26" s="58">
        <v>6</v>
      </c>
      <c r="AK26" s="58">
        <v>9</v>
      </c>
      <c r="AL26" s="58">
        <v>6</v>
      </c>
      <c r="AM26" s="58">
        <v>3</v>
      </c>
      <c r="AN26" s="58">
        <v>1</v>
      </c>
      <c r="AO26" s="58">
        <v>8</v>
      </c>
      <c r="AP26" s="58">
        <v>4</v>
      </c>
      <c r="AQ26" s="58">
        <v>3</v>
      </c>
      <c r="AR26" s="58">
        <v>1</v>
      </c>
      <c r="AS26" s="58">
        <v>0</v>
      </c>
      <c r="AT26" s="58">
        <v>4</v>
      </c>
    </row>
    <row r="27" spans="1:46" ht="12.75">
      <c r="A27" s="57">
        <v>22</v>
      </c>
      <c r="B27" s="58" t="s">
        <v>440</v>
      </c>
      <c r="C27" s="58" t="s">
        <v>443</v>
      </c>
      <c r="D27" s="58">
        <v>19</v>
      </c>
      <c r="E27" s="58">
        <v>15</v>
      </c>
      <c r="F27" s="58">
        <v>4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1</v>
      </c>
      <c r="R27" s="58">
        <v>1</v>
      </c>
      <c r="S27" s="58">
        <v>0</v>
      </c>
      <c r="T27" s="58">
        <v>1</v>
      </c>
      <c r="U27" s="58">
        <v>0</v>
      </c>
      <c r="V27" s="58">
        <v>2</v>
      </c>
      <c r="W27" s="58">
        <v>2</v>
      </c>
      <c r="X27" s="58">
        <v>0</v>
      </c>
      <c r="Y27" s="58">
        <v>2</v>
      </c>
      <c r="Z27" s="58">
        <v>0</v>
      </c>
      <c r="AA27" s="58">
        <v>2</v>
      </c>
      <c r="AB27" s="58">
        <v>1</v>
      </c>
      <c r="AC27" s="58">
        <v>1</v>
      </c>
      <c r="AD27" s="58">
        <v>2</v>
      </c>
      <c r="AE27" s="58">
        <v>0</v>
      </c>
      <c r="AF27" s="58">
        <v>7</v>
      </c>
      <c r="AG27" s="58">
        <v>4</v>
      </c>
      <c r="AH27" s="58">
        <v>3</v>
      </c>
      <c r="AI27" s="58">
        <v>4</v>
      </c>
      <c r="AJ27" s="58">
        <v>3</v>
      </c>
      <c r="AK27" s="58">
        <v>6</v>
      </c>
      <c r="AL27" s="58">
        <v>6</v>
      </c>
      <c r="AM27" s="58">
        <v>0</v>
      </c>
      <c r="AN27" s="58">
        <v>1</v>
      </c>
      <c r="AO27" s="58">
        <v>5</v>
      </c>
      <c r="AP27" s="58">
        <v>1</v>
      </c>
      <c r="AQ27" s="58">
        <v>1</v>
      </c>
      <c r="AR27" s="58">
        <v>0</v>
      </c>
      <c r="AS27" s="58">
        <v>0</v>
      </c>
      <c r="AT27" s="58">
        <v>1</v>
      </c>
    </row>
    <row r="28" spans="1:46" ht="12.75">
      <c r="A28" s="57">
        <v>23</v>
      </c>
      <c r="B28" s="58" t="s">
        <v>444</v>
      </c>
      <c r="C28" s="58" t="s">
        <v>445</v>
      </c>
      <c r="D28" s="58">
        <v>59</v>
      </c>
      <c r="E28" s="58">
        <v>54</v>
      </c>
      <c r="F28" s="58">
        <v>5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3</v>
      </c>
      <c r="R28" s="58">
        <v>3</v>
      </c>
      <c r="S28" s="58">
        <v>0</v>
      </c>
      <c r="T28" s="58">
        <v>2</v>
      </c>
      <c r="U28" s="58">
        <v>1</v>
      </c>
      <c r="V28" s="58">
        <v>2</v>
      </c>
      <c r="W28" s="58">
        <v>1</v>
      </c>
      <c r="X28" s="58">
        <v>1</v>
      </c>
      <c r="Y28" s="58">
        <v>1</v>
      </c>
      <c r="Z28" s="58">
        <v>1</v>
      </c>
      <c r="AA28" s="58">
        <v>10</v>
      </c>
      <c r="AB28" s="58">
        <v>10</v>
      </c>
      <c r="AC28" s="58">
        <v>0</v>
      </c>
      <c r="AD28" s="58">
        <v>8</v>
      </c>
      <c r="AE28" s="58">
        <v>2</v>
      </c>
      <c r="AF28" s="58">
        <v>21</v>
      </c>
      <c r="AG28" s="58">
        <v>18</v>
      </c>
      <c r="AH28" s="58">
        <v>3</v>
      </c>
      <c r="AI28" s="58">
        <v>13</v>
      </c>
      <c r="AJ28" s="58">
        <v>8</v>
      </c>
      <c r="AK28" s="58">
        <v>16</v>
      </c>
      <c r="AL28" s="58">
        <v>15</v>
      </c>
      <c r="AM28" s="58">
        <v>1</v>
      </c>
      <c r="AN28" s="58">
        <v>2</v>
      </c>
      <c r="AO28" s="58">
        <v>14</v>
      </c>
      <c r="AP28" s="58">
        <v>7</v>
      </c>
      <c r="AQ28" s="58">
        <v>7</v>
      </c>
      <c r="AR28" s="58">
        <v>0</v>
      </c>
      <c r="AS28" s="58">
        <v>1</v>
      </c>
      <c r="AT28" s="58">
        <v>6</v>
      </c>
    </row>
    <row r="29" spans="1:46" ht="12.75">
      <c r="A29" s="57">
        <v>24</v>
      </c>
      <c r="B29" s="58" t="s">
        <v>444</v>
      </c>
      <c r="C29" s="58" t="s">
        <v>446</v>
      </c>
      <c r="D29" s="58">
        <v>120</v>
      </c>
      <c r="E29" s="58">
        <v>110</v>
      </c>
      <c r="F29" s="58">
        <v>10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2</v>
      </c>
      <c r="R29" s="58">
        <v>2</v>
      </c>
      <c r="S29" s="58">
        <v>0</v>
      </c>
      <c r="T29" s="58">
        <v>0</v>
      </c>
      <c r="U29" s="58">
        <v>2</v>
      </c>
      <c r="V29" s="58">
        <v>7</v>
      </c>
      <c r="W29" s="58">
        <v>6</v>
      </c>
      <c r="X29" s="58">
        <v>1</v>
      </c>
      <c r="Y29" s="58">
        <v>6</v>
      </c>
      <c r="Z29" s="58">
        <v>1</v>
      </c>
      <c r="AA29" s="58">
        <v>2</v>
      </c>
      <c r="AB29" s="58">
        <v>1</v>
      </c>
      <c r="AC29" s="58">
        <v>1</v>
      </c>
      <c r="AD29" s="58">
        <v>0</v>
      </c>
      <c r="AE29" s="58">
        <v>2</v>
      </c>
      <c r="AF29" s="58">
        <v>43</v>
      </c>
      <c r="AG29" s="58">
        <v>39</v>
      </c>
      <c r="AH29" s="58">
        <v>4</v>
      </c>
      <c r="AI29" s="58">
        <v>9</v>
      </c>
      <c r="AJ29" s="58">
        <v>34</v>
      </c>
      <c r="AK29" s="58">
        <v>46</v>
      </c>
      <c r="AL29" s="58">
        <v>43</v>
      </c>
      <c r="AM29" s="58">
        <v>3</v>
      </c>
      <c r="AN29" s="58">
        <v>9</v>
      </c>
      <c r="AO29" s="58">
        <v>37</v>
      </c>
      <c r="AP29" s="58">
        <v>20</v>
      </c>
      <c r="AQ29" s="58">
        <v>19</v>
      </c>
      <c r="AR29" s="58">
        <v>1</v>
      </c>
      <c r="AS29" s="58">
        <v>4</v>
      </c>
      <c r="AT29" s="58">
        <v>16</v>
      </c>
    </row>
    <row r="30" spans="1:46" ht="12.75">
      <c r="A30" s="57">
        <v>25</v>
      </c>
      <c r="B30" s="58" t="s">
        <v>444</v>
      </c>
      <c r="C30" s="58" t="s">
        <v>447</v>
      </c>
      <c r="D30" s="58">
        <v>21</v>
      </c>
      <c r="E30" s="58">
        <v>19</v>
      </c>
      <c r="F30" s="58">
        <v>2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1</v>
      </c>
      <c r="R30" s="58">
        <v>1</v>
      </c>
      <c r="S30" s="58">
        <v>0</v>
      </c>
      <c r="T30" s="58">
        <v>0</v>
      </c>
      <c r="U30" s="58">
        <v>1</v>
      </c>
      <c r="V30" s="58">
        <v>2</v>
      </c>
      <c r="W30" s="58">
        <v>1</v>
      </c>
      <c r="X30" s="58">
        <v>1</v>
      </c>
      <c r="Y30" s="58">
        <v>1</v>
      </c>
      <c r="Z30" s="58">
        <v>1</v>
      </c>
      <c r="AA30" s="58">
        <v>1</v>
      </c>
      <c r="AB30" s="58">
        <v>1</v>
      </c>
      <c r="AC30" s="58">
        <v>0</v>
      </c>
      <c r="AD30" s="58">
        <v>0</v>
      </c>
      <c r="AE30" s="58">
        <v>1</v>
      </c>
      <c r="AF30" s="58">
        <v>7</v>
      </c>
      <c r="AG30" s="58">
        <v>7</v>
      </c>
      <c r="AH30" s="58">
        <v>0</v>
      </c>
      <c r="AI30" s="58">
        <v>2</v>
      </c>
      <c r="AJ30" s="58">
        <v>5</v>
      </c>
      <c r="AK30" s="58">
        <v>6</v>
      </c>
      <c r="AL30" s="58">
        <v>6</v>
      </c>
      <c r="AM30" s="58">
        <v>0</v>
      </c>
      <c r="AN30" s="58">
        <v>0</v>
      </c>
      <c r="AO30" s="58">
        <v>6</v>
      </c>
      <c r="AP30" s="58">
        <v>4</v>
      </c>
      <c r="AQ30" s="58">
        <v>3</v>
      </c>
      <c r="AR30" s="58">
        <v>1</v>
      </c>
      <c r="AS30" s="58">
        <v>1</v>
      </c>
      <c r="AT30" s="58">
        <v>3</v>
      </c>
    </row>
    <row r="31" spans="1:46" ht="12.75">
      <c r="A31" s="57">
        <v>26</v>
      </c>
      <c r="B31" s="58" t="s">
        <v>448</v>
      </c>
      <c r="C31" s="58" t="s">
        <v>449</v>
      </c>
      <c r="D31" s="58">
        <v>34</v>
      </c>
      <c r="E31" s="58">
        <v>29</v>
      </c>
      <c r="F31" s="58">
        <v>5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1</v>
      </c>
      <c r="M31" s="58">
        <v>1</v>
      </c>
      <c r="N31" s="58">
        <v>0</v>
      </c>
      <c r="O31" s="58">
        <v>0</v>
      </c>
      <c r="P31" s="58">
        <v>1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2</v>
      </c>
      <c r="W31" s="58">
        <v>2</v>
      </c>
      <c r="X31" s="58">
        <v>0</v>
      </c>
      <c r="Y31" s="58">
        <v>2</v>
      </c>
      <c r="Z31" s="58">
        <v>0</v>
      </c>
      <c r="AA31" s="58">
        <v>6</v>
      </c>
      <c r="AB31" s="58">
        <v>4</v>
      </c>
      <c r="AC31" s="58">
        <v>2</v>
      </c>
      <c r="AD31" s="58">
        <v>3</v>
      </c>
      <c r="AE31" s="58">
        <v>3</v>
      </c>
      <c r="AF31" s="58">
        <v>9</v>
      </c>
      <c r="AG31" s="58">
        <v>8</v>
      </c>
      <c r="AH31" s="58">
        <v>1</v>
      </c>
      <c r="AI31" s="58">
        <v>2</v>
      </c>
      <c r="AJ31" s="58">
        <v>7</v>
      </c>
      <c r="AK31" s="58">
        <v>12</v>
      </c>
      <c r="AL31" s="58">
        <v>11</v>
      </c>
      <c r="AM31" s="58">
        <v>1</v>
      </c>
      <c r="AN31" s="58">
        <v>1</v>
      </c>
      <c r="AO31" s="58">
        <v>11</v>
      </c>
      <c r="AP31" s="58">
        <v>4</v>
      </c>
      <c r="AQ31" s="58">
        <v>3</v>
      </c>
      <c r="AR31" s="58">
        <v>1</v>
      </c>
      <c r="AS31" s="58">
        <v>0</v>
      </c>
      <c r="AT31" s="58">
        <v>4</v>
      </c>
    </row>
    <row r="32" spans="1:46" ht="12.75">
      <c r="A32" s="57">
        <v>27</v>
      </c>
      <c r="B32" s="58" t="s">
        <v>448</v>
      </c>
      <c r="C32" s="58" t="s">
        <v>450</v>
      </c>
      <c r="D32" s="58">
        <v>72</v>
      </c>
      <c r="E32" s="58">
        <v>54</v>
      </c>
      <c r="F32" s="58">
        <v>18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1</v>
      </c>
      <c r="M32" s="58">
        <v>0</v>
      </c>
      <c r="N32" s="58">
        <v>1</v>
      </c>
      <c r="O32" s="58">
        <v>1</v>
      </c>
      <c r="P32" s="58">
        <v>0</v>
      </c>
      <c r="Q32" s="58">
        <v>3</v>
      </c>
      <c r="R32" s="58">
        <v>3</v>
      </c>
      <c r="S32" s="58">
        <v>0</v>
      </c>
      <c r="T32" s="58">
        <v>3</v>
      </c>
      <c r="U32" s="58">
        <v>0</v>
      </c>
      <c r="V32" s="58">
        <v>6</v>
      </c>
      <c r="W32" s="58">
        <v>3</v>
      </c>
      <c r="X32" s="58">
        <v>3</v>
      </c>
      <c r="Y32" s="58">
        <v>3</v>
      </c>
      <c r="Z32" s="58">
        <v>3</v>
      </c>
      <c r="AA32" s="58">
        <v>13</v>
      </c>
      <c r="AB32" s="58">
        <v>9</v>
      </c>
      <c r="AC32" s="58">
        <v>4</v>
      </c>
      <c r="AD32" s="58">
        <v>9</v>
      </c>
      <c r="AE32" s="58">
        <v>4</v>
      </c>
      <c r="AF32" s="58">
        <v>25</v>
      </c>
      <c r="AG32" s="58">
        <v>18</v>
      </c>
      <c r="AH32" s="58">
        <v>7</v>
      </c>
      <c r="AI32" s="58">
        <v>14</v>
      </c>
      <c r="AJ32" s="58">
        <v>11</v>
      </c>
      <c r="AK32" s="58">
        <v>22</v>
      </c>
      <c r="AL32" s="58">
        <v>19</v>
      </c>
      <c r="AM32" s="58">
        <v>3</v>
      </c>
      <c r="AN32" s="58">
        <v>5</v>
      </c>
      <c r="AO32" s="58">
        <v>17</v>
      </c>
      <c r="AP32" s="58">
        <v>2</v>
      </c>
      <c r="AQ32" s="58">
        <v>2</v>
      </c>
      <c r="AR32" s="58">
        <v>0</v>
      </c>
      <c r="AS32" s="58">
        <v>0</v>
      </c>
      <c r="AT32" s="58">
        <v>2</v>
      </c>
    </row>
    <row r="33" spans="1:46" ht="12.75">
      <c r="A33" s="57">
        <v>28</v>
      </c>
      <c r="B33" s="58" t="s">
        <v>451</v>
      </c>
      <c r="C33" s="58" t="s">
        <v>452</v>
      </c>
      <c r="D33" s="58">
        <v>113</v>
      </c>
      <c r="E33" s="58">
        <v>81</v>
      </c>
      <c r="F33" s="58">
        <v>32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2</v>
      </c>
      <c r="R33" s="58">
        <v>2</v>
      </c>
      <c r="S33" s="58">
        <v>0</v>
      </c>
      <c r="T33" s="58">
        <v>2</v>
      </c>
      <c r="U33" s="58">
        <v>0</v>
      </c>
      <c r="V33" s="58">
        <v>4</v>
      </c>
      <c r="W33" s="58">
        <v>2</v>
      </c>
      <c r="X33" s="58">
        <v>2</v>
      </c>
      <c r="Y33" s="58">
        <v>4</v>
      </c>
      <c r="Z33" s="58">
        <v>0</v>
      </c>
      <c r="AA33" s="58">
        <v>7</v>
      </c>
      <c r="AB33" s="58">
        <v>6</v>
      </c>
      <c r="AC33" s="58">
        <v>1</v>
      </c>
      <c r="AD33" s="58">
        <v>3</v>
      </c>
      <c r="AE33" s="58">
        <v>4</v>
      </c>
      <c r="AF33" s="58">
        <v>52</v>
      </c>
      <c r="AG33" s="58">
        <v>35</v>
      </c>
      <c r="AH33" s="58">
        <v>17</v>
      </c>
      <c r="AI33" s="58">
        <v>20</v>
      </c>
      <c r="AJ33" s="58">
        <v>32</v>
      </c>
      <c r="AK33" s="58">
        <v>38</v>
      </c>
      <c r="AL33" s="58">
        <v>28</v>
      </c>
      <c r="AM33" s="58">
        <v>10</v>
      </c>
      <c r="AN33" s="58">
        <v>10</v>
      </c>
      <c r="AO33" s="58">
        <v>28</v>
      </c>
      <c r="AP33" s="58">
        <v>10</v>
      </c>
      <c r="AQ33" s="58">
        <v>8</v>
      </c>
      <c r="AR33" s="58">
        <v>2</v>
      </c>
      <c r="AS33" s="58">
        <v>1</v>
      </c>
      <c r="AT33" s="58">
        <v>9</v>
      </c>
    </row>
    <row r="34" spans="1:46" ht="12.75">
      <c r="A34" s="57">
        <v>29</v>
      </c>
      <c r="B34" s="58" t="s">
        <v>453</v>
      </c>
      <c r="C34" s="58" t="s">
        <v>454</v>
      </c>
      <c r="D34" s="58">
        <v>16</v>
      </c>
      <c r="E34" s="58">
        <v>16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1</v>
      </c>
      <c r="W34" s="58">
        <v>1</v>
      </c>
      <c r="X34" s="58">
        <v>0</v>
      </c>
      <c r="Y34" s="58">
        <v>0</v>
      </c>
      <c r="Z34" s="58">
        <v>1</v>
      </c>
      <c r="AA34" s="58">
        <v>4</v>
      </c>
      <c r="AB34" s="58">
        <v>4</v>
      </c>
      <c r="AC34" s="58">
        <v>0</v>
      </c>
      <c r="AD34" s="58">
        <v>2</v>
      </c>
      <c r="AE34" s="58">
        <v>2</v>
      </c>
      <c r="AF34" s="58">
        <v>4</v>
      </c>
      <c r="AG34" s="58">
        <v>4</v>
      </c>
      <c r="AH34" s="58">
        <v>0</v>
      </c>
      <c r="AI34" s="58">
        <v>1</v>
      </c>
      <c r="AJ34" s="58">
        <v>3</v>
      </c>
      <c r="AK34" s="58">
        <v>6</v>
      </c>
      <c r="AL34" s="58">
        <v>6</v>
      </c>
      <c r="AM34" s="58">
        <v>0</v>
      </c>
      <c r="AN34" s="58">
        <v>1</v>
      </c>
      <c r="AO34" s="58">
        <v>5</v>
      </c>
      <c r="AP34" s="58">
        <v>1</v>
      </c>
      <c r="AQ34" s="58">
        <v>1</v>
      </c>
      <c r="AR34" s="58">
        <v>0</v>
      </c>
      <c r="AS34" s="58">
        <v>0</v>
      </c>
      <c r="AT34" s="58">
        <v>1</v>
      </c>
    </row>
    <row r="35" spans="1:46" ht="12.75">
      <c r="A35" s="57">
        <v>30</v>
      </c>
      <c r="B35" s="58" t="s">
        <v>453</v>
      </c>
      <c r="C35" s="58" t="s">
        <v>455</v>
      </c>
      <c r="D35" s="58">
        <v>25</v>
      </c>
      <c r="E35" s="58">
        <v>25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1</v>
      </c>
      <c r="AB35" s="58">
        <v>1</v>
      </c>
      <c r="AC35" s="58">
        <v>0</v>
      </c>
      <c r="AD35" s="58">
        <v>1</v>
      </c>
      <c r="AE35" s="58">
        <v>0</v>
      </c>
      <c r="AF35" s="58">
        <v>15</v>
      </c>
      <c r="AG35" s="58">
        <v>15</v>
      </c>
      <c r="AH35" s="58">
        <v>0</v>
      </c>
      <c r="AI35" s="58">
        <v>8</v>
      </c>
      <c r="AJ35" s="58">
        <v>7</v>
      </c>
      <c r="AK35" s="58">
        <v>6</v>
      </c>
      <c r="AL35" s="58">
        <v>6</v>
      </c>
      <c r="AM35" s="58">
        <v>0</v>
      </c>
      <c r="AN35" s="58">
        <v>0</v>
      </c>
      <c r="AO35" s="58">
        <v>6</v>
      </c>
      <c r="AP35" s="58">
        <v>3</v>
      </c>
      <c r="AQ35" s="58">
        <v>3</v>
      </c>
      <c r="AR35" s="58">
        <v>0</v>
      </c>
      <c r="AS35" s="58">
        <v>0</v>
      </c>
      <c r="AT35" s="58">
        <v>3</v>
      </c>
    </row>
    <row r="36" spans="1:46" ht="12.75">
      <c r="A36" s="57">
        <v>31</v>
      </c>
      <c r="B36" s="58" t="s">
        <v>456</v>
      </c>
      <c r="C36" s="58" t="s">
        <v>457</v>
      </c>
      <c r="D36" s="58">
        <v>6</v>
      </c>
      <c r="E36" s="58">
        <v>4</v>
      </c>
      <c r="F36" s="58">
        <v>2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  <c r="AD36" s="58">
        <v>0</v>
      </c>
      <c r="AE36" s="58">
        <v>0</v>
      </c>
      <c r="AF36" s="58">
        <v>6</v>
      </c>
      <c r="AG36" s="58">
        <v>4</v>
      </c>
      <c r="AH36" s="58">
        <v>2</v>
      </c>
      <c r="AI36" s="58">
        <v>3</v>
      </c>
      <c r="AJ36" s="58">
        <v>3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0</v>
      </c>
      <c r="AQ36" s="58">
        <v>0</v>
      </c>
      <c r="AR36" s="58">
        <v>0</v>
      </c>
      <c r="AS36" s="58">
        <v>0</v>
      </c>
      <c r="AT36" s="58">
        <v>0</v>
      </c>
    </row>
    <row r="37" spans="1:46" ht="12.75">
      <c r="A37" s="57">
        <v>32</v>
      </c>
      <c r="B37" s="58" t="s">
        <v>456</v>
      </c>
      <c r="C37" s="58" t="s">
        <v>458</v>
      </c>
      <c r="D37" s="58">
        <v>20</v>
      </c>
      <c r="E37" s="58">
        <v>12</v>
      </c>
      <c r="F37" s="58">
        <v>8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1</v>
      </c>
      <c r="W37" s="58">
        <v>1</v>
      </c>
      <c r="X37" s="58">
        <v>0</v>
      </c>
      <c r="Y37" s="58">
        <v>1</v>
      </c>
      <c r="Z37" s="58">
        <v>0</v>
      </c>
      <c r="AA37" s="58">
        <v>4</v>
      </c>
      <c r="AB37" s="58">
        <v>4</v>
      </c>
      <c r="AC37" s="58">
        <v>0</v>
      </c>
      <c r="AD37" s="58">
        <v>4</v>
      </c>
      <c r="AE37" s="58">
        <v>0</v>
      </c>
      <c r="AF37" s="58">
        <v>8</v>
      </c>
      <c r="AG37" s="58">
        <v>5</v>
      </c>
      <c r="AH37" s="58">
        <v>3</v>
      </c>
      <c r="AI37" s="58">
        <v>2</v>
      </c>
      <c r="AJ37" s="58">
        <v>6</v>
      </c>
      <c r="AK37" s="58">
        <v>5</v>
      </c>
      <c r="AL37" s="58">
        <v>2</v>
      </c>
      <c r="AM37" s="58">
        <v>3</v>
      </c>
      <c r="AN37" s="58">
        <v>1</v>
      </c>
      <c r="AO37" s="58">
        <v>4</v>
      </c>
      <c r="AP37" s="58">
        <v>2</v>
      </c>
      <c r="AQ37" s="58">
        <v>0</v>
      </c>
      <c r="AR37" s="58">
        <v>2</v>
      </c>
      <c r="AS37" s="58">
        <v>0</v>
      </c>
      <c r="AT37" s="58">
        <v>2</v>
      </c>
    </row>
    <row r="38" spans="1:46" ht="12.75">
      <c r="A38" s="57">
        <v>33</v>
      </c>
      <c r="B38" s="58" t="s">
        <v>456</v>
      </c>
      <c r="C38" s="58" t="s">
        <v>459</v>
      </c>
      <c r="D38" s="58">
        <v>266</v>
      </c>
      <c r="E38" s="58">
        <v>195</v>
      </c>
      <c r="F38" s="58">
        <v>71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1</v>
      </c>
      <c r="M38" s="58">
        <v>1</v>
      </c>
      <c r="N38" s="58">
        <v>0</v>
      </c>
      <c r="O38" s="58">
        <v>1</v>
      </c>
      <c r="P38" s="58">
        <v>0</v>
      </c>
      <c r="Q38" s="58">
        <v>11</v>
      </c>
      <c r="R38" s="58">
        <v>7</v>
      </c>
      <c r="S38" s="58">
        <v>4</v>
      </c>
      <c r="T38" s="58">
        <v>7</v>
      </c>
      <c r="U38" s="58">
        <v>4</v>
      </c>
      <c r="V38" s="58">
        <v>30</v>
      </c>
      <c r="W38" s="58">
        <v>20</v>
      </c>
      <c r="X38" s="58">
        <v>10</v>
      </c>
      <c r="Y38" s="58">
        <v>18</v>
      </c>
      <c r="Z38" s="58">
        <v>12</v>
      </c>
      <c r="AA38" s="58">
        <v>42</v>
      </c>
      <c r="AB38" s="58">
        <v>20</v>
      </c>
      <c r="AC38" s="58">
        <v>22</v>
      </c>
      <c r="AD38" s="58">
        <v>24</v>
      </c>
      <c r="AE38" s="58">
        <v>18</v>
      </c>
      <c r="AF38" s="58">
        <v>90</v>
      </c>
      <c r="AG38" s="58">
        <v>80</v>
      </c>
      <c r="AH38" s="58">
        <v>10</v>
      </c>
      <c r="AI38" s="58">
        <v>37</v>
      </c>
      <c r="AJ38" s="58">
        <v>53</v>
      </c>
      <c r="AK38" s="58">
        <v>74</v>
      </c>
      <c r="AL38" s="58">
        <v>53</v>
      </c>
      <c r="AM38" s="58">
        <v>21</v>
      </c>
      <c r="AN38" s="58">
        <v>13</v>
      </c>
      <c r="AO38" s="58">
        <v>61</v>
      </c>
      <c r="AP38" s="58">
        <v>18</v>
      </c>
      <c r="AQ38" s="58">
        <v>14</v>
      </c>
      <c r="AR38" s="58">
        <v>4</v>
      </c>
      <c r="AS38" s="58">
        <v>4</v>
      </c>
      <c r="AT38" s="58">
        <v>14</v>
      </c>
    </row>
    <row r="39" spans="1:46" ht="12.75">
      <c r="A39" s="57">
        <v>34</v>
      </c>
      <c r="B39" s="58" t="s">
        <v>456</v>
      </c>
      <c r="C39" s="58" t="s">
        <v>460</v>
      </c>
      <c r="D39" s="58">
        <v>35</v>
      </c>
      <c r="E39" s="58">
        <v>28</v>
      </c>
      <c r="F39" s="58">
        <v>7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0</v>
      </c>
      <c r="O39" s="58">
        <v>0</v>
      </c>
      <c r="P39" s="58">
        <v>0</v>
      </c>
      <c r="Q39" s="58">
        <v>3</v>
      </c>
      <c r="R39" s="58">
        <v>3</v>
      </c>
      <c r="S39" s="58">
        <v>0</v>
      </c>
      <c r="T39" s="58">
        <v>1</v>
      </c>
      <c r="U39" s="58">
        <v>2</v>
      </c>
      <c r="V39" s="58">
        <v>5</v>
      </c>
      <c r="W39" s="58">
        <v>4</v>
      </c>
      <c r="X39" s="58">
        <v>1</v>
      </c>
      <c r="Y39" s="58">
        <v>3</v>
      </c>
      <c r="Z39" s="58">
        <v>2</v>
      </c>
      <c r="AA39" s="58">
        <v>4</v>
      </c>
      <c r="AB39" s="58">
        <v>4</v>
      </c>
      <c r="AC39" s="58">
        <v>0</v>
      </c>
      <c r="AD39" s="58">
        <v>2</v>
      </c>
      <c r="AE39" s="58">
        <v>2</v>
      </c>
      <c r="AF39" s="58">
        <v>11</v>
      </c>
      <c r="AG39" s="58">
        <v>8</v>
      </c>
      <c r="AH39" s="58">
        <v>3</v>
      </c>
      <c r="AI39" s="58">
        <v>4</v>
      </c>
      <c r="AJ39" s="58">
        <v>7</v>
      </c>
      <c r="AK39" s="58">
        <v>10</v>
      </c>
      <c r="AL39" s="58">
        <v>7</v>
      </c>
      <c r="AM39" s="58">
        <v>3</v>
      </c>
      <c r="AN39" s="58">
        <v>1</v>
      </c>
      <c r="AO39" s="58">
        <v>9</v>
      </c>
      <c r="AP39" s="58">
        <v>2</v>
      </c>
      <c r="AQ39" s="58">
        <v>2</v>
      </c>
      <c r="AR39" s="58">
        <v>0</v>
      </c>
      <c r="AS39" s="58">
        <v>0</v>
      </c>
      <c r="AT39" s="58">
        <v>2</v>
      </c>
    </row>
    <row r="40" spans="1:46" ht="12.75">
      <c r="A40" s="57">
        <v>35</v>
      </c>
      <c r="B40" s="58" t="s">
        <v>456</v>
      </c>
      <c r="C40" s="58" t="s">
        <v>461</v>
      </c>
      <c r="D40" s="58">
        <v>8</v>
      </c>
      <c r="E40" s="58">
        <v>3</v>
      </c>
      <c r="F40" s="58">
        <v>5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8">
        <v>0</v>
      </c>
      <c r="R40" s="58">
        <v>0</v>
      </c>
      <c r="S40" s="58">
        <v>0</v>
      </c>
      <c r="T40" s="58">
        <v>0</v>
      </c>
      <c r="U40" s="58">
        <v>0</v>
      </c>
      <c r="V40" s="58">
        <v>0</v>
      </c>
      <c r="W40" s="58">
        <v>0</v>
      </c>
      <c r="X40" s="58">
        <v>0</v>
      </c>
      <c r="Y40" s="58">
        <v>0</v>
      </c>
      <c r="Z40" s="58">
        <v>0</v>
      </c>
      <c r="AA40" s="58">
        <v>1</v>
      </c>
      <c r="AB40" s="58">
        <v>0</v>
      </c>
      <c r="AC40" s="58">
        <v>1</v>
      </c>
      <c r="AD40" s="58">
        <v>0</v>
      </c>
      <c r="AE40" s="58">
        <v>1</v>
      </c>
      <c r="AF40" s="58">
        <v>4</v>
      </c>
      <c r="AG40" s="58">
        <v>1</v>
      </c>
      <c r="AH40" s="58">
        <v>3</v>
      </c>
      <c r="AI40" s="58">
        <v>2</v>
      </c>
      <c r="AJ40" s="58">
        <v>2</v>
      </c>
      <c r="AK40" s="58">
        <v>2</v>
      </c>
      <c r="AL40" s="58">
        <v>1</v>
      </c>
      <c r="AM40" s="58">
        <v>1</v>
      </c>
      <c r="AN40" s="58">
        <v>1</v>
      </c>
      <c r="AO40" s="58">
        <v>1</v>
      </c>
      <c r="AP40" s="58">
        <v>1</v>
      </c>
      <c r="AQ40" s="58">
        <v>1</v>
      </c>
      <c r="AR40" s="58">
        <v>0</v>
      </c>
      <c r="AS40" s="58">
        <v>0</v>
      </c>
      <c r="AT40" s="58">
        <v>1</v>
      </c>
    </row>
    <row r="41" spans="1:46" ht="12.75">
      <c r="A41" s="57">
        <v>36</v>
      </c>
      <c r="B41" s="58" t="s">
        <v>462</v>
      </c>
      <c r="C41" s="58" t="s">
        <v>463</v>
      </c>
      <c r="D41" s="58">
        <v>239</v>
      </c>
      <c r="E41" s="58">
        <v>188</v>
      </c>
      <c r="F41" s="58">
        <v>51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4</v>
      </c>
      <c r="M41" s="58">
        <v>3</v>
      </c>
      <c r="N41" s="58">
        <v>1</v>
      </c>
      <c r="O41" s="58">
        <v>2</v>
      </c>
      <c r="P41" s="58">
        <v>2</v>
      </c>
      <c r="Q41" s="58">
        <v>20</v>
      </c>
      <c r="R41" s="58">
        <v>15</v>
      </c>
      <c r="S41" s="58">
        <v>5</v>
      </c>
      <c r="T41" s="58">
        <v>14</v>
      </c>
      <c r="U41" s="58">
        <v>6</v>
      </c>
      <c r="V41" s="58">
        <v>30</v>
      </c>
      <c r="W41" s="58">
        <v>27</v>
      </c>
      <c r="X41" s="58">
        <v>3</v>
      </c>
      <c r="Y41" s="58">
        <v>23</v>
      </c>
      <c r="Z41" s="58">
        <v>7</v>
      </c>
      <c r="AA41" s="58">
        <v>35</v>
      </c>
      <c r="AB41" s="58">
        <v>27</v>
      </c>
      <c r="AC41" s="58">
        <v>8</v>
      </c>
      <c r="AD41" s="58">
        <v>26</v>
      </c>
      <c r="AE41" s="58">
        <v>9</v>
      </c>
      <c r="AF41" s="58">
        <v>85</v>
      </c>
      <c r="AG41" s="58">
        <v>66</v>
      </c>
      <c r="AH41" s="58">
        <v>19</v>
      </c>
      <c r="AI41" s="58">
        <v>38</v>
      </c>
      <c r="AJ41" s="58">
        <v>47</v>
      </c>
      <c r="AK41" s="58">
        <v>51</v>
      </c>
      <c r="AL41" s="58">
        <v>37</v>
      </c>
      <c r="AM41" s="58">
        <v>14</v>
      </c>
      <c r="AN41" s="58">
        <v>8</v>
      </c>
      <c r="AO41" s="58">
        <v>43</v>
      </c>
      <c r="AP41" s="58">
        <v>14</v>
      </c>
      <c r="AQ41" s="58">
        <v>13</v>
      </c>
      <c r="AR41" s="58">
        <v>1</v>
      </c>
      <c r="AS41" s="58">
        <v>1</v>
      </c>
      <c r="AT41" s="58">
        <v>13</v>
      </c>
    </row>
    <row r="42" spans="1:46" ht="12.75">
      <c r="A42" s="57">
        <v>37</v>
      </c>
      <c r="B42" s="58" t="s">
        <v>462</v>
      </c>
      <c r="C42" s="58" t="s">
        <v>464</v>
      </c>
      <c r="D42" s="58">
        <v>27</v>
      </c>
      <c r="E42" s="58">
        <v>22</v>
      </c>
      <c r="F42" s="58">
        <v>5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1</v>
      </c>
      <c r="S42" s="58">
        <v>0</v>
      </c>
      <c r="T42" s="58">
        <v>1</v>
      </c>
      <c r="U42" s="58">
        <v>0</v>
      </c>
      <c r="V42" s="58">
        <v>1</v>
      </c>
      <c r="W42" s="58">
        <v>1</v>
      </c>
      <c r="X42" s="58">
        <v>0</v>
      </c>
      <c r="Y42" s="58">
        <v>1</v>
      </c>
      <c r="Z42" s="58">
        <v>0</v>
      </c>
      <c r="AA42" s="58">
        <v>1</v>
      </c>
      <c r="AB42" s="58">
        <v>1</v>
      </c>
      <c r="AC42" s="58">
        <v>0</v>
      </c>
      <c r="AD42" s="58">
        <v>0</v>
      </c>
      <c r="AE42" s="58">
        <v>1</v>
      </c>
      <c r="AF42" s="58">
        <v>10</v>
      </c>
      <c r="AG42" s="58">
        <v>6</v>
      </c>
      <c r="AH42" s="58">
        <v>4</v>
      </c>
      <c r="AI42" s="58">
        <v>5</v>
      </c>
      <c r="AJ42" s="58">
        <v>5</v>
      </c>
      <c r="AK42" s="58">
        <v>12</v>
      </c>
      <c r="AL42" s="58">
        <v>11</v>
      </c>
      <c r="AM42" s="58">
        <v>1</v>
      </c>
      <c r="AN42" s="58">
        <v>1</v>
      </c>
      <c r="AO42" s="58">
        <v>11</v>
      </c>
      <c r="AP42" s="58">
        <v>2</v>
      </c>
      <c r="AQ42" s="58">
        <v>2</v>
      </c>
      <c r="AR42" s="58">
        <v>0</v>
      </c>
      <c r="AS42" s="58">
        <v>0</v>
      </c>
      <c r="AT42" s="58">
        <v>2</v>
      </c>
    </row>
    <row r="43" spans="1:46" ht="12.75">
      <c r="A43" s="57">
        <v>38</v>
      </c>
      <c r="B43" s="58" t="s">
        <v>462</v>
      </c>
      <c r="C43" s="58" t="s">
        <v>465</v>
      </c>
      <c r="D43" s="58">
        <v>19</v>
      </c>
      <c r="E43" s="58">
        <v>9</v>
      </c>
      <c r="F43" s="58">
        <v>10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3</v>
      </c>
      <c r="R43" s="58">
        <v>2</v>
      </c>
      <c r="S43" s="58">
        <v>1</v>
      </c>
      <c r="T43" s="58">
        <v>3</v>
      </c>
      <c r="U43" s="58">
        <v>0</v>
      </c>
      <c r="V43" s="58">
        <v>4</v>
      </c>
      <c r="W43" s="58">
        <v>0</v>
      </c>
      <c r="X43" s="58">
        <v>4</v>
      </c>
      <c r="Y43" s="58">
        <v>3</v>
      </c>
      <c r="Z43" s="58">
        <v>1</v>
      </c>
      <c r="AA43" s="58">
        <v>3</v>
      </c>
      <c r="AB43" s="58">
        <v>1</v>
      </c>
      <c r="AC43" s="58">
        <v>2</v>
      </c>
      <c r="AD43" s="58">
        <v>2</v>
      </c>
      <c r="AE43" s="58">
        <v>1</v>
      </c>
      <c r="AF43" s="58">
        <v>3</v>
      </c>
      <c r="AG43" s="58">
        <v>1</v>
      </c>
      <c r="AH43" s="58">
        <v>2</v>
      </c>
      <c r="AI43" s="58">
        <v>1</v>
      </c>
      <c r="AJ43" s="58">
        <v>2</v>
      </c>
      <c r="AK43" s="58">
        <v>6</v>
      </c>
      <c r="AL43" s="58">
        <v>5</v>
      </c>
      <c r="AM43" s="58">
        <v>1</v>
      </c>
      <c r="AN43" s="58">
        <v>1</v>
      </c>
      <c r="AO43" s="58">
        <v>5</v>
      </c>
      <c r="AP43" s="58">
        <v>0</v>
      </c>
      <c r="AQ43" s="58">
        <v>0</v>
      </c>
      <c r="AR43" s="58">
        <v>0</v>
      </c>
      <c r="AS43" s="58">
        <v>0</v>
      </c>
      <c r="AT43" s="58">
        <v>0</v>
      </c>
    </row>
    <row r="44" spans="1:46" ht="12.75">
      <c r="A44" s="57">
        <v>39</v>
      </c>
      <c r="B44" s="58" t="s">
        <v>466</v>
      </c>
      <c r="C44" s="58" t="s">
        <v>467</v>
      </c>
      <c r="D44" s="58">
        <v>26</v>
      </c>
      <c r="E44" s="58">
        <v>18</v>
      </c>
      <c r="F44" s="58">
        <v>8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1</v>
      </c>
      <c r="R44" s="58">
        <v>1</v>
      </c>
      <c r="S44" s="58">
        <v>0</v>
      </c>
      <c r="T44" s="58">
        <v>1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5</v>
      </c>
      <c r="AB44" s="58">
        <v>4</v>
      </c>
      <c r="AC44" s="58">
        <v>1</v>
      </c>
      <c r="AD44" s="58">
        <v>3</v>
      </c>
      <c r="AE44" s="58">
        <v>2</v>
      </c>
      <c r="AF44" s="58">
        <v>8</v>
      </c>
      <c r="AG44" s="58">
        <v>4</v>
      </c>
      <c r="AH44" s="58">
        <v>4</v>
      </c>
      <c r="AI44" s="58">
        <v>4</v>
      </c>
      <c r="AJ44" s="58">
        <v>4</v>
      </c>
      <c r="AK44" s="58">
        <v>11</v>
      </c>
      <c r="AL44" s="58">
        <v>9</v>
      </c>
      <c r="AM44" s="58">
        <v>2</v>
      </c>
      <c r="AN44" s="58">
        <v>2</v>
      </c>
      <c r="AO44" s="58">
        <v>9</v>
      </c>
      <c r="AP44" s="58">
        <v>1</v>
      </c>
      <c r="AQ44" s="58">
        <v>0</v>
      </c>
      <c r="AR44" s="58">
        <v>1</v>
      </c>
      <c r="AS44" s="58">
        <v>0</v>
      </c>
      <c r="AT44" s="58">
        <v>1</v>
      </c>
    </row>
    <row r="45" spans="1:46" ht="12.75">
      <c r="A45" s="57">
        <v>40</v>
      </c>
      <c r="B45" s="58" t="s">
        <v>466</v>
      </c>
      <c r="C45" s="58" t="s">
        <v>468</v>
      </c>
      <c r="D45" s="58">
        <v>56</v>
      </c>
      <c r="E45" s="58">
        <v>41</v>
      </c>
      <c r="F45" s="58">
        <v>15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8</v>
      </c>
      <c r="R45" s="58">
        <v>6</v>
      </c>
      <c r="S45" s="58">
        <v>2</v>
      </c>
      <c r="T45" s="58">
        <v>7</v>
      </c>
      <c r="U45" s="58">
        <v>1</v>
      </c>
      <c r="V45" s="58">
        <v>6</v>
      </c>
      <c r="W45" s="58">
        <v>3</v>
      </c>
      <c r="X45" s="58">
        <v>3</v>
      </c>
      <c r="Y45" s="58">
        <v>5</v>
      </c>
      <c r="Z45" s="58">
        <v>1</v>
      </c>
      <c r="AA45" s="58">
        <v>14</v>
      </c>
      <c r="AB45" s="58">
        <v>12</v>
      </c>
      <c r="AC45" s="58">
        <v>2</v>
      </c>
      <c r="AD45" s="58">
        <v>9</v>
      </c>
      <c r="AE45" s="58">
        <v>5</v>
      </c>
      <c r="AF45" s="58">
        <v>11</v>
      </c>
      <c r="AG45" s="58">
        <v>8</v>
      </c>
      <c r="AH45" s="58">
        <v>3</v>
      </c>
      <c r="AI45" s="58">
        <v>4</v>
      </c>
      <c r="AJ45" s="58">
        <v>7</v>
      </c>
      <c r="AK45" s="58">
        <v>16</v>
      </c>
      <c r="AL45" s="58">
        <v>11</v>
      </c>
      <c r="AM45" s="58">
        <v>5</v>
      </c>
      <c r="AN45" s="58">
        <v>1</v>
      </c>
      <c r="AO45" s="58">
        <v>15</v>
      </c>
      <c r="AP45" s="58">
        <v>1</v>
      </c>
      <c r="AQ45" s="58">
        <v>1</v>
      </c>
      <c r="AR45" s="58">
        <v>0</v>
      </c>
      <c r="AS45" s="58">
        <v>0</v>
      </c>
      <c r="AT45" s="58">
        <v>1</v>
      </c>
    </row>
    <row r="46" spans="1:46" ht="12.75">
      <c r="A46" s="57">
        <v>41</v>
      </c>
      <c r="B46" s="58" t="s">
        <v>466</v>
      </c>
      <c r="C46" s="58" t="s">
        <v>469</v>
      </c>
      <c r="D46" s="58">
        <v>30</v>
      </c>
      <c r="E46" s="58">
        <v>25</v>
      </c>
      <c r="F46" s="58">
        <v>5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4</v>
      </c>
      <c r="R46" s="58">
        <v>4</v>
      </c>
      <c r="S46" s="58">
        <v>0</v>
      </c>
      <c r="T46" s="58">
        <v>3</v>
      </c>
      <c r="U46" s="58">
        <v>1</v>
      </c>
      <c r="V46" s="58">
        <v>2</v>
      </c>
      <c r="W46" s="58">
        <v>2</v>
      </c>
      <c r="X46" s="58">
        <v>0</v>
      </c>
      <c r="Y46" s="58">
        <v>2</v>
      </c>
      <c r="Z46" s="58">
        <v>0</v>
      </c>
      <c r="AA46" s="58">
        <v>4</v>
      </c>
      <c r="AB46" s="58">
        <v>3</v>
      </c>
      <c r="AC46" s="58">
        <v>1</v>
      </c>
      <c r="AD46" s="58">
        <v>4</v>
      </c>
      <c r="AE46" s="58">
        <v>0</v>
      </c>
      <c r="AF46" s="58">
        <v>10</v>
      </c>
      <c r="AG46" s="58">
        <v>8</v>
      </c>
      <c r="AH46" s="58">
        <v>2</v>
      </c>
      <c r="AI46" s="58">
        <v>6</v>
      </c>
      <c r="AJ46" s="58">
        <v>4</v>
      </c>
      <c r="AK46" s="58">
        <v>9</v>
      </c>
      <c r="AL46" s="58">
        <v>7</v>
      </c>
      <c r="AM46" s="58">
        <v>2</v>
      </c>
      <c r="AN46" s="58">
        <v>1</v>
      </c>
      <c r="AO46" s="58">
        <v>8</v>
      </c>
      <c r="AP46" s="58">
        <v>1</v>
      </c>
      <c r="AQ46" s="58">
        <v>1</v>
      </c>
      <c r="AR46" s="58">
        <v>0</v>
      </c>
      <c r="AS46" s="58">
        <v>0</v>
      </c>
      <c r="AT46" s="58">
        <v>1</v>
      </c>
    </row>
    <row r="47" spans="1:46" ht="12.75">
      <c r="A47" s="57">
        <v>42</v>
      </c>
      <c r="B47" s="58" t="s">
        <v>470</v>
      </c>
      <c r="C47" s="58" t="s">
        <v>471</v>
      </c>
      <c r="D47" s="58">
        <v>43</v>
      </c>
      <c r="E47" s="58">
        <v>40</v>
      </c>
      <c r="F47" s="58">
        <v>3</v>
      </c>
      <c r="G47" s="58">
        <v>1</v>
      </c>
      <c r="H47" s="58">
        <v>0</v>
      </c>
      <c r="I47" s="58">
        <v>1</v>
      </c>
      <c r="J47" s="58">
        <v>1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4</v>
      </c>
      <c r="R47" s="58">
        <v>4</v>
      </c>
      <c r="S47" s="58">
        <v>0</v>
      </c>
      <c r="T47" s="58">
        <v>2</v>
      </c>
      <c r="U47" s="58">
        <v>2</v>
      </c>
      <c r="V47" s="58">
        <v>5</v>
      </c>
      <c r="W47" s="58">
        <v>5</v>
      </c>
      <c r="X47" s="58">
        <v>0</v>
      </c>
      <c r="Y47" s="58">
        <v>4</v>
      </c>
      <c r="Z47" s="58">
        <v>1</v>
      </c>
      <c r="AA47" s="58">
        <v>10</v>
      </c>
      <c r="AB47" s="58">
        <v>10</v>
      </c>
      <c r="AC47" s="58">
        <v>0</v>
      </c>
      <c r="AD47" s="58">
        <v>8</v>
      </c>
      <c r="AE47" s="58">
        <v>2</v>
      </c>
      <c r="AF47" s="58">
        <v>10</v>
      </c>
      <c r="AG47" s="58">
        <v>8</v>
      </c>
      <c r="AH47" s="58">
        <v>2</v>
      </c>
      <c r="AI47" s="58">
        <v>4</v>
      </c>
      <c r="AJ47" s="58">
        <v>6</v>
      </c>
      <c r="AK47" s="58">
        <v>12</v>
      </c>
      <c r="AL47" s="58">
        <v>12</v>
      </c>
      <c r="AM47" s="58">
        <v>0</v>
      </c>
      <c r="AN47" s="58">
        <v>1</v>
      </c>
      <c r="AO47" s="58">
        <v>11</v>
      </c>
      <c r="AP47" s="58">
        <v>1</v>
      </c>
      <c r="AQ47" s="58">
        <v>1</v>
      </c>
      <c r="AR47" s="58">
        <v>0</v>
      </c>
      <c r="AS47" s="58">
        <v>0</v>
      </c>
      <c r="AT47" s="58">
        <v>1</v>
      </c>
    </row>
    <row r="48" spans="1:46" ht="12.75">
      <c r="A48" s="57">
        <v>43</v>
      </c>
      <c r="B48" s="58" t="s">
        <v>470</v>
      </c>
      <c r="C48" s="58" t="s">
        <v>472</v>
      </c>
      <c r="D48" s="58">
        <v>0</v>
      </c>
      <c r="E48" s="58">
        <v>0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0</v>
      </c>
      <c r="AQ48" s="58">
        <v>0</v>
      </c>
      <c r="AR48" s="58">
        <v>0</v>
      </c>
      <c r="AS48" s="58">
        <v>0</v>
      </c>
      <c r="AT48" s="58">
        <v>0</v>
      </c>
    </row>
    <row r="49" spans="1:46" ht="12.75">
      <c r="A49" s="57">
        <v>44</v>
      </c>
      <c r="B49" s="58" t="s">
        <v>470</v>
      </c>
      <c r="C49" s="58" t="s">
        <v>473</v>
      </c>
      <c r="D49" s="58">
        <v>53</v>
      </c>
      <c r="E49" s="58">
        <v>49</v>
      </c>
      <c r="F49" s="58">
        <v>4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  <c r="P49" s="58">
        <v>0</v>
      </c>
      <c r="Q49" s="58">
        <v>1</v>
      </c>
      <c r="R49" s="58">
        <v>0</v>
      </c>
      <c r="S49" s="58">
        <v>1</v>
      </c>
      <c r="T49" s="58">
        <v>1</v>
      </c>
      <c r="U49" s="58">
        <v>0</v>
      </c>
      <c r="V49" s="58">
        <v>5</v>
      </c>
      <c r="W49" s="58">
        <v>5</v>
      </c>
      <c r="X49" s="58">
        <v>0</v>
      </c>
      <c r="Y49" s="58">
        <v>5</v>
      </c>
      <c r="Z49" s="58">
        <v>0</v>
      </c>
      <c r="AA49" s="58">
        <v>6</v>
      </c>
      <c r="AB49" s="58">
        <v>6</v>
      </c>
      <c r="AC49" s="58">
        <v>0</v>
      </c>
      <c r="AD49" s="58">
        <v>6</v>
      </c>
      <c r="AE49" s="58">
        <v>0</v>
      </c>
      <c r="AF49" s="58">
        <v>20</v>
      </c>
      <c r="AG49" s="58">
        <v>18</v>
      </c>
      <c r="AH49" s="58">
        <v>2</v>
      </c>
      <c r="AI49" s="58">
        <v>6</v>
      </c>
      <c r="AJ49" s="58">
        <v>14</v>
      </c>
      <c r="AK49" s="58">
        <v>16</v>
      </c>
      <c r="AL49" s="58">
        <v>15</v>
      </c>
      <c r="AM49" s="58">
        <v>1</v>
      </c>
      <c r="AN49" s="58">
        <v>1</v>
      </c>
      <c r="AO49" s="58">
        <v>15</v>
      </c>
      <c r="AP49" s="58">
        <v>5</v>
      </c>
      <c r="AQ49" s="58">
        <v>5</v>
      </c>
      <c r="AR49" s="58">
        <v>0</v>
      </c>
      <c r="AS49" s="58">
        <v>0</v>
      </c>
      <c r="AT49" s="58">
        <v>5</v>
      </c>
    </row>
    <row r="50" spans="1:46" ht="12.75">
      <c r="A50" s="57">
        <v>45</v>
      </c>
      <c r="B50" s="58" t="s">
        <v>474</v>
      </c>
      <c r="C50" s="58" t="s">
        <v>475</v>
      </c>
      <c r="D50" s="58">
        <v>7</v>
      </c>
      <c r="E50" s="58">
        <v>6</v>
      </c>
      <c r="F50" s="58">
        <v>1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  <c r="V50" s="58">
        <v>1</v>
      </c>
      <c r="W50" s="58">
        <v>1</v>
      </c>
      <c r="X50" s="58">
        <v>0</v>
      </c>
      <c r="Y50" s="58">
        <v>1</v>
      </c>
      <c r="Z50" s="58">
        <v>0</v>
      </c>
      <c r="AA50" s="58">
        <v>1</v>
      </c>
      <c r="AB50" s="58">
        <v>1</v>
      </c>
      <c r="AC50" s="58">
        <v>0</v>
      </c>
      <c r="AD50" s="58">
        <v>1</v>
      </c>
      <c r="AE50" s="58">
        <v>0</v>
      </c>
      <c r="AF50" s="58">
        <v>2</v>
      </c>
      <c r="AG50" s="58">
        <v>1</v>
      </c>
      <c r="AH50" s="58">
        <v>1</v>
      </c>
      <c r="AI50" s="58">
        <v>1</v>
      </c>
      <c r="AJ50" s="58">
        <v>1</v>
      </c>
      <c r="AK50" s="58">
        <v>3</v>
      </c>
      <c r="AL50" s="58">
        <v>3</v>
      </c>
      <c r="AM50" s="58">
        <v>0</v>
      </c>
      <c r="AN50" s="58">
        <v>0</v>
      </c>
      <c r="AO50" s="58">
        <v>3</v>
      </c>
      <c r="AP50" s="58">
        <v>0</v>
      </c>
      <c r="AQ50" s="58">
        <v>0</v>
      </c>
      <c r="AR50" s="58">
        <v>0</v>
      </c>
      <c r="AS50" s="58">
        <v>0</v>
      </c>
      <c r="AT50" s="58">
        <v>0</v>
      </c>
    </row>
    <row r="51" spans="1:46" ht="12.75">
      <c r="A51" s="57">
        <v>46</v>
      </c>
      <c r="B51" s="58" t="s">
        <v>474</v>
      </c>
      <c r="C51" s="58" t="s">
        <v>476</v>
      </c>
      <c r="D51" s="58">
        <v>32</v>
      </c>
      <c r="E51" s="58">
        <v>18</v>
      </c>
      <c r="F51" s="58">
        <v>14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4</v>
      </c>
      <c r="AB51" s="58">
        <v>3</v>
      </c>
      <c r="AC51" s="58">
        <v>1</v>
      </c>
      <c r="AD51" s="58">
        <v>2</v>
      </c>
      <c r="AE51" s="58">
        <v>2</v>
      </c>
      <c r="AF51" s="58">
        <v>8</v>
      </c>
      <c r="AG51" s="58">
        <v>1</v>
      </c>
      <c r="AH51" s="58">
        <v>7</v>
      </c>
      <c r="AI51" s="58">
        <v>4</v>
      </c>
      <c r="AJ51" s="58">
        <v>4</v>
      </c>
      <c r="AK51" s="58">
        <v>19</v>
      </c>
      <c r="AL51" s="58">
        <v>13</v>
      </c>
      <c r="AM51" s="58">
        <v>6</v>
      </c>
      <c r="AN51" s="58">
        <v>4</v>
      </c>
      <c r="AO51" s="58">
        <v>15</v>
      </c>
      <c r="AP51" s="58">
        <v>1</v>
      </c>
      <c r="AQ51" s="58">
        <v>1</v>
      </c>
      <c r="AR51" s="58">
        <v>0</v>
      </c>
      <c r="AS51" s="58">
        <v>0</v>
      </c>
      <c r="AT51" s="58">
        <v>1</v>
      </c>
    </row>
    <row r="52" spans="1:46" ht="12.75">
      <c r="A52" s="57">
        <v>47</v>
      </c>
      <c r="B52" s="58" t="s">
        <v>474</v>
      </c>
      <c r="C52" s="58" t="s">
        <v>477</v>
      </c>
      <c r="D52" s="58">
        <v>112</v>
      </c>
      <c r="E52" s="58">
        <v>99</v>
      </c>
      <c r="F52" s="58">
        <v>13</v>
      </c>
      <c r="G52" s="58">
        <v>1</v>
      </c>
      <c r="H52" s="58">
        <v>1</v>
      </c>
      <c r="I52" s="58">
        <v>0</v>
      </c>
      <c r="J52" s="58">
        <v>1</v>
      </c>
      <c r="K52" s="58">
        <v>0</v>
      </c>
      <c r="L52" s="58">
        <v>2</v>
      </c>
      <c r="M52" s="58">
        <v>2</v>
      </c>
      <c r="N52" s="58">
        <v>0</v>
      </c>
      <c r="O52" s="58">
        <v>2</v>
      </c>
      <c r="P52" s="58">
        <v>0</v>
      </c>
      <c r="Q52" s="58">
        <v>3</v>
      </c>
      <c r="R52" s="58">
        <v>3</v>
      </c>
      <c r="S52" s="58">
        <v>0</v>
      </c>
      <c r="T52" s="58">
        <v>2</v>
      </c>
      <c r="U52" s="58">
        <v>1</v>
      </c>
      <c r="V52" s="58">
        <v>10</v>
      </c>
      <c r="W52" s="58">
        <v>9</v>
      </c>
      <c r="X52" s="58">
        <v>1</v>
      </c>
      <c r="Y52" s="58">
        <v>6</v>
      </c>
      <c r="Z52" s="58">
        <v>4</v>
      </c>
      <c r="AA52" s="58">
        <v>22</v>
      </c>
      <c r="AB52" s="58">
        <v>16</v>
      </c>
      <c r="AC52" s="58">
        <v>6</v>
      </c>
      <c r="AD52" s="58">
        <v>13</v>
      </c>
      <c r="AE52" s="58">
        <v>9</v>
      </c>
      <c r="AF52" s="58">
        <v>35</v>
      </c>
      <c r="AG52" s="58">
        <v>29</v>
      </c>
      <c r="AH52" s="58">
        <v>6</v>
      </c>
      <c r="AI52" s="58">
        <v>18</v>
      </c>
      <c r="AJ52" s="58">
        <v>17</v>
      </c>
      <c r="AK52" s="58">
        <v>30</v>
      </c>
      <c r="AL52" s="58">
        <v>30</v>
      </c>
      <c r="AM52" s="58">
        <v>0</v>
      </c>
      <c r="AN52" s="58">
        <v>3</v>
      </c>
      <c r="AO52" s="58">
        <v>27</v>
      </c>
      <c r="AP52" s="58">
        <v>9</v>
      </c>
      <c r="AQ52" s="58">
        <v>9</v>
      </c>
      <c r="AR52" s="58">
        <v>0</v>
      </c>
      <c r="AS52" s="58">
        <v>1</v>
      </c>
      <c r="AT52" s="58">
        <v>8</v>
      </c>
    </row>
    <row r="53" spans="1:46" ht="12.75">
      <c r="A53" s="57">
        <v>48</v>
      </c>
      <c r="B53" s="58" t="s">
        <v>478</v>
      </c>
      <c r="C53" s="58" t="s">
        <v>479</v>
      </c>
      <c r="D53" s="58">
        <v>53</v>
      </c>
      <c r="E53" s="58">
        <v>47</v>
      </c>
      <c r="F53" s="58">
        <v>6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4</v>
      </c>
      <c r="R53" s="58">
        <v>4</v>
      </c>
      <c r="S53" s="58">
        <v>0</v>
      </c>
      <c r="T53" s="58">
        <v>3</v>
      </c>
      <c r="U53" s="58">
        <v>1</v>
      </c>
      <c r="V53" s="58">
        <v>4</v>
      </c>
      <c r="W53" s="58">
        <v>3</v>
      </c>
      <c r="X53" s="58">
        <v>1</v>
      </c>
      <c r="Y53" s="58">
        <v>3</v>
      </c>
      <c r="Z53" s="58">
        <v>1</v>
      </c>
      <c r="AA53" s="58">
        <v>11</v>
      </c>
      <c r="AB53" s="58">
        <v>10</v>
      </c>
      <c r="AC53" s="58">
        <v>1</v>
      </c>
      <c r="AD53" s="58">
        <v>8</v>
      </c>
      <c r="AE53" s="58">
        <v>3</v>
      </c>
      <c r="AF53" s="58">
        <v>18</v>
      </c>
      <c r="AG53" s="58">
        <v>16</v>
      </c>
      <c r="AH53" s="58">
        <v>2</v>
      </c>
      <c r="AI53" s="58">
        <v>8</v>
      </c>
      <c r="AJ53" s="58">
        <v>10</v>
      </c>
      <c r="AK53" s="58">
        <v>13</v>
      </c>
      <c r="AL53" s="58">
        <v>11</v>
      </c>
      <c r="AM53" s="58">
        <v>2</v>
      </c>
      <c r="AN53" s="58">
        <v>2</v>
      </c>
      <c r="AO53" s="58">
        <v>11</v>
      </c>
      <c r="AP53" s="58">
        <v>3</v>
      </c>
      <c r="AQ53" s="58">
        <v>3</v>
      </c>
      <c r="AR53" s="58">
        <v>0</v>
      </c>
      <c r="AS53" s="58">
        <v>0</v>
      </c>
      <c r="AT53" s="58">
        <v>3</v>
      </c>
    </row>
    <row r="54" spans="1:46" ht="12.75">
      <c r="A54" s="57">
        <v>49</v>
      </c>
      <c r="B54" s="58" t="s">
        <v>478</v>
      </c>
      <c r="C54" s="58" t="s">
        <v>480</v>
      </c>
      <c r="D54" s="58">
        <v>20</v>
      </c>
      <c r="E54" s="58">
        <v>18</v>
      </c>
      <c r="F54" s="58">
        <v>2</v>
      </c>
      <c r="G54" s="58">
        <v>1</v>
      </c>
      <c r="H54" s="58">
        <v>1</v>
      </c>
      <c r="I54" s="58">
        <v>0</v>
      </c>
      <c r="J54" s="58">
        <v>1</v>
      </c>
      <c r="K54" s="58">
        <v>0</v>
      </c>
      <c r="L54" s="58">
        <v>1</v>
      </c>
      <c r="M54" s="58">
        <v>1</v>
      </c>
      <c r="N54" s="58">
        <v>0</v>
      </c>
      <c r="O54" s="58">
        <v>1</v>
      </c>
      <c r="P54" s="58">
        <v>0</v>
      </c>
      <c r="Q54" s="58">
        <v>0</v>
      </c>
      <c r="R54" s="58">
        <v>0</v>
      </c>
      <c r="S54" s="58">
        <v>0</v>
      </c>
      <c r="T54" s="58">
        <v>0</v>
      </c>
      <c r="U54" s="58">
        <v>0</v>
      </c>
      <c r="V54" s="58">
        <v>5</v>
      </c>
      <c r="W54" s="58">
        <v>5</v>
      </c>
      <c r="X54" s="58">
        <v>0</v>
      </c>
      <c r="Y54" s="58">
        <v>2</v>
      </c>
      <c r="Z54" s="58">
        <v>3</v>
      </c>
      <c r="AA54" s="58">
        <v>3</v>
      </c>
      <c r="AB54" s="58">
        <v>2</v>
      </c>
      <c r="AC54" s="58">
        <v>1</v>
      </c>
      <c r="AD54" s="58">
        <v>2</v>
      </c>
      <c r="AE54" s="58">
        <v>1</v>
      </c>
      <c r="AF54" s="58">
        <v>5</v>
      </c>
      <c r="AG54" s="58">
        <v>5</v>
      </c>
      <c r="AH54" s="58">
        <v>0</v>
      </c>
      <c r="AI54" s="58">
        <v>3</v>
      </c>
      <c r="AJ54" s="58">
        <v>2</v>
      </c>
      <c r="AK54" s="58">
        <v>5</v>
      </c>
      <c r="AL54" s="58">
        <v>4</v>
      </c>
      <c r="AM54" s="58">
        <v>1</v>
      </c>
      <c r="AN54" s="58">
        <v>1</v>
      </c>
      <c r="AO54" s="58">
        <v>4</v>
      </c>
      <c r="AP54" s="58">
        <v>0</v>
      </c>
      <c r="AQ54" s="58">
        <v>0</v>
      </c>
      <c r="AR54" s="58">
        <v>0</v>
      </c>
      <c r="AS54" s="58">
        <v>0</v>
      </c>
      <c r="AT54" s="58">
        <v>0</v>
      </c>
    </row>
    <row r="55" spans="1:46" ht="12.75">
      <c r="A55" s="57">
        <v>50</v>
      </c>
      <c r="B55" s="58" t="s">
        <v>478</v>
      </c>
      <c r="C55" s="58" t="s">
        <v>481</v>
      </c>
      <c r="D55" s="58">
        <v>28</v>
      </c>
      <c r="E55" s="58">
        <v>26</v>
      </c>
      <c r="F55" s="58">
        <v>2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  <c r="R55" s="58">
        <v>0</v>
      </c>
      <c r="S55" s="58">
        <v>0</v>
      </c>
      <c r="T55" s="58">
        <v>0</v>
      </c>
      <c r="U55" s="58">
        <v>0</v>
      </c>
      <c r="V55" s="58">
        <v>2</v>
      </c>
      <c r="W55" s="58">
        <v>2</v>
      </c>
      <c r="X55" s="58">
        <v>0</v>
      </c>
      <c r="Y55" s="58">
        <v>2</v>
      </c>
      <c r="Z55" s="58">
        <v>0</v>
      </c>
      <c r="AA55" s="58">
        <v>2</v>
      </c>
      <c r="AB55" s="58">
        <v>2</v>
      </c>
      <c r="AC55" s="58">
        <v>0</v>
      </c>
      <c r="AD55" s="58">
        <v>2</v>
      </c>
      <c r="AE55" s="58">
        <v>0</v>
      </c>
      <c r="AF55" s="58">
        <v>12</v>
      </c>
      <c r="AG55" s="58">
        <v>11</v>
      </c>
      <c r="AH55" s="58">
        <v>1</v>
      </c>
      <c r="AI55" s="58">
        <v>4</v>
      </c>
      <c r="AJ55" s="58">
        <v>8</v>
      </c>
      <c r="AK55" s="58">
        <v>12</v>
      </c>
      <c r="AL55" s="58">
        <v>11</v>
      </c>
      <c r="AM55" s="58">
        <v>1</v>
      </c>
      <c r="AN55" s="58">
        <v>1</v>
      </c>
      <c r="AO55" s="58">
        <v>11</v>
      </c>
      <c r="AP55" s="58">
        <v>0</v>
      </c>
      <c r="AQ55" s="58">
        <v>0</v>
      </c>
      <c r="AR55" s="58">
        <v>0</v>
      </c>
      <c r="AS55" s="58">
        <v>0</v>
      </c>
      <c r="AT55" s="58">
        <v>0</v>
      </c>
    </row>
    <row r="56" spans="1:46" ht="12.75">
      <c r="A56" s="57">
        <v>51</v>
      </c>
      <c r="B56" s="58" t="s">
        <v>478</v>
      </c>
      <c r="C56" s="58" t="s">
        <v>482</v>
      </c>
      <c r="D56" s="58">
        <v>30</v>
      </c>
      <c r="E56" s="58">
        <v>27</v>
      </c>
      <c r="F56" s="58">
        <v>3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3</v>
      </c>
      <c r="W56" s="58">
        <v>3</v>
      </c>
      <c r="X56" s="58">
        <v>0</v>
      </c>
      <c r="Y56" s="58">
        <v>2</v>
      </c>
      <c r="Z56" s="58">
        <v>1</v>
      </c>
      <c r="AA56" s="58">
        <v>4</v>
      </c>
      <c r="AB56" s="58">
        <v>4</v>
      </c>
      <c r="AC56" s="58">
        <v>0</v>
      </c>
      <c r="AD56" s="58">
        <v>2</v>
      </c>
      <c r="AE56" s="58">
        <v>2</v>
      </c>
      <c r="AF56" s="58">
        <v>9</v>
      </c>
      <c r="AG56" s="58">
        <v>9</v>
      </c>
      <c r="AH56" s="58">
        <v>0</v>
      </c>
      <c r="AI56" s="58">
        <v>4</v>
      </c>
      <c r="AJ56" s="58">
        <v>5</v>
      </c>
      <c r="AK56" s="58">
        <v>10</v>
      </c>
      <c r="AL56" s="58">
        <v>8</v>
      </c>
      <c r="AM56" s="58">
        <v>2</v>
      </c>
      <c r="AN56" s="58">
        <v>0</v>
      </c>
      <c r="AO56" s="58">
        <v>10</v>
      </c>
      <c r="AP56" s="58">
        <v>4</v>
      </c>
      <c r="AQ56" s="58">
        <v>3</v>
      </c>
      <c r="AR56" s="58">
        <v>1</v>
      </c>
      <c r="AS56" s="58">
        <v>0</v>
      </c>
      <c r="AT56" s="58">
        <v>4</v>
      </c>
    </row>
    <row r="57" spans="1:46" ht="12.75">
      <c r="A57" s="57">
        <v>52</v>
      </c>
      <c r="B57" s="58" t="s">
        <v>478</v>
      </c>
      <c r="C57" s="58" t="s">
        <v>483</v>
      </c>
      <c r="D57" s="58">
        <v>27</v>
      </c>
      <c r="E57" s="58">
        <v>17</v>
      </c>
      <c r="F57" s="58">
        <v>10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3</v>
      </c>
      <c r="AB57" s="58">
        <v>3</v>
      </c>
      <c r="AC57" s="58">
        <v>0</v>
      </c>
      <c r="AD57" s="58">
        <v>1</v>
      </c>
      <c r="AE57" s="58">
        <v>2</v>
      </c>
      <c r="AF57" s="58">
        <v>9</v>
      </c>
      <c r="AG57" s="58">
        <v>3</v>
      </c>
      <c r="AH57" s="58">
        <v>6</v>
      </c>
      <c r="AI57" s="58">
        <v>2</v>
      </c>
      <c r="AJ57" s="58">
        <v>7</v>
      </c>
      <c r="AK57" s="58">
        <v>12</v>
      </c>
      <c r="AL57" s="58">
        <v>8</v>
      </c>
      <c r="AM57" s="58">
        <v>4</v>
      </c>
      <c r="AN57" s="58">
        <v>2</v>
      </c>
      <c r="AO57" s="58">
        <v>10</v>
      </c>
      <c r="AP57" s="58">
        <v>3</v>
      </c>
      <c r="AQ57" s="58">
        <v>3</v>
      </c>
      <c r="AR57" s="58">
        <v>0</v>
      </c>
      <c r="AS57" s="58">
        <v>0</v>
      </c>
      <c r="AT57" s="58">
        <v>3</v>
      </c>
    </row>
    <row r="58" spans="1:46" ht="12.75">
      <c r="A58" s="57">
        <v>53</v>
      </c>
      <c r="B58" s="58" t="s">
        <v>478</v>
      </c>
      <c r="C58" s="58" t="s">
        <v>484</v>
      </c>
      <c r="D58" s="58">
        <v>20</v>
      </c>
      <c r="E58" s="58">
        <v>16</v>
      </c>
      <c r="F58" s="58">
        <v>4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  <c r="R58" s="58">
        <v>0</v>
      </c>
      <c r="S58" s="58">
        <v>0</v>
      </c>
      <c r="T58" s="58">
        <v>0</v>
      </c>
      <c r="U58" s="58">
        <v>0</v>
      </c>
      <c r="V58" s="58">
        <v>2</v>
      </c>
      <c r="W58" s="58">
        <v>1</v>
      </c>
      <c r="X58" s="58">
        <v>1</v>
      </c>
      <c r="Y58" s="58">
        <v>2</v>
      </c>
      <c r="Z58" s="58">
        <v>0</v>
      </c>
      <c r="AA58" s="58">
        <v>1</v>
      </c>
      <c r="AB58" s="58">
        <v>1</v>
      </c>
      <c r="AC58" s="58">
        <v>0</v>
      </c>
      <c r="AD58" s="58">
        <v>0</v>
      </c>
      <c r="AE58" s="58">
        <v>1</v>
      </c>
      <c r="AF58" s="58">
        <v>7</v>
      </c>
      <c r="AG58" s="58">
        <v>4</v>
      </c>
      <c r="AH58" s="58">
        <v>3</v>
      </c>
      <c r="AI58" s="58">
        <v>4</v>
      </c>
      <c r="AJ58" s="58">
        <v>3</v>
      </c>
      <c r="AK58" s="58">
        <v>9</v>
      </c>
      <c r="AL58" s="58">
        <v>9</v>
      </c>
      <c r="AM58" s="58">
        <v>0</v>
      </c>
      <c r="AN58" s="58">
        <v>1</v>
      </c>
      <c r="AO58" s="58">
        <v>8</v>
      </c>
      <c r="AP58" s="58">
        <v>1</v>
      </c>
      <c r="AQ58" s="58">
        <v>1</v>
      </c>
      <c r="AR58" s="58">
        <v>0</v>
      </c>
      <c r="AS58" s="58">
        <v>0</v>
      </c>
      <c r="AT58" s="58">
        <v>1</v>
      </c>
    </row>
    <row r="59" spans="1:46" ht="12.75">
      <c r="A59" s="57">
        <v>54</v>
      </c>
      <c r="B59" s="58" t="s">
        <v>478</v>
      </c>
      <c r="C59" s="58" t="s">
        <v>485</v>
      </c>
      <c r="D59" s="58">
        <v>18</v>
      </c>
      <c r="E59" s="58">
        <v>17</v>
      </c>
      <c r="F59" s="58">
        <v>1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2</v>
      </c>
      <c r="W59" s="58">
        <v>2</v>
      </c>
      <c r="X59" s="58">
        <v>0</v>
      </c>
      <c r="Y59" s="58">
        <v>0</v>
      </c>
      <c r="Z59" s="58">
        <v>2</v>
      </c>
      <c r="AA59" s="58">
        <v>5</v>
      </c>
      <c r="AB59" s="58">
        <v>4</v>
      </c>
      <c r="AC59" s="58">
        <v>1</v>
      </c>
      <c r="AD59" s="58">
        <v>3</v>
      </c>
      <c r="AE59" s="58">
        <v>2</v>
      </c>
      <c r="AF59" s="58">
        <v>4</v>
      </c>
      <c r="AG59" s="58">
        <v>4</v>
      </c>
      <c r="AH59" s="58">
        <v>0</v>
      </c>
      <c r="AI59" s="58">
        <v>1</v>
      </c>
      <c r="AJ59" s="58">
        <v>3</v>
      </c>
      <c r="AK59" s="58">
        <v>5</v>
      </c>
      <c r="AL59" s="58">
        <v>5</v>
      </c>
      <c r="AM59" s="58">
        <v>0</v>
      </c>
      <c r="AN59" s="58">
        <v>2</v>
      </c>
      <c r="AO59" s="58">
        <v>3</v>
      </c>
      <c r="AP59" s="58">
        <v>2</v>
      </c>
      <c r="AQ59" s="58">
        <v>2</v>
      </c>
      <c r="AR59" s="58">
        <v>0</v>
      </c>
      <c r="AS59" s="58">
        <v>1</v>
      </c>
      <c r="AT59" s="58">
        <v>1</v>
      </c>
    </row>
    <row r="60" spans="1:46" ht="12.75">
      <c r="A60" s="57">
        <v>55</v>
      </c>
      <c r="B60" s="58" t="s">
        <v>486</v>
      </c>
      <c r="C60" s="58" t="s">
        <v>487</v>
      </c>
      <c r="D60" s="58">
        <v>51</v>
      </c>
      <c r="E60" s="58">
        <v>46</v>
      </c>
      <c r="F60" s="58">
        <v>5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1</v>
      </c>
      <c r="R60" s="58">
        <v>1</v>
      </c>
      <c r="S60" s="58">
        <v>0</v>
      </c>
      <c r="T60" s="58">
        <v>1</v>
      </c>
      <c r="U60" s="58">
        <v>0</v>
      </c>
      <c r="V60" s="58">
        <v>8</v>
      </c>
      <c r="W60" s="58">
        <v>7</v>
      </c>
      <c r="X60" s="58">
        <v>1</v>
      </c>
      <c r="Y60" s="58">
        <v>6</v>
      </c>
      <c r="Z60" s="58">
        <v>2</v>
      </c>
      <c r="AA60" s="58">
        <v>12</v>
      </c>
      <c r="AB60" s="58">
        <v>11</v>
      </c>
      <c r="AC60" s="58">
        <v>1</v>
      </c>
      <c r="AD60" s="58">
        <v>8</v>
      </c>
      <c r="AE60" s="58">
        <v>4</v>
      </c>
      <c r="AF60" s="58">
        <v>7</v>
      </c>
      <c r="AG60" s="58">
        <v>6</v>
      </c>
      <c r="AH60" s="58">
        <v>1</v>
      </c>
      <c r="AI60" s="58">
        <v>2</v>
      </c>
      <c r="AJ60" s="58">
        <v>5</v>
      </c>
      <c r="AK60" s="58">
        <v>20</v>
      </c>
      <c r="AL60" s="58">
        <v>18</v>
      </c>
      <c r="AM60" s="58">
        <v>2</v>
      </c>
      <c r="AN60" s="58">
        <v>3</v>
      </c>
      <c r="AO60" s="58">
        <v>17</v>
      </c>
      <c r="AP60" s="58">
        <v>3</v>
      </c>
      <c r="AQ60" s="58">
        <v>3</v>
      </c>
      <c r="AR60" s="58">
        <v>0</v>
      </c>
      <c r="AS60" s="58">
        <v>0</v>
      </c>
      <c r="AT60" s="58">
        <v>3</v>
      </c>
    </row>
    <row r="61" spans="1:46" ht="12.75">
      <c r="A61" s="57">
        <v>56</v>
      </c>
      <c r="B61" s="58" t="s">
        <v>488</v>
      </c>
      <c r="C61" s="58" t="s">
        <v>489</v>
      </c>
      <c r="D61" s="58">
        <v>32</v>
      </c>
      <c r="E61" s="58">
        <v>32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1</v>
      </c>
      <c r="R61" s="58">
        <v>1</v>
      </c>
      <c r="S61" s="58">
        <v>0</v>
      </c>
      <c r="T61" s="58">
        <v>1</v>
      </c>
      <c r="U61" s="58">
        <v>0</v>
      </c>
      <c r="V61" s="58">
        <v>1</v>
      </c>
      <c r="W61" s="58">
        <v>1</v>
      </c>
      <c r="X61" s="58">
        <v>0</v>
      </c>
      <c r="Y61" s="58">
        <v>0</v>
      </c>
      <c r="Z61" s="58">
        <v>1</v>
      </c>
      <c r="AA61" s="58">
        <v>5</v>
      </c>
      <c r="AB61" s="58">
        <v>5</v>
      </c>
      <c r="AC61" s="58">
        <v>0</v>
      </c>
      <c r="AD61" s="58">
        <v>4</v>
      </c>
      <c r="AE61" s="58">
        <v>1</v>
      </c>
      <c r="AF61" s="58">
        <v>12</v>
      </c>
      <c r="AG61" s="58">
        <v>12</v>
      </c>
      <c r="AH61" s="58">
        <v>0</v>
      </c>
      <c r="AI61" s="58">
        <v>4</v>
      </c>
      <c r="AJ61" s="58">
        <v>8</v>
      </c>
      <c r="AK61" s="58">
        <v>10</v>
      </c>
      <c r="AL61" s="58">
        <v>10</v>
      </c>
      <c r="AM61" s="58">
        <v>0</v>
      </c>
      <c r="AN61" s="58">
        <v>3</v>
      </c>
      <c r="AO61" s="58">
        <v>7</v>
      </c>
      <c r="AP61" s="58">
        <v>3</v>
      </c>
      <c r="AQ61" s="58">
        <v>3</v>
      </c>
      <c r="AR61" s="58">
        <v>0</v>
      </c>
      <c r="AS61" s="58">
        <v>0</v>
      </c>
      <c r="AT61" s="58">
        <v>3</v>
      </c>
    </row>
    <row r="62" spans="1:46" ht="12.75">
      <c r="A62" s="57">
        <v>57</v>
      </c>
      <c r="B62" s="58" t="s">
        <v>488</v>
      </c>
      <c r="C62" s="58" t="s">
        <v>490</v>
      </c>
      <c r="D62" s="58">
        <v>18</v>
      </c>
      <c r="E62" s="58">
        <v>17</v>
      </c>
      <c r="F62" s="58">
        <v>1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1</v>
      </c>
      <c r="W62" s="58">
        <v>1</v>
      </c>
      <c r="X62" s="58">
        <v>0</v>
      </c>
      <c r="Y62" s="58">
        <v>1</v>
      </c>
      <c r="Z62" s="58">
        <v>0</v>
      </c>
      <c r="AA62" s="58">
        <v>4</v>
      </c>
      <c r="AB62" s="58">
        <v>3</v>
      </c>
      <c r="AC62" s="58">
        <v>1</v>
      </c>
      <c r="AD62" s="58">
        <v>3</v>
      </c>
      <c r="AE62" s="58">
        <v>1</v>
      </c>
      <c r="AF62" s="58">
        <v>5</v>
      </c>
      <c r="AG62" s="58">
        <v>5</v>
      </c>
      <c r="AH62" s="58">
        <v>0</v>
      </c>
      <c r="AI62" s="58">
        <v>3</v>
      </c>
      <c r="AJ62" s="58">
        <v>2</v>
      </c>
      <c r="AK62" s="58">
        <v>8</v>
      </c>
      <c r="AL62" s="58">
        <v>8</v>
      </c>
      <c r="AM62" s="58">
        <v>0</v>
      </c>
      <c r="AN62" s="58">
        <v>2</v>
      </c>
      <c r="AO62" s="58">
        <v>6</v>
      </c>
      <c r="AP62" s="58">
        <v>0</v>
      </c>
      <c r="AQ62" s="58">
        <v>0</v>
      </c>
      <c r="AR62" s="58">
        <v>0</v>
      </c>
      <c r="AS62" s="58">
        <v>0</v>
      </c>
      <c r="AT62" s="58">
        <v>0</v>
      </c>
    </row>
    <row r="63" spans="1:46" ht="12.75">
      <c r="A63" s="57">
        <v>58</v>
      </c>
      <c r="B63" s="58" t="s">
        <v>488</v>
      </c>
      <c r="C63" s="58" t="s">
        <v>491</v>
      </c>
      <c r="D63" s="58">
        <v>11</v>
      </c>
      <c r="E63" s="58">
        <v>10</v>
      </c>
      <c r="F63" s="58">
        <v>1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1</v>
      </c>
      <c r="W63" s="58">
        <v>1</v>
      </c>
      <c r="X63" s="58">
        <v>0</v>
      </c>
      <c r="Y63" s="58">
        <v>0</v>
      </c>
      <c r="Z63" s="58">
        <v>1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1</v>
      </c>
      <c r="AG63" s="58">
        <v>1</v>
      </c>
      <c r="AH63" s="58">
        <v>0</v>
      </c>
      <c r="AI63" s="58">
        <v>0</v>
      </c>
      <c r="AJ63" s="58">
        <v>1</v>
      </c>
      <c r="AK63" s="58">
        <v>8</v>
      </c>
      <c r="AL63" s="58">
        <v>7</v>
      </c>
      <c r="AM63" s="58">
        <v>1</v>
      </c>
      <c r="AN63" s="58">
        <v>1</v>
      </c>
      <c r="AO63" s="58">
        <v>7</v>
      </c>
      <c r="AP63" s="58">
        <v>1</v>
      </c>
      <c r="AQ63" s="58">
        <v>1</v>
      </c>
      <c r="AR63" s="58">
        <v>0</v>
      </c>
      <c r="AS63" s="58">
        <v>0</v>
      </c>
      <c r="AT63" s="58">
        <v>1</v>
      </c>
    </row>
    <row r="64" spans="1:46" ht="12.75">
      <c r="A64" s="57">
        <v>59</v>
      </c>
      <c r="B64" s="58" t="s">
        <v>488</v>
      </c>
      <c r="C64" s="58" t="s">
        <v>492</v>
      </c>
      <c r="D64" s="58">
        <v>29</v>
      </c>
      <c r="E64" s="58">
        <v>29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1</v>
      </c>
      <c r="W64" s="58">
        <v>1</v>
      </c>
      <c r="X64" s="58">
        <v>0</v>
      </c>
      <c r="Y64" s="58">
        <v>1</v>
      </c>
      <c r="Z64" s="58">
        <v>0</v>
      </c>
      <c r="AA64" s="58">
        <v>1</v>
      </c>
      <c r="AB64" s="58">
        <v>1</v>
      </c>
      <c r="AC64" s="58">
        <v>0</v>
      </c>
      <c r="AD64" s="58">
        <v>1</v>
      </c>
      <c r="AE64" s="58">
        <v>0</v>
      </c>
      <c r="AF64" s="58">
        <v>8</v>
      </c>
      <c r="AG64" s="58">
        <v>8</v>
      </c>
      <c r="AH64" s="58">
        <v>0</v>
      </c>
      <c r="AI64" s="58">
        <v>6</v>
      </c>
      <c r="AJ64" s="58">
        <v>2</v>
      </c>
      <c r="AK64" s="58">
        <v>18</v>
      </c>
      <c r="AL64" s="58">
        <v>18</v>
      </c>
      <c r="AM64" s="58">
        <v>0</v>
      </c>
      <c r="AN64" s="58">
        <v>5</v>
      </c>
      <c r="AO64" s="58">
        <v>13</v>
      </c>
      <c r="AP64" s="58">
        <v>1</v>
      </c>
      <c r="AQ64" s="58">
        <v>1</v>
      </c>
      <c r="AR64" s="58">
        <v>0</v>
      </c>
      <c r="AS64" s="58">
        <v>0</v>
      </c>
      <c r="AT64" s="58">
        <v>1</v>
      </c>
    </row>
    <row r="65" spans="1:46" ht="12.75">
      <c r="A65" s="57">
        <v>60</v>
      </c>
      <c r="B65" s="58" t="s">
        <v>488</v>
      </c>
      <c r="C65" s="58" t="s">
        <v>493</v>
      </c>
      <c r="D65" s="58">
        <v>31</v>
      </c>
      <c r="E65" s="58">
        <v>24</v>
      </c>
      <c r="F65" s="58">
        <v>7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2</v>
      </c>
      <c r="R65" s="58">
        <v>1</v>
      </c>
      <c r="S65" s="58">
        <v>1</v>
      </c>
      <c r="T65" s="58">
        <v>1</v>
      </c>
      <c r="U65" s="58">
        <v>1</v>
      </c>
      <c r="V65" s="58">
        <v>1</v>
      </c>
      <c r="W65" s="58">
        <v>0</v>
      </c>
      <c r="X65" s="58">
        <v>1</v>
      </c>
      <c r="Y65" s="58">
        <v>1</v>
      </c>
      <c r="Z65" s="58">
        <v>0</v>
      </c>
      <c r="AA65" s="58">
        <v>4</v>
      </c>
      <c r="AB65" s="58">
        <v>3</v>
      </c>
      <c r="AC65" s="58">
        <v>1</v>
      </c>
      <c r="AD65" s="58">
        <v>0</v>
      </c>
      <c r="AE65" s="58">
        <v>4</v>
      </c>
      <c r="AF65" s="58">
        <v>10</v>
      </c>
      <c r="AG65" s="58">
        <v>10</v>
      </c>
      <c r="AH65" s="58">
        <v>0</v>
      </c>
      <c r="AI65" s="58">
        <v>0</v>
      </c>
      <c r="AJ65" s="58">
        <v>10</v>
      </c>
      <c r="AK65" s="58">
        <v>13</v>
      </c>
      <c r="AL65" s="58">
        <v>9</v>
      </c>
      <c r="AM65" s="58">
        <v>4</v>
      </c>
      <c r="AN65" s="58">
        <v>1</v>
      </c>
      <c r="AO65" s="58">
        <v>12</v>
      </c>
      <c r="AP65" s="58">
        <v>1</v>
      </c>
      <c r="AQ65" s="58">
        <v>1</v>
      </c>
      <c r="AR65" s="58">
        <v>0</v>
      </c>
      <c r="AS65" s="58">
        <v>0</v>
      </c>
      <c r="AT65" s="58">
        <v>1</v>
      </c>
    </row>
    <row r="66" spans="1:46" ht="12.75">
      <c r="A66" s="57">
        <v>61</v>
      </c>
      <c r="B66" s="58" t="s">
        <v>488</v>
      </c>
      <c r="C66" s="58" t="s">
        <v>494</v>
      </c>
      <c r="D66" s="58">
        <v>19</v>
      </c>
      <c r="E66" s="58">
        <v>18</v>
      </c>
      <c r="F66" s="58">
        <v>1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1</v>
      </c>
      <c r="W66" s="58">
        <v>1</v>
      </c>
      <c r="X66" s="58">
        <v>0</v>
      </c>
      <c r="Y66" s="58">
        <v>1</v>
      </c>
      <c r="Z66" s="58">
        <v>0</v>
      </c>
      <c r="AA66" s="58">
        <v>2</v>
      </c>
      <c r="AB66" s="58">
        <v>1</v>
      </c>
      <c r="AC66" s="58">
        <v>1</v>
      </c>
      <c r="AD66" s="58">
        <v>1</v>
      </c>
      <c r="AE66" s="58">
        <v>1</v>
      </c>
      <c r="AF66" s="58">
        <v>6</v>
      </c>
      <c r="AG66" s="58">
        <v>6</v>
      </c>
      <c r="AH66" s="58">
        <v>0</v>
      </c>
      <c r="AI66" s="58">
        <v>2</v>
      </c>
      <c r="AJ66" s="58">
        <v>4</v>
      </c>
      <c r="AK66" s="58">
        <v>8</v>
      </c>
      <c r="AL66" s="58">
        <v>8</v>
      </c>
      <c r="AM66" s="58">
        <v>0</v>
      </c>
      <c r="AN66" s="58">
        <v>0</v>
      </c>
      <c r="AO66" s="58">
        <v>8</v>
      </c>
      <c r="AP66" s="58">
        <v>2</v>
      </c>
      <c r="AQ66" s="58">
        <v>2</v>
      </c>
      <c r="AR66" s="58">
        <v>0</v>
      </c>
      <c r="AS66" s="58">
        <v>0</v>
      </c>
      <c r="AT66" s="58">
        <v>2</v>
      </c>
    </row>
    <row r="67" spans="1:46" ht="12.75">
      <c r="A67" s="57">
        <v>62</v>
      </c>
      <c r="B67" s="58" t="s">
        <v>488</v>
      </c>
      <c r="C67" s="58" t="s">
        <v>495</v>
      </c>
      <c r="D67" s="58">
        <v>55</v>
      </c>
      <c r="E67" s="58">
        <v>52</v>
      </c>
      <c r="F67" s="58">
        <v>3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6</v>
      </c>
      <c r="W67" s="58">
        <v>6</v>
      </c>
      <c r="X67" s="58">
        <v>0</v>
      </c>
      <c r="Y67" s="58">
        <v>5</v>
      </c>
      <c r="Z67" s="58">
        <v>1</v>
      </c>
      <c r="AA67" s="58">
        <v>8</v>
      </c>
      <c r="AB67" s="58">
        <v>6</v>
      </c>
      <c r="AC67" s="58">
        <v>2</v>
      </c>
      <c r="AD67" s="58">
        <v>6</v>
      </c>
      <c r="AE67" s="58">
        <v>2</v>
      </c>
      <c r="AF67" s="58">
        <v>16</v>
      </c>
      <c r="AG67" s="58">
        <v>15</v>
      </c>
      <c r="AH67" s="58">
        <v>1</v>
      </c>
      <c r="AI67" s="58">
        <v>6</v>
      </c>
      <c r="AJ67" s="58">
        <v>10</v>
      </c>
      <c r="AK67" s="58">
        <v>20</v>
      </c>
      <c r="AL67" s="58">
        <v>20</v>
      </c>
      <c r="AM67" s="58">
        <v>0</v>
      </c>
      <c r="AN67" s="58">
        <v>5</v>
      </c>
      <c r="AO67" s="58">
        <v>15</v>
      </c>
      <c r="AP67" s="58">
        <v>5</v>
      </c>
      <c r="AQ67" s="58">
        <v>5</v>
      </c>
      <c r="AR67" s="58">
        <v>0</v>
      </c>
      <c r="AS67" s="58">
        <v>0</v>
      </c>
      <c r="AT67" s="58">
        <v>5</v>
      </c>
    </row>
    <row r="68" spans="1:46" ht="12.75">
      <c r="A68" s="57">
        <v>63</v>
      </c>
      <c r="B68" s="58" t="s">
        <v>488</v>
      </c>
      <c r="C68" s="58" t="s">
        <v>496</v>
      </c>
      <c r="D68" s="58">
        <v>42</v>
      </c>
      <c r="E68" s="58">
        <v>34</v>
      </c>
      <c r="F68" s="58">
        <v>8</v>
      </c>
      <c r="G68" s="58">
        <v>1</v>
      </c>
      <c r="H68" s="58">
        <v>1</v>
      </c>
      <c r="I68" s="58">
        <v>0</v>
      </c>
      <c r="J68" s="58">
        <v>0</v>
      </c>
      <c r="K68" s="58">
        <v>1</v>
      </c>
      <c r="L68" s="58">
        <v>1</v>
      </c>
      <c r="M68" s="58">
        <v>1</v>
      </c>
      <c r="N68" s="58">
        <v>0</v>
      </c>
      <c r="O68" s="58">
        <v>0</v>
      </c>
      <c r="P68" s="58">
        <v>1</v>
      </c>
      <c r="Q68" s="58">
        <v>1</v>
      </c>
      <c r="R68" s="58">
        <v>0</v>
      </c>
      <c r="S68" s="58">
        <v>1</v>
      </c>
      <c r="T68" s="58">
        <v>1</v>
      </c>
      <c r="U68" s="58">
        <v>0</v>
      </c>
      <c r="V68" s="58">
        <v>3</v>
      </c>
      <c r="W68" s="58">
        <v>2</v>
      </c>
      <c r="X68" s="58">
        <v>1</v>
      </c>
      <c r="Y68" s="58">
        <v>2</v>
      </c>
      <c r="Z68" s="58">
        <v>1</v>
      </c>
      <c r="AA68" s="58">
        <v>8</v>
      </c>
      <c r="AB68" s="58">
        <v>7</v>
      </c>
      <c r="AC68" s="58">
        <v>1</v>
      </c>
      <c r="AD68" s="58">
        <v>8</v>
      </c>
      <c r="AE68" s="58">
        <v>0</v>
      </c>
      <c r="AF68" s="58">
        <v>15</v>
      </c>
      <c r="AG68" s="58">
        <v>13</v>
      </c>
      <c r="AH68" s="58">
        <v>2</v>
      </c>
      <c r="AI68" s="58">
        <v>10</v>
      </c>
      <c r="AJ68" s="58">
        <v>5</v>
      </c>
      <c r="AK68" s="58">
        <v>8</v>
      </c>
      <c r="AL68" s="58">
        <v>6</v>
      </c>
      <c r="AM68" s="58">
        <v>2</v>
      </c>
      <c r="AN68" s="58">
        <v>1</v>
      </c>
      <c r="AO68" s="58">
        <v>7</v>
      </c>
      <c r="AP68" s="58">
        <v>5</v>
      </c>
      <c r="AQ68" s="58">
        <v>4</v>
      </c>
      <c r="AR68" s="58">
        <v>1</v>
      </c>
      <c r="AS68" s="58">
        <v>0</v>
      </c>
      <c r="AT68" s="58">
        <v>5</v>
      </c>
    </row>
    <row r="69" spans="1:46" ht="12.75">
      <c r="A69" s="57">
        <v>64</v>
      </c>
      <c r="B69" s="58" t="s">
        <v>488</v>
      </c>
      <c r="C69" s="58" t="s">
        <v>497</v>
      </c>
      <c r="D69" s="58">
        <v>28</v>
      </c>
      <c r="E69" s="58">
        <v>24</v>
      </c>
      <c r="F69" s="58">
        <v>4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1</v>
      </c>
      <c r="R69" s="58">
        <v>1</v>
      </c>
      <c r="S69" s="58">
        <v>0</v>
      </c>
      <c r="T69" s="58">
        <v>0</v>
      </c>
      <c r="U69" s="58">
        <v>1</v>
      </c>
      <c r="V69" s="58">
        <v>3</v>
      </c>
      <c r="W69" s="58">
        <v>2</v>
      </c>
      <c r="X69" s="58">
        <v>1</v>
      </c>
      <c r="Y69" s="58">
        <v>3</v>
      </c>
      <c r="Z69" s="58">
        <v>0</v>
      </c>
      <c r="AA69" s="58">
        <v>5</v>
      </c>
      <c r="AB69" s="58">
        <v>5</v>
      </c>
      <c r="AC69" s="58">
        <v>0</v>
      </c>
      <c r="AD69" s="58">
        <v>3</v>
      </c>
      <c r="AE69" s="58">
        <v>2</v>
      </c>
      <c r="AF69" s="58">
        <v>8</v>
      </c>
      <c r="AG69" s="58">
        <v>7</v>
      </c>
      <c r="AH69" s="58">
        <v>1</v>
      </c>
      <c r="AI69" s="58">
        <v>5</v>
      </c>
      <c r="AJ69" s="58">
        <v>3</v>
      </c>
      <c r="AK69" s="58">
        <v>9</v>
      </c>
      <c r="AL69" s="58">
        <v>7</v>
      </c>
      <c r="AM69" s="58">
        <v>2</v>
      </c>
      <c r="AN69" s="58">
        <v>3</v>
      </c>
      <c r="AO69" s="58">
        <v>6</v>
      </c>
      <c r="AP69" s="58">
        <v>2</v>
      </c>
      <c r="AQ69" s="58">
        <v>2</v>
      </c>
      <c r="AR69" s="58">
        <v>0</v>
      </c>
      <c r="AS69" s="58">
        <v>0</v>
      </c>
      <c r="AT69" s="58">
        <v>2</v>
      </c>
    </row>
    <row r="70" spans="1:46" ht="12.75">
      <c r="A70" s="57">
        <v>65</v>
      </c>
      <c r="B70" s="58" t="s">
        <v>498</v>
      </c>
      <c r="C70" s="58" t="s">
        <v>499</v>
      </c>
      <c r="D70" s="58">
        <v>83</v>
      </c>
      <c r="E70" s="58">
        <v>69</v>
      </c>
      <c r="F70" s="58">
        <v>14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1</v>
      </c>
      <c r="M70" s="58">
        <v>0</v>
      </c>
      <c r="N70" s="58">
        <v>1</v>
      </c>
      <c r="O70" s="58">
        <v>1</v>
      </c>
      <c r="P70" s="58">
        <v>0</v>
      </c>
      <c r="Q70" s="58">
        <v>4</v>
      </c>
      <c r="R70" s="58">
        <v>2</v>
      </c>
      <c r="S70" s="58">
        <v>2</v>
      </c>
      <c r="T70" s="58">
        <v>2</v>
      </c>
      <c r="U70" s="58">
        <v>2</v>
      </c>
      <c r="V70" s="58">
        <v>3</v>
      </c>
      <c r="W70" s="58">
        <v>3</v>
      </c>
      <c r="X70" s="58">
        <v>0</v>
      </c>
      <c r="Y70" s="58">
        <v>1</v>
      </c>
      <c r="Z70" s="58">
        <v>2</v>
      </c>
      <c r="AA70" s="58">
        <v>15</v>
      </c>
      <c r="AB70" s="58">
        <v>14</v>
      </c>
      <c r="AC70" s="58">
        <v>1</v>
      </c>
      <c r="AD70" s="58">
        <v>10</v>
      </c>
      <c r="AE70" s="58">
        <v>5</v>
      </c>
      <c r="AF70" s="58">
        <v>33</v>
      </c>
      <c r="AG70" s="58">
        <v>26</v>
      </c>
      <c r="AH70" s="58">
        <v>7</v>
      </c>
      <c r="AI70" s="58">
        <v>19</v>
      </c>
      <c r="AJ70" s="58">
        <v>14</v>
      </c>
      <c r="AK70" s="58">
        <v>24</v>
      </c>
      <c r="AL70" s="58">
        <v>21</v>
      </c>
      <c r="AM70" s="58">
        <v>3</v>
      </c>
      <c r="AN70" s="58">
        <v>7</v>
      </c>
      <c r="AO70" s="58">
        <v>17</v>
      </c>
      <c r="AP70" s="58">
        <v>3</v>
      </c>
      <c r="AQ70" s="58">
        <v>3</v>
      </c>
      <c r="AR70" s="58">
        <v>0</v>
      </c>
      <c r="AS70" s="58">
        <v>0</v>
      </c>
      <c r="AT70" s="58">
        <v>3</v>
      </c>
    </row>
    <row r="71" spans="1:46" ht="12.75">
      <c r="A71" s="57">
        <v>66</v>
      </c>
      <c r="B71" s="58" t="s">
        <v>500</v>
      </c>
      <c r="C71" s="58" t="s">
        <v>501</v>
      </c>
      <c r="D71" s="58">
        <v>40</v>
      </c>
      <c r="E71" s="58">
        <v>40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3</v>
      </c>
      <c r="R71" s="58">
        <v>3</v>
      </c>
      <c r="S71" s="58">
        <v>0</v>
      </c>
      <c r="T71" s="58">
        <v>2</v>
      </c>
      <c r="U71" s="58">
        <v>1</v>
      </c>
      <c r="V71" s="58">
        <v>4</v>
      </c>
      <c r="W71" s="58">
        <v>4</v>
      </c>
      <c r="X71" s="58">
        <v>0</v>
      </c>
      <c r="Y71" s="58">
        <v>1</v>
      </c>
      <c r="Z71" s="58">
        <v>3</v>
      </c>
      <c r="AA71" s="58">
        <v>8</v>
      </c>
      <c r="AB71" s="58">
        <v>8</v>
      </c>
      <c r="AC71" s="58">
        <v>0</v>
      </c>
      <c r="AD71" s="58">
        <v>7</v>
      </c>
      <c r="AE71" s="58">
        <v>1</v>
      </c>
      <c r="AF71" s="58">
        <v>11</v>
      </c>
      <c r="AG71" s="58">
        <v>11</v>
      </c>
      <c r="AH71" s="58">
        <v>0</v>
      </c>
      <c r="AI71" s="58">
        <v>9</v>
      </c>
      <c r="AJ71" s="58">
        <v>2</v>
      </c>
      <c r="AK71" s="58">
        <v>13</v>
      </c>
      <c r="AL71" s="58">
        <v>13</v>
      </c>
      <c r="AM71" s="58">
        <v>0</v>
      </c>
      <c r="AN71" s="58">
        <v>2</v>
      </c>
      <c r="AO71" s="58">
        <v>11</v>
      </c>
      <c r="AP71" s="58">
        <v>1</v>
      </c>
      <c r="AQ71" s="58">
        <v>1</v>
      </c>
      <c r="AR71" s="58">
        <v>0</v>
      </c>
      <c r="AS71" s="58">
        <v>0</v>
      </c>
      <c r="AT71" s="58">
        <v>1</v>
      </c>
    </row>
    <row r="72" spans="1:46" ht="12.75">
      <c r="A72" s="57">
        <v>67</v>
      </c>
      <c r="B72" s="58" t="s">
        <v>500</v>
      </c>
      <c r="C72" s="58" t="s">
        <v>502</v>
      </c>
      <c r="D72" s="58">
        <v>22</v>
      </c>
      <c r="E72" s="58">
        <v>22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2</v>
      </c>
      <c r="R72" s="58">
        <v>2</v>
      </c>
      <c r="S72" s="58">
        <v>0</v>
      </c>
      <c r="T72" s="58">
        <v>2</v>
      </c>
      <c r="U72" s="58">
        <v>0</v>
      </c>
      <c r="V72" s="58">
        <v>2</v>
      </c>
      <c r="W72" s="58">
        <v>2</v>
      </c>
      <c r="X72" s="58">
        <v>0</v>
      </c>
      <c r="Y72" s="58">
        <v>1</v>
      </c>
      <c r="Z72" s="58">
        <v>1</v>
      </c>
      <c r="AA72" s="58">
        <v>1</v>
      </c>
      <c r="AB72" s="58">
        <v>1</v>
      </c>
      <c r="AC72" s="58">
        <v>0</v>
      </c>
      <c r="AD72" s="58">
        <v>1</v>
      </c>
      <c r="AE72" s="58">
        <v>0</v>
      </c>
      <c r="AF72" s="58">
        <v>4</v>
      </c>
      <c r="AG72" s="58">
        <v>4</v>
      </c>
      <c r="AH72" s="58">
        <v>0</v>
      </c>
      <c r="AI72" s="58">
        <v>2</v>
      </c>
      <c r="AJ72" s="58">
        <v>2</v>
      </c>
      <c r="AK72" s="58">
        <v>8</v>
      </c>
      <c r="AL72" s="58">
        <v>8</v>
      </c>
      <c r="AM72" s="58">
        <v>0</v>
      </c>
      <c r="AN72" s="58">
        <v>1</v>
      </c>
      <c r="AO72" s="58">
        <v>7</v>
      </c>
      <c r="AP72" s="58">
        <v>5</v>
      </c>
      <c r="AQ72" s="58">
        <v>5</v>
      </c>
      <c r="AR72" s="58">
        <v>0</v>
      </c>
      <c r="AS72" s="58">
        <v>1</v>
      </c>
      <c r="AT72" s="58">
        <v>4</v>
      </c>
    </row>
    <row r="73" spans="1:46" ht="12.75">
      <c r="A73" s="57">
        <v>68</v>
      </c>
      <c r="B73" s="58" t="s">
        <v>500</v>
      </c>
      <c r="C73" s="58" t="s">
        <v>503</v>
      </c>
      <c r="D73" s="58">
        <v>34</v>
      </c>
      <c r="E73" s="58">
        <v>33</v>
      </c>
      <c r="F73" s="58">
        <v>1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2</v>
      </c>
      <c r="R73" s="58">
        <v>2</v>
      </c>
      <c r="S73" s="58">
        <v>0</v>
      </c>
      <c r="T73" s="58">
        <v>2</v>
      </c>
      <c r="U73" s="58">
        <v>0</v>
      </c>
      <c r="V73" s="58">
        <v>1</v>
      </c>
      <c r="W73" s="58">
        <v>0</v>
      </c>
      <c r="X73" s="58">
        <v>1</v>
      </c>
      <c r="Y73" s="58">
        <v>1</v>
      </c>
      <c r="Z73" s="58">
        <v>0</v>
      </c>
      <c r="AA73" s="58">
        <v>10</v>
      </c>
      <c r="AB73" s="58">
        <v>10</v>
      </c>
      <c r="AC73" s="58">
        <v>0</v>
      </c>
      <c r="AD73" s="58">
        <v>6</v>
      </c>
      <c r="AE73" s="58">
        <v>4</v>
      </c>
      <c r="AF73" s="58">
        <v>13</v>
      </c>
      <c r="AG73" s="58">
        <v>13</v>
      </c>
      <c r="AH73" s="58">
        <v>0</v>
      </c>
      <c r="AI73" s="58">
        <v>7</v>
      </c>
      <c r="AJ73" s="58">
        <v>6</v>
      </c>
      <c r="AK73" s="58">
        <v>6</v>
      </c>
      <c r="AL73" s="58">
        <v>6</v>
      </c>
      <c r="AM73" s="58">
        <v>0</v>
      </c>
      <c r="AN73" s="58">
        <v>2</v>
      </c>
      <c r="AO73" s="58">
        <v>4</v>
      </c>
      <c r="AP73" s="58">
        <v>2</v>
      </c>
      <c r="AQ73" s="58">
        <v>2</v>
      </c>
      <c r="AR73" s="58">
        <v>0</v>
      </c>
      <c r="AS73" s="58">
        <v>0</v>
      </c>
      <c r="AT73" s="58">
        <v>2</v>
      </c>
    </row>
    <row r="74" spans="1:46" ht="12.75">
      <c r="A74" s="57">
        <v>69</v>
      </c>
      <c r="B74" s="58" t="s">
        <v>504</v>
      </c>
      <c r="C74" s="58" t="s">
        <v>505</v>
      </c>
      <c r="D74" s="58">
        <v>52</v>
      </c>
      <c r="E74" s="58">
        <v>46</v>
      </c>
      <c r="F74" s="58">
        <v>6</v>
      </c>
      <c r="G74" s="58">
        <v>1</v>
      </c>
      <c r="H74" s="58">
        <v>1</v>
      </c>
      <c r="I74" s="58">
        <v>0</v>
      </c>
      <c r="J74" s="58">
        <v>1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5</v>
      </c>
      <c r="R74" s="58">
        <v>4</v>
      </c>
      <c r="S74" s="58">
        <v>1</v>
      </c>
      <c r="T74" s="58">
        <v>3</v>
      </c>
      <c r="U74" s="58">
        <v>2</v>
      </c>
      <c r="V74" s="58">
        <v>6</v>
      </c>
      <c r="W74" s="58">
        <v>6</v>
      </c>
      <c r="X74" s="58">
        <v>0</v>
      </c>
      <c r="Y74" s="58">
        <v>6</v>
      </c>
      <c r="Z74" s="58">
        <v>0</v>
      </c>
      <c r="AA74" s="58">
        <v>12</v>
      </c>
      <c r="AB74" s="58">
        <v>12</v>
      </c>
      <c r="AC74" s="58">
        <v>0</v>
      </c>
      <c r="AD74" s="58">
        <v>7</v>
      </c>
      <c r="AE74" s="58">
        <v>5</v>
      </c>
      <c r="AF74" s="58">
        <v>13</v>
      </c>
      <c r="AG74" s="58">
        <v>11</v>
      </c>
      <c r="AH74" s="58">
        <v>2</v>
      </c>
      <c r="AI74" s="58">
        <v>6</v>
      </c>
      <c r="AJ74" s="58">
        <v>7</v>
      </c>
      <c r="AK74" s="58">
        <v>13</v>
      </c>
      <c r="AL74" s="58">
        <v>10</v>
      </c>
      <c r="AM74" s="58">
        <v>3</v>
      </c>
      <c r="AN74" s="58">
        <v>6</v>
      </c>
      <c r="AO74" s="58">
        <v>7</v>
      </c>
      <c r="AP74" s="58">
        <v>2</v>
      </c>
      <c r="AQ74" s="58">
        <v>2</v>
      </c>
      <c r="AR74" s="58">
        <v>0</v>
      </c>
      <c r="AS74" s="58">
        <v>0</v>
      </c>
      <c r="AT74" s="58">
        <v>2</v>
      </c>
    </row>
    <row r="75" spans="1:46" ht="25.5">
      <c r="A75" s="57">
        <v>70</v>
      </c>
      <c r="B75" s="58" t="s">
        <v>506</v>
      </c>
      <c r="C75" s="58" t="s">
        <v>507</v>
      </c>
      <c r="D75" s="58">
        <v>27</v>
      </c>
      <c r="E75" s="58">
        <v>24</v>
      </c>
      <c r="F75" s="58">
        <v>3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1</v>
      </c>
      <c r="AB75" s="58">
        <v>1</v>
      </c>
      <c r="AC75" s="58">
        <v>0</v>
      </c>
      <c r="AD75" s="58">
        <v>1</v>
      </c>
      <c r="AE75" s="58">
        <v>0</v>
      </c>
      <c r="AF75" s="58">
        <v>6</v>
      </c>
      <c r="AG75" s="58">
        <v>6</v>
      </c>
      <c r="AH75" s="58">
        <v>0</v>
      </c>
      <c r="AI75" s="58">
        <v>1</v>
      </c>
      <c r="AJ75" s="58">
        <v>5</v>
      </c>
      <c r="AK75" s="58">
        <v>16</v>
      </c>
      <c r="AL75" s="58">
        <v>13</v>
      </c>
      <c r="AM75" s="58">
        <v>3</v>
      </c>
      <c r="AN75" s="58">
        <v>1</v>
      </c>
      <c r="AO75" s="58">
        <v>15</v>
      </c>
      <c r="AP75" s="58">
        <v>4</v>
      </c>
      <c r="AQ75" s="58">
        <v>4</v>
      </c>
      <c r="AR75" s="58">
        <v>0</v>
      </c>
      <c r="AS75" s="58">
        <v>0</v>
      </c>
      <c r="AT75" s="58">
        <v>4</v>
      </c>
    </row>
    <row r="76" spans="1:46" ht="12.75">
      <c r="A76" s="57">
        <v>71</v>
      </c>
      <c r="B76" s="58" t="s">
        <v>506</v>
      </c>
      <c r="C76" s="58" t="s">
        <v>508</v>
      </c>
      <c r="D76" s="58">
        <v>32</v>
      </c>
      <c r="E76" s="58">
        <v>29</v>
      </c>
      <c r="F76" s="58">
        <v>3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8">
        <v>1</v>
      </c>
      <c r="R76" s="58">
        <v>1</v>
      </c>
      <c r="S76" s="58">
        <v>0</v>
      </c>
      <c r="T76" s="58">
        <v>0</v>
      </c>
      <c r="U76" s="58">
        <v>1</v>
      </c>
      <c r="V76" s="58">
        <v>1</v>
      </c>
      <c r="W76" s="58">
        <v>1</v>
      </c>
      <c r="X76" s="58">
        <v>0</v>
      </c>
      <c r="Y76" s="58">
        <v>1</v>
      </c>
      <c r="Z76" s="58">
        <v>0</v>
      </c>
      <c r="AA76" s="58">
        <v>7</v>
      </c>
      <c r="AB76" s="58">
        <v>7</v>
      </c>
      <c r="AC76" s="58">
        <v>0</v>
      </c>
      <c r="AD76" s="58">
        <v>2</v>
      </c>
      <c r="AE76" s="58">
        <v>5</v>
      </c>
      <c r="AF76" s="58">
        <v>6</v>
      </c>
      <c r="AG76" s="58">
        <v>5</v>
      </c>
      <c r="AH76" s="58">
        <v>1</v>
      </c>
      <c r="AI76" s="58">
        <v>3</v>
      </c>
      <c r="AJ76" s="58">
        <v>3</v>
      </c>
      <c r="AK76" s="58">
        <v>10</v>
      </c>
      <c r="AL76" s="58">
        <v>9</v>
      </c>
      <c r="AM76" s="58">
        <v>1</v>
      </c>
      <c r="AN76" s="58">
        <v>1</v>
      </c>
      <c r="AO76" s="58">
        <v>9</v>
      </c>
      <c r="AP76" s="58">
        <v>7</v>
      </c>
      <c r="AQ76" s="58">
        <v>6</v>
      </c>
      <c r="AR76" s="58">
        <v>1</v>
      </c>
      <c r="AS76" s="58">
        <v>0</v>
      </c>
      <c r="AT76" s="58">
        <v>7</v>
      </c>
    </row>
    <row r="77" spans="1:46" ht="12.75">
      <c r="A77" s="57">
        <v>72</v>
      </c>
      <c r="B77" s="58" t="s">
        <v>506</v>
      </c>
      <c r="C77" s="58" t="s">
        <v>509</v>
      </c>
      <c r="D77" s="58">
        <v>28</v>
      </c>
      <c r="E77" s="58">
        <v>14</v>
      </c>
      <c r="F77" s="58">
        <v>14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0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3</v>
      </c>
      <c r="W77" s="58">
        <v>2</v>
      </c>
      <c r="X77" s="58">
        <v>1</v>
      </c>
      <c r="Y77" s="58">
        <v>1</v>
      </c>
      <c r="Z77" s="58">
        <v>2</v>
      </c>
      <c r="AA77" s="58">
        <v>7</v>
      </c>
      <c r="AB77" s="58">
        <v>2</v>
      </c>
      <c r="AC77" s="58">
        <v>5</v>
      </c>
      <c r="AD77" s="58">
        <v>3</v>
      </c>
      <c r="AE77" s="58">
        <v>4</v>
      </c>
      <c r="AF77" s="58">
        <v>5</v>
      </c>
      <c r="AG77" s="58">
        <v>2</v>
      </c>
      <c r="AH77" s="58">
        <v>3</v>
      </c>
      <c r="AI77" s="58">
        <v>3</v>
      </c>
      <c r="AJ77" s="58">
        <v>2</v>
      </c>
      <c r="AK77" s="58">
        <v>11</v>
      </c>
      <c r="AL77" s="58">
        <v>6</v>
      </c>
      <c r="AM77" s="58">
        <v>5</v>
      </c>
      <c r="AN77" s="58">
        <v>2</v>
      </c>
      <c r="AO77" s="58">
        <v>9</v>
      </c>
      <c r="AP77" s="58">
        <v>2</v>
      </c>
      <c r="AQ77" s="58">
        <v>2</v>
      </c>
      <c r="AR77" s="58">
        <v>0</v>
      </c>
      <c r="AS77" s="58">
        <v>1</v>
      </c>
      <c r="AT77" s="58">
        <v>1</v>
      </c>
    </row>
    <row r="78" spans="1:46" ht="12.75">
      <c r="A78" s="57">
        <v>73</v>
      </c>
      <c r="B78" s="58" t="s">
        <v>506</v>
      </c>
      <c r="C78" s="58" t="s">
        <v>510</v>
      </c>
      <c r="D78" s="58">
        <v>56</v>
      </c>
      <c r="E78" s="58">
        <v>39</v>
      </c>
      <c r="F78" s="58">
        <v>17</v>
      </c>
      <c r="G78" s="58">
        <v>0</v>
      </c>
      <c r="H78" s="58">
        <v>0</v>
      </c>
      <c r="I78" s="58">
        <v>0</v>
      </c>
      <c r="J78" s="58">
        <v>0</v>
      </c>
      <c r="K78" s="58">
        <v>0</v>
      </c>
      <c r="L78" s="58">
        <v>0</v>
      </c>
      <c r="M78" s="58">
        <v>0</v>
      </c>
      <c r="N78" s="58">
        <v>0</v>
      </c>
      <c r="O78" s="58">
        <v>0</v>
      </c>
      <c r="P78" s="58">
        <v>0</v>
      </c>
      <c r="Q78" s="58">
        <v>3</v>
      </c>
      <c r="R78" s="58">
        <v>3</v>
      </c>
      <c r="S78" s="58">
        <v>0</v>
      </c>
      <c r="T78" s="58">
        <v>0</v>
      </c>
      <c r="U78" s="58">
        <v>3</v>
      </c>
      <c r="V78" s="58">
        <v>4</v>
      </c>
      <c r="W78" s="58">
        <v>4</v>
      </c>
      <c r="X78" s="58">
        <v>0</v>
      </c>
      <c r="Y78" s="58">
        <v>3</v>
      </c>
      <c r="Z78" s="58">
        <v>1</v>
      </c>
      <c r="AA78" s="58">
        <v>11</v>
      </c>
      <c r="AB78" s="58">
        <v>8</v>
      </c>
      <c r="AC78" s="58">
        <v>3</v>
      </c>
      <c r="AD78" s="58">
        <v>7</v>
      </c>
      <c r="AE78" s="58">
        <v>4</v>
      </c>
      <c r="AF78" s="58">
        <v>16</v>
      </c>
      <c r="AG78" s="58">
        <v>9</v>
      </c>
      <c r="AH78" s="58">
        <v>7</v>
      </c>
      <c r="AI78" s="58">
        <v>5</v>
      </c>
      <c r="AJ78" s="58">
        <v>11</v>
      </c>
      <c r="AK78" s="58">
        <v>17</v>
      </c>
      <c r="AL78" s="58">
        <v>11</v>
      </c>
      <c r="AM78" s="58">
        <v>6</v>
      </c>
      <c r="AN78" s="58">
        <v>2</v>
      </c>
      <c r="AO78" s="58">
        <v>15</v>
      </c>
      <c r="AP78" s="58">
        <v>5</v>
      </c>
      <c r="AQ78" s="58">
        <v>4</v>
      </c>
      <c r="AR78" s="58">
        <v>1</v>
      </c>
      <c r="AS78" s="58">
        <v>1</v>
      </c>
      <c r="AT78" s="58">
        <v>4</v>
      </c>
    </row>
    <row r="79" spans="1:46" ht="12.75">
      <c r="A79" s="57">
        <v>74</v>
      </c>
      <c r="B79" s="58" t="s">
        <v>506</v>
      </c>
      <c r="C79" s="58" t="s">
        <v>511</v>
      </c>
      <c r="D79" s="58">
        <v>18</v>
      </c>
      <c r="E79" s="58">
        <v>14</v>
      </c>
      <c r="F79" s="58">
        <v>4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8">
        <v>1</v>
      </c>
      <c r="R79" s="58">
        <v>0</v>
      </c>
      <c r="S79" s="58">
        <v>1</v>
      </c>
      <c r="T79" s="58">
        <v>1</v>
      </c>
      <c r="U79" s="58">
        <v>0</v>
      </c>
      <c r="V79" s="58">
        <v>2</v>
      </c>
      <c r="W79" s="58">
        <v>2</v>
      </c>
      <c r="X79" s="58">
        <v>0</v>
      </c>
      <c r="Y79" s="58">
        <v>1</v>
      </c>
      <c r="Z79" s="58">
        <v>1</v>
      </c>
      <c r="AA79" s="58">
        <v>7</v>
      </c>
      <c r="AB79" s="58">
        <v>4</v>
      </c>
      <c r="AC79" s="58">
        <v>3</v>
      </c>
      <c r="AD79" s="58">
        <v>3</v>
      </c>
      <c r="AE79" s="58">
        <v>4</v>
      </c>
      <c r="AF79" s="58">
        <v>4</v>
      </c>
      <c r="AG79" s="58">
        <v>4</v>
      </c>
      <c r="AH79" s="58">
        <v>0</v>
      </c>
      <c r="AI79" s="58">
        <v>1</v>
      </c>
      <c r="AJ79" s="58">
        <v>3</v>
      </c>
      <c r="AK79" s="58">
        <v>2</v>
      </c>
      <c r="AL79" s="58">
        <v>2</v>
      </c>
      <c r="AM79" s="58">
        <v>0</v>
      </c>
      <c r="AN79" s="58">
        <v>0</v>
      </c>
      <c r="AO79" s="58">
        <v>2</v>
      </c>
      <c r="AP79" s="58">
        <v>2</v>
      </c>
      <c r="AQ79" s="58">
        <v>2</v>
      </c>
      <c r="AR79" s="58">
        <v>0</v>
      </c>
      <c r="AS79" s="58">
        <v>0</v>
      </c>
      <c r="AT79" s="58">
        <v>2</v>
      </c>
    </row>
    <row r="80" spans="1:46" ht="12.75">
      <c r="A80" s="57">
        <v>75</v>
      </c>
      <c r="B80" s="58" t="s">
        <v>506</v>
      </c>
      <c r="C80" s="58" t="s">
        <v>512</v>
      </c>
      <c r="D80" s="58">
        <v>36</v>
      </c>
      <c r="E80" s="58">
        <v>35</v>
      </c>
      <c r="F80" s="58">
        <v>1</v>
      </c>
      <c r="G80" s="58">
        <v>0</v>
      </c>
      <c r="H80" s="58">
        <v>0</v>
      </c>
      <c r="I80" s="58">
        <v>0</v>
      </c>
      <c r="J80" s="58">
        <v>0</v>
      </c>
      <c r="K80" s="58">
        <v>0</v>
      </c>
      <c r="L80" s="58">
        <v>0</v>
      </c>
      <c r="M80" s="58">
        <v>0</v>
      </c>
      <c r="N80" s="58">
        <v>0</v>
      </c>
      <c r="O80" s="58">
        <v>0</v>
      </c>
      <c r="P80" s="58">
        <v>0</v>
      </c>
      <c r="Q80" s="58">
        <v>1</v>
      </c>
      <c r="R80" s="58">
        <v>1</v>
      </c>
      <c r="S80" s="58">
        <v>0</v>
      </c>
      <c r="T80" s="58">
        <v>1</v>
      </c>
      <c r="U80" s="58">
        <v>0</v>
      </c>
      <c r="V80" s="58">
        <v>1</v>
      </c>
      <c r="W80" s="58">
        <v>0</v>
      </c>
      <c r="X80" s="58">
        <v>1</v>
      </c>
      <c r="Y80" s="58">
        <v>1</v>
      </c>
      <c r="Z80" s="58">
        <v>0</v>
      </c>
      <c r="AA80" s="58">
        <v>6</v>
      </c>
      <c r="AB80" s="58">
        <v>6</v>
      </c>
      <c r="AC80" s="58">
        <v>0</v>
      </c>
      <c r="AD80" s="58">
        <v>3</v>
      </c>
      <c r="AE80" s="58">
        <v>3</v>
      </c>
      <c r="AF80" s="58">
        <v>14</v>
      </c>
      <c r="AG80" s="58">
        <v>14</v>
      </c>
      <c r="AH80" s="58">
        <v>0</v>
      </c>
      <c r="AI80" s="58">
        <v>7</v>
      </c>
      <c r="AJ80" s="58">
        <v>7</v>
      </c>
      <c r="AK80" s="58">
        <v>12</v>
      </c>
      <c r="AL80" s="58">
        <v>12</v>
      </c>
      <c r="AM80" s="58">
        <v>0</v>
      </c>
      <c r="AN80" s="58">
        <v>2</v>
      </c>
      <c r="AO80" s="58">
        <v>10</v>
      </c>
      <c r="AP80" s="58">
        <v>2</v>
      </c>
      <c r="AQ80" s="58">
        <v>2</v>
      </c>
      <c r="AR80" s="58">
        <v>0</v>
      </c>
      <c r="AS80" s="58">
        <v>0</v>
      </c>
      <c r="AT80" s="58">
        <v>2</v>
      </c>
    </row>
    <row r="81" spans="1:46" ht="12.75">
      <c r="A81" s="57">
        <v>76</v>
      </c>
      <c r="B81" s="58" t="s">
        <v>513</v>
      </c>
      <c r="C81" s="58" t="s">
        <v>514</v>
      </c>
      <c r="D81" s="58">
        <v>41</v>
      </c>
      <c r="E81" s="58">
        <v>36</v>
      </c>
      <c r="F81" s="58">
        <v>5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5</v>
      </c>
      <c r="R81" s="58">
        <v>3</v>
      </c>
      <c r="S81" s="58">
        <v>2</v>
      </c>
      <c r="T81" s="58">
        <v>4</v>
      </c>
      <c r="U81" s="58">
        <v>1</v>
      </c>
      <c r="V81" s="58">
        <v>2</v>
      </c>
      <c r="W81" s="58">
        <v>1</v>
      </c>
      <c r="X81" s="58">
        <v>1</v>
      </c>
      <c r="Y81" s="58">
        <v>2</v>
      </c>
      <c r="Z81" s="58">
        <v>0</v>
      </c>
      <c r="AA81" s="58">
        <v>4</v>
      </c>
      <c r="AB81" s="58">
        <v>4</v>
      </c>
      <c r="AC81" s="58">
        <v>0</v>
      </c>
      <c r="AD81" s="58">
        <v>3</v>
      </c>
      <c r="AE81" s="58">
        <v>1</v>
      </c>
      <c r="AF81" s="58">
        <v>12</v>
      </c>
      <c r="AG81" s="58">
        <v>12</v>
      </c>
      <c r="AH81" s="58">
        <v>0</v>
      </c>
      <c r="AI81" s="58">
        <v>5</v>
      </c>
      <c r="AJ81" s="58">
        <v>7</v>
      </c>
      <c r="AK81" s="58">
        <v>16</v>
      </c>
      <c r="AL81" s="58">
        <v>14</v>
      </c>
      <c r="AM81" s="58">
        <v>2</v>
      </c>
      <c r="AN81" s="58">
        <v>1</v>
      </c>
      <c r="AO81" s="58">
        <v>15</v>
      </c>
      <c r="AP81" s="58">
        <v>2</v>
      </c>
      <c r="AQ81" s="58">
        <v>2</v>
      </c>
      <c r="AR81" s="58">
        <v>0</v>
      </c>
      <c r="AS81" s="58">
        <v>0</v>
      </c>
      <c r="AT81" s="58">
        <v>2</v>
      </c>
    </row>
    <row r="82" spans="1:46" ht="12.75">
      <c r="A82" s="57">
        <v>77</v>
      </c>
      <c r="B82" s="58" t="s">
        <v>513</v>
      </c>
      <c r="C82" s="58" t="s">
        <v>515</v>
      </c>
      <c r="D82" s="58">
        <v>53</v>
      </c>
      <c r="E82" s="58">
        <v>45</v>
      </c>
      <c r="F82" s="58">
        <v>8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8">
        <v>1</v>
      </c>
      <c r="R82" s="58">
        <v>1</v>
      </c>
      <c r="S82" s="58">
        <v>0</v>
      </c>
      <c r="T82" s="58">
        <v>1</v>
      </c>
      <c r="U82" s="58">
        <v>0</v>
      </c>
      <c r="V82" s="58">
        <v>3</v>
      </c>
      <c r="W82" s="58">
        <v>2</v>
      </c>
      <c r="X82" s="58">
        <v>1</v>
      </c>
      <c r="Y82" s="58">
        <v>2</v>
      </c>
      <c r="Z82" s="58">
        <v>1</v>
      </c>
      <c r="AA82" s="58">
        <v>14</v>
      </c>
      <c r="AB82" s="58">
        <v>12</v>
      </c>
      <c r="AC82" s="58">
        <v>2</v>
      </c>
      <c r="AD82" s="58">
        <v>6</v>
      </c>
      <c r="AE82" s="58">
        <v>8</v>
      </c>
      <c r="AF82" s="58">
        <v>18</v>
      </c>
      <c r="AG82" s="58">
        <v>16</v>
      </c>
      <c r="AH82" s="58">
        <v>2</v>
      </c>
      <c r="AI82" s="58">
        <v>11</v>
      </c>
      <c r="AJ82" s="58">
        <v>7</v>
      </c>
      <c r="AK82" s="58">
        <v>16</v>
      </c>
      <c r="AL82" s="58">
        <v>13</v>
      </c>
      <c r="AM82" s="58">
        <v>3</v>
      </c>
      <c r="AN82" s="58">
        <v>0</v>
      </c>
      <c r="AO82" s="58">
        <v>16</v>
      </c>
      <c r="AP82" s="58">
        <v>1</v>
      </c>
      <c r="AQ82" s="58">
        <v>1</v>
      </c>
      <c r="AR82" s="58">
        <v>0</v>
      </c>
      <c r="AS82" s="58">
        <v>0</v>
      </c>
      <c r="AT82" s="58">
        <v>1</v>
      </c>
    </row>
    <row r="83" spans="1:46" ht="12.75">
      <c r="A83" s="57">
        <v>78</v>
      </c>
      <c r="B83" s="58" t="s">
        <v>516</v>
      </c>
      <c r="C83" s="58" t="s">
        <v>517</v>
      </c>
      <c r="D83" s="58">
        <v>18</v>
      </c>
      <c r="E83" s="58">
        <v>18</v>
      </c>
      <c r="F83" s="58">
        <v>0</v>
      </c>
      <c r="G83" s="58">
        <v>0</v>
      </c>
      <c r="H83" s="58">
        <v>0</v>
      </c>
      <c r="I83" s="58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2</v>
      </c>
      <c r="AB83" s="58">
        <v>2</v>
      </c>
      <c r="AC83" s="58">
        <v>0</v>
      </c>
      <c r="AD83" s="58">
        <v>2</v>
      </c>
      <c r="AE83" s="58">
        <v>0</v>
      </c>
      <c r="AF83" s="58">
        <v>10</v>
      </c>
      <c r="AG83" s="58">
        <v>10</v>
      </c>
      <c r="AH83" s="58">
        <v>0</v>
      </c>
      <c r="AI83" s="58">
        <v>3</v>
      </c>
      <c r="AJ83" s="58">
        <v>7</v>
      </c>
      <c r="AK83" s="58">
        <v>5</v>
      </c>
      <c r="AL83" s="58">
        <v>5</v>
      </c>
      <c r="AM83" s="58">
        <v>0</v>
      </c>
      <c r="AN83" s="58">
        <v>0</v>
      </c>
      <c r="AO83" s="58">
        <v>5</v>
      </c>
      <c r="AP83" s="58">
        <v>1</v>
      </c>
      <c r="AQ83" s="58">
        <v>1</v>
      </c>
      <c r="AR83" s="58">
        <v>0</v>
      </c>
      <c r="AS83" s="58">
        <v>0</v>
      </c>
      <c r="AT83" s="58">
        <v>1</v>
      </c>
    </row>
    <row r="84" spans="1:46" ht="12.75">
      <c r="A84" s="57">
        <v>79</v>
      </c>
      <c r="B84" s="58" t="s">
        <v>516</v>
      </c>
      <c r="C84" s="58" t="s">
        <v>518</v>
      </c>
      <c r="D84" s="58">
        <v>171</v>
      </c>
      <c r="E84" s="58">
        <v>169</v>
      </c>
      <c r="F84" s="58">
        <v>2</v>
      </c>
      <c r="G84" s="58">
        <v>1</v>
      </c>
      <c r="H84" s="58">
        <v>1</v>
      </c>
      <c r="I84" s="58">
        <v>0</v>
      </c>
      <c r="J84" s="58">
        <v>0</v>
      </c>
      <c r="K84" s="58">
        <v>1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15</v>
      </c>
      <c r="R84" s="58">
        <v>15</v>
      </c>
      <c r="S84" s="58">
        <v>0</v>
      </c>
      <c r="T84" s="58">
        <v>10</v>
      </c>
      <c r="U84" s="58">
        <v>5</v>
      </c>
      <c r="V84" s="58">
        <v>16</v>
      </c>
      <c r="W84" s="58">
        <v>16</v>
      </c>
      <c r="X84" s="58">
        <v>0</v>
      </c>
      <c r="Y84" s="58">
        <v>13</v>
      </c>
      <c r="Z84" s="58">
        <v>3</v>
      </c>
      <c r="AA84" s="58">
        <v>30</v>
      </c>
      <c r="AB84" s="58">
        <v>29</v>
      </c>
      <c r="AC84" s="58">
        <v>1</v>
      </c>
      <c r="AD84" s="58">
        <v>19</v>
      </c>
      <c r="AE84" s="58">
        <v>11</v>
      </c>
      <c r="AF84" s="58">
        <v>38</v>
      </c>
      <c r="AG84" s="58">
        <v>38</v>
      </c>
      <c r="AH84" s="58">
        <v>0</v>
      </c>
      <c r="AI84" s="58">
        <v>15</v>
      </c>
      <c r="AJ84" s="58">
        <v>23</v>
      </c>
      <c r="AK84" s="58">
        <v>58</v>
      </c>
      <c r="AL84" s="58">
        <v>57</v>
      </c>
      <c r="AM84" s="58">
        <v>1</v>
      </c>
      <c r="AN84" s="58">
        <v>8</v>
      </c>
      <c r="AO84" s="58">
        <v>50</v>
      </c>
      <c r="AP84" s="58">
        <v>13</v>
      </c>
      <c r="AQ84" s="58">
        <v>13</v>
      </c>
      <c r="AR84" s="58">
        <v>0</v>
      </c>
      <c r="AS84" s="58">
        <v>0</v>
      </c>
      <c r="AT84" s="58">
        <v>13</v>
      </c>
    </row>
    <row r="85" spans="1:46" ht="12.75">
      <c r="A85" s="57">
        <v>80</v>
      </c>
      <c r="B85" s="58" t="s">
        <v>516</v>
      </c>
      <c r="C85" s="58" t="s">
        <v>519</v>
      </c>
      <c r="D85" s="58">
        <v>23</v>
      </c>
      <c r="E85" s="58">
        <v>22</v>
      </c>
      <c r="F85" s="58">
        <v>1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1</v>
      </c>
      <c r="R85" s="58">
        <v>1</v>
      </c>
      <c r="S85" s="58">
        <v>0</v>
      </c>
      <c r="T85" s="58">
        <v>1</v>
      </c>
      <c r="U85" s="58">
        <v>0</v>
      </c>
      <c r="V85" s="58">
        <v>1</v>
      </c>
      <c r="W85" s="58">
        <v>1</v>
      </c>
      <c r="X85" s="58">
        <v>0</v>
      </c>
      <c r="Y85" s="58">
        <v>1</v>
      </c>
      <c r="Z85" s="58">
        <v>0</v>
      </c>
      <c r="AA85" s="58">
        <v>3</v>
      </c>
      <c r="AB85" s="58">
        <v>3</v>
      </c>
      <c r="AC85" s="58">
        <v>0</v>
      </c>
      <c r="AD85" s="58">
        <v>2</v>
      </c>
      <c r="AE85" s="58">
        <v>1</v>
      </c>
      <c r="AF85" s="58">
        <v>11</v>
      </c>
      <c r="AG85" s="58">
        <v>10</v>
      </c>
      <c r="AH85" s="58">
        <v>1</v>
      </c>
      <c r="AI85" s="58">
        <v>4</v>
      </c>
      <c r="AJ85" s="58">
        <v>7</v>
      </c>
      <c r="AK85" s="58">
        <v>5</v>
      </c>
      <c r="AL85" s="58">
        <v>5</v>
      </c>
      <c r="AM85" s="58">
        <v>0</v>
      </c>
      <c r="AN85" s="58">
        <v>2</v>
      </c>
      <c r="AO85" s="58">
        <v>3</v>
      </c>
      <c r="AP85" s="58">
        <v>2</v>
      </c>
      <c r="AQ85" s="58">
        <v>2</v>
      </c>
      <c r="AR85" s="58">
        <v>0</v>
      </c>
      <c r="AS85" s="58">
        <v>0</v>
      </c>
      <c r="AT85" s="58">
        <v>2</v>
      </c>
    </row>
    <row r="86" spans="1:46" ht="12.75">
      <c r="A86" s="57">
        <v>81</v>
      </c>
      <c r="B86" s="58" t="s">
        <v>520</v>
      </c>
      <c r="C86" s="58" t="s">
        <v>521</v>
      </c>
      <c r="D86" s="58">
        <v>360</v>
      </c>
      <c r="E86" s="58">
        <v>300</v>
      </c>
      <c r="F86" s="58">
        <v>60</v>
      </c>
      <c r="G86" s="58">
        <v>0</v>
      </c>
      <c r="H86" s="58">
        <v>0</v>
      </c>
      <c r="I86" s="58">
        <v>0</v>
      </c>
      <c r="J86" s="58">
        <v>0</v>
      </c>
      <c r="K86" s="58">
        <v>0</v>
      </c>
      <c r="L86" s="58">
        <v>7</v>
      </c>
      <c r="M86" s="58">
        <v>7</v>
      </c>
      <c r="N86" s="58">
        <v>0</v>
      </c>
      <c r="O86" s="58">
        <v>5</v>
      </c>
      <c r="P86" s="58">
        <v>2</v>
      </c>
      <c r="Q86" s="58">
        <v>21</v>
      </c>
      <c r="R86" s="58">
        <v>17</v>
      </c>
      <c r="S86" s="58">
        <v>4</v>
      </c>
      <c r="T86" s="58">
        <v>16</v>
      </c>
      <c r="U86" s="58">
        <v>5</v>
      </c>
      <c r="V86" s="58">
        <v>34</v>
      </c>
      <c r="W86" s="58">
        <v>25</v>
      </c>
      <c r="X86" s="58">
        <v>9</v>
      </c>
      <c r="Y86" s="58">
        <v>27</v>
      </c>
      <c r="Z86" s="58">
        <v>7</v>
      </c>
      <c r="AA86" s="58">
        <v>70</v>
      </c>
      <c r="AB86" s="58">
        <v>58</v>
      </c>
      <c r="AC86" s="58">
        <v>12</v>
      </c>
      <c r="AD86" s="58">
        <v>39</v>
      </c>
      <c r="AE86" s="58">
        <v>31</v>
      </c>
      <c r="AF86" s="58">
        <v>100</v>
      </c>
      <c r="AG86" s="58">
        <v>85</v>
      </c>
      <c r="AH86" s="58">
        <v>15</v>
      </c>
      <c r="AI86" s="58">
        <v>38</v>
      </c>
      <c r="AJ86" s="58">
        <v>62</v>
      </c>
      <c r="AK86" s="58">
        <v>111</v>
      </c>
      <c r="AL86" s="58">
        <v>93</v>
      </c>
      <c r="AM86" s="58">
        <v>18</v>
      </c>
      <c r="AN86" s="58">
        <v>14</v>
      </c>
      <c r="AO86" s="58">
        <v>97</v>
      </c>
      <c r="AP86" s="58">
        <v>17</v>
      </c>
      <c r="AQ86" s="58">
        <v>15</v>
      </c>
      <c r="AR86" s="58">
        <v>2</v>
      </c>
      <c r="AS86" s="58">
        <v>1</v>
      </c>
      <c r="AT86" s="58">
        <v>16</v>
      </c>
    </row>
    <row r="87" spans="1:46" ht="12.75">
      <c r="A87" s="57">
        <v>82</v>
      </c>
      <c r="B87" s="58" t="s">
        <v>522</v>
      </c>
      <c r="C87" s="58" t="s">
        <v>523</v>
      </c>
      <c r="D87" s="58">
        <v>45</v>
      </c>
      <c r="E87" s="58">
        <v>29</v>
      </c>
      <c r="F87" s="58">
        <v>16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2</v>
      </c>
      <c r="R87" s="58">
        <v>2</v>
      </c>
      <c r="S87" s="58">
        <v>0</v>
      </c>
      <c r="T87" s="58">
        <v>2</v>
      </c>
      <c r="U87" s="58">
        <v>0</v>
      </c>
      <c r="V87" s="58">
        <v>3</v>
      </c>
      <c r="W87" s="58">
        <v>2</v>
      </c>
      <c r="X87" s="58">
        <v>1</v>
      </c>
      <c r="Y87" s="58">
        <v>1</v>
      </c>
      <c r="Z87" s="58">
        <v>2</v>
      </c>
      <c r="AA87" s="58">
        <v>7</v>
      </c>
      <c r="AB87" s="58">
        <v>5</v>
      </c>
      <c r="AC87" s="58">
        <v>2</v>
      </c>
      <c r="AD87" s="58">
        <v>5</v>
      </c>
      <c r="AE87" s="58">
        <v>2</v>
      </c>
      <c r="AF87" s="58">
        <v>19</v>
      </c>
      <c r="AG87" s="58">
        <v>13</v>
      </c>
      <c r="AH87" s="58">
        <v>6</v>
      </c>
      <c r="AI87" s="58">
        <v>4</v>
      </c>
      <c r="AJ87" s="58">
        <v>15</v>
      </c>
      <c r="AK87" s="58">
        <v>11</v>
      </c>
      <c r="AL87" s="58">
        <v>6</v>
      </c>
      <c r="AM87" s="58">
        <v>5</v>
      </c>
      <c r="AN87" s="58">
        <v>2</v>
      </c>
      <c r="AO87" s="58">
        <v>9</v>
      </c>
      <c r="AP87" s="58">
        <v>3</v>
      </c>
      <c r="AQ87" s="58">
        <v>1</v>
      </c>
      <c r="AR87" s="58">
        <v>2</v>
      </c>
      <c r="AS87" s="58">
        <v>0</v>
      </c>
      <c r="AT87" s="58">
        <v>3</v>
      </c>
    </row>
    <row r="88" spans="1:46" ht="12.75">
      <c r="A88" s="57">
        <v>83</v>
      </c>
      <c r="B88" s="58" t="s">
        <v>524</v>
      </c>
      <c r="C88" s="58" t="s">
        <v>525</v>
      </c>
      <c r="D88" s="58">
        <v>132</v>
      </c>
      <c r="E88" s="58">
        <v>107</v>
      </c>
      <c r="F88" s="58">
        <v>25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  <c r="P88" s="58">
        <v>0</v>
      </c>
      <c r="Q88" s="58">
        <v>3</v>
      </c>
      <c r="R88" s="58">
        <v>3</v>
      </c>
      <c r="S88" s="58">
        <v>0</v>
      </c>
      <c r="T88" s="58">
        <v>3</v>
      </c>
      <c r="U88" s="58">
        <v>0</v>
      </c>
      <c r="V88" s="58">
        <v>13</v>
      </c>
      <c r="W88" s="58">
        <v>8</v>
      </c>
      <c r="X88" s="58">
        <v>5</v>
      </c>
      <c r="Y88" s="58">
        <v>7</v>
      </c>
      <c r="Z88" s="58">
        <v>6</v>
      </c>
      <c r="AA88" s="58">
        <v>14</v>
      </c>
      <c r="AB88" s="58">
        <v>11</v>
      </c>
      <c r="AC88" s="58">
        <v>3</v>
      </c>
      <c r="AD88" s="58">
        <v>9</v>
      </c>
      <c r="AE88" s="58">
        <v>5</v>
      </c>
      <c r="AF88" s="58">
        <v>59</v>
      </c>
      <c r="AG88" s="58">
        <v>49</v>
      </c>
      <c r="AH88" s="58">
        <v>10</v>
      </c>
      <c r="AI88" s="58">
        <v>26</v>
      </c>
      <c r="AJ88" s="58">
        <v>33</v>
      </c>
      <c r="AK88" s="58">
        <v>34</v>
      </c>
      <c r="AL88" s="58">
        <v>31</v>
      </c>
      <c r="AM88" s="58">
        <v>3</v>
      </c>
      <c r="AN88" s="58">
        <v>3</v>
      </c>
      <c r="AO88" s="58">
        <v>31</v>
      </c>
      <c r="AP88" s="58">
        <v>9</v>
      </c>
      <c r="AQ88" s="58">
        <v>5</v>
      </c>
      <c r="AR88" s="58">
        <v>4</v>
      </c>
      <c r="AS88" s="58">
        <v>1</v>
      </c>
      <c r="AT88" s="58">
        <v>8</v>
      </c>
    </row>
    <row r="89" spans="1:46" s="54" customFormat="1" ht="12.75">
      <c r="A89" s="51">
        <v>83</v>
      </c>
      <c r="B89" s="52"/>
      <c r="C89" s="52" t="s">
        <v>526</v>
      </c>
      <c r="D89" s="52">
        <f aca="true" t="shared" si="0" ref="D89:AT89">SUM(D6:D88)</f>
        <v>5762</v>
      </c>
      <c r="E89" s="52">
        <f t="shared" si="0"/>
        <v>4472</v>
      </c>
      <c r="F89" s="52">
        <f t="shared" si="0"/>
        <v>1290</v>
      </c>
      <c r="G89" s="52">
        <f t="shared" si="0"/>
        <v>11</v>
      </c>
      <c r="H89" s="52">
        <f t="shared" si="0"/>
        <v>9</v>
      </c>
      <c r="I89" s="52">
        <f t="shared" si="0"/>
        <v>2</v>
      </c>
      <c r="J89" s="52">
        <f t="shared" si="0"/>
        <v>5</v>
      </c>
      <c r="K89" s="52">
        <f t="shared" si="0"/>
        <v>6</v>
      </c>
      <c r="L89" s="52">
        <f t="shared" si="0"/>
        <v>26</v>
      </c>
      <c r="M89" s="52">
        <f t="shared" si="0"/>
        <v>22</v>
      </c>
      <c r="N89" s="52">
        <f t="shared" si="0"/>
        <v>4</v>
      </c>
      <c r="O89" s="52">
        <f t="shared" si="0"/>
        <v>17</v>
      </c>
      <c r="P89" s="52">
        <f t="shared" si="0"/>
        <v>9</v>
      </c>
      <c r="Q89" s="52">
        <f t="shared" si="0"/>
        <v>300</v>
      </c>
      <c r="R89" s="52">
        <f t="shared" si="0"/>
        <v>236</v>
      </c>
      <c r="S89" s="52">
        <f t="shared" si="0"/>
        <v>64</v>
      </c>
      <c r="T89" s="52">
        <f t="shared" si="0"/>
        <v>210</v>
      </c>
      <c r="U89" s="52">
        <f t="shared" si="0"/>
        <v>90</v>
      </c>
      <c r="V89" s="52">
        <f t="shared" si="0"/>
        <v>563</v>
      </c>
      <c r="W89" s="52">
        <f t="shared" si="0"/>
        <v>403</v>
      </c>
      <c r="X89" s="52">
        <f t="shared" si="0"/>
        <v>160</v>
      </c>
      <c r="Y89" s="52">
        <f t="shared" si="0"/>
        <v>398</v>
      </c>
      <c r="Z89" s="52">
        <f t="shared" si="0"/>
        <v>165</v>
      </c>
      <c r="AA89" s="52">
        <f t="shared" si="0"/>
        <v>1036</v>
      </c>
      <c r="AB89" s="52">
        <f t="shared" si="0"/>
        <v>802</v>
      </c>
      <c r="AC89" s="52">
        <f t="shared" si="0"/>
        <v>234</v>
      </c>
      <c r="AD89" s="52">
        <f t="shared" si="0"/>
        <v>625</v>
      </c>
      <c r="AE89" s="52">
        <f t="shared" si="0"/>
        <v>411</v>
      </c>
      <c r="AF89" s="52">
        <f t="shared" si="0"/>
        <v>1759</v>
      </c>
      <c r="AG89" s="52">
        <f t="shared" si="0"/>
        <v>1382</v>
      </c>
      <c r="AH89" s="52">
        <f t="shared" si="0"/>
        <v>377</v>
      </c>
      <c r="AI89" s="52">
        <f t="shared" si="0"/>
        <v>733</v>
      </c>
      <c r="AJ89" s="52">
        <f t="shared" si="0"/>
        <v>1026</v>
      </c>
      <c r="AK89" s="52">
        <f t="shared" si="0"/>
        <v>1662</v>
      </c>
      <c r="AL89" s="52">
        <f t="shared" si="0"/>
        <v>1282</v>
      </c>
      <c r="AM89" s="52">
        <f t="shared" si="0"/>
        <v>380</v>
      </c>
      <c r="AN89" s="52">
        <f t="shared" si="0"/>
        <v>261</v>
      </c>
      <c r="AO89" s="52">
        <f t="shared" si="0"/>
        <v>1401</v>
      </c>
      <c r="AP89" s="52">
        <f t="shared" si="0"/>
        <v>405</v>
      </c>
      <c r="AQ89" s="52">
        <f t="shared" si="0"/>
        <v>336</v>
      </c>
      <c r="AR89" s="52">
        <f t="shared" si="0"/>
        <v>69</v>
      </c>
      <c r="AS89" s="52">
        <f t="shared" si="0"/>
        <v>36</v>
      </c>
      <c r="AT89" s="52">
        <f t="shared" si="0"/>
        <v>369</v>
      </c>
    </row>
    <row r="90" spans="1:46" ht="7.5" customHeight="1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8"/>
    </row>
    <row r="91" spans="1:46" ht="12.75">
      <c r="A91" s="57">
        <v>1</v>
      </c>
      <c r="B91" s="58" t="s">
        <v>413</v>
      </c>
      <c r="C91" s="58" t="s">
        <v>527</v>
      </c>
      <c r="D91" s="58">
        <v>20</v>
      </c>
      <c r="E91" s="58">
        <v>14</v>
      </c>
      <c r="F91" s="58">
        <v>6</v>
      </c>
      <c r="G91" s="58">
        <v>1</v>
      </c>
      <c r="H91" s="58">
        <v>1</v>
      </c>
      <c r="I91" s="58">
        <v>0</v>
      </c>
      <c r="J91" s="58">
        <v>1</v>
      </c>
      <c r="K91" s="58">
        <v>0</v>
      </c>
      <c r="L91" s="58">
        <v>2</v>
      </c>
      <c r="M91" s="58">
        <v>1</v>
      </c>
      <c r="N91" s="58">
        <v>1</v>
      </c>
      <c r="O91" s="58">
        <v>2</v>
      </c>
      <c r="P91" s="58">
        <v>0</v>
      </c>
      <c r="Q91" s="58">
        <v>7</v>
      </c>
      <c r="R91" s="58">
        <v>7</v>
      </c>
      <c r="S91" s="58">
        <v>0</v>
      </c>
      <c r="T91" s="58">
        <v>6</v>
      </c>
      <c r="U91" s="58">
        <v>1</v>
      </c>
      <c r="V91" s="58">
        <v>5</v>
      </c>
      <c r="W91" s="58">
        <v>1</v>
      </c>
      <c r="X91" s="58">
        <v>4</v>
      </c>
      <c r="Y91" s="58">
        <v>3</v>
      </c>
      <c r="Z91" s="58">
        <v>2</v>
      </c>
      <c r="AA91" s="58">
        <v>5</v>
      </c>
      <c r="AB91" s="58">
        <v>4</v>
      </c>
      <c r="AC91" s="58">
        <v>1</v>
      </c>
      <c r="AD91" s="58">
        <v>3</v>
      </c>
      <c r="AE91" s="58">
        <v>2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0</v>
      </c>
      <c r="AQ91" s="58">
        <v>0</v>
      </c>
      <c r="AR91" s="58">
        <v>0</v>
      </c>
      <c r="AS91" s="58">
        <v>0</v>
      </c>
      <c r="AT91" s="58">
        <v>0</v>
      </c>
    </row>
    <row r="92" spans="1:46" ht="12.75">
      <c r="A92" s="57">
        <v>2</v>
      </c>
      <c r="B92" s="58" t="s">
        <v>528</v>
      </c>
      <c r="C92" s="58" t="s">
        <v>529</v>
      </c>
      <c r="D92" s="58">
        <v>229</v>
      </c>
      <c r="E92" s="58">
        <v>161</v>
      </c>
      <c r="F92" s="58">
        <v>68</v>
      </c>
      <c r="G92" s="58">
        <v>1</v>
      </c>
      <c r="H92" s="58">
        <v>1</v>
      </c>
      <c r="I92" s="58">
        <v>0</v>
      </c>
      <c r="J92" s="58">
        <v>1</v>
      </c>
      <c r="K92" s="58">
        <v>0</v>
      </c>
      <c r="L92" s="58">
        <v>12</v>
      </c>
      <c r="M92" s="58">
        <v>11</v>
      </c>
      <c r="N92" s="58">
        <v>1</v>
      </c>
      <c r="O92" s="58">
        <v>7</v>
      </c>
      <c r="P92" s="58">
        <v>5</v>
      </c>
      <c r="Q92" s="58">
        <v>82</v>
      </c>
      <c r="R92" s="58">
        <v>56</v>
      </c>
      <c r="S92" s="58">
        <v>26</v>
      </c>
      <c r="T92" s="58">
        <v>55</v>
      </c>
      <c r="U92" s="58">
        <v>27</v>
      </c>
      <c r="V92" s="58">
        <v>44</v>
      </c>
      <c r="W92" s="58">
        <v>27</v>
      </c>
      <c r="X92" s="58">
        <v>17</v>
      </c>
      <c r="Y92" s="58">
        <v>27</v>
      </c>
      <c r="Z92" s="58">
        <v>17</v>
      </c>
      <c r="AA92" s="58">
        <v>37</v>
      </c>
      <c r="AB92" s="58">
        <v>30</v>
      </c>
      <c r="AC92" s="58">
        <v>7</v>
      </c>
      <c r="AD92" s="58">
        <v>14</v>
      </c>
      <c r="AE92" s="58">
        <v>23</v>
      </c>
      <c r="AF92" s="58">
        <v>36</v>
      </c>
      <c r="AG92" s="58">
        <v>22</v>
      </c>
      <c r="AH92" s="58">
        <v>14</v>
      </c>
      <c r="AI92" s="58">
        <v>17</v>
      </c>
      <c r="AJ92" s="58">
        <v>19</v>
      </c>
      <c r="AK92" s="58">
        <v>17</v>
      </c>
      <c r="AL92" s="58">
        <v>14</v>
      </c>
      <c r="AM92" s="58">
        <v>3</v>
      </c>
      <c r="AN92" s="58">
        <v>3</v>
      </c>
      <c r="AO92" s="58">
        <v>14</v>
      </c>
      <c r="AP92" s="58">
        <v>0</v>
      </c>
      <c r="AQ92" s="58">
        <v>0</v>
      </c>
      <c r="AR92" s="58">
        <v>0</v>
      </c>
      <c r="AS92" s="58">
        <v>0</v>
      </c>
      <c r="AT92" s="58">
        <v>0</v>
      </c>
    </row>
    <row r="93" spans="1:46" ht="12.75">
      <c r="A93" s="57">
        <v>3</v>
      </c>
      <c r="B93" s="58" t="s">
        <v>415</v>
      </c>
      <c r="C93" s="58" t="s">
        <v>530</v>
      </c>
      <c r="D93" s="58">
        <v>56</v>
      </c>
      <c r="E93" s="58">
        <v>38</v>
      </c>
      <c r="F93" s="58">
        <v>18</v>
      </c>
      <c r="G93" s="58">
        <v>2</v>
      </c>
      <c r="H93" s="58">
        <v>2</v>
      </c>
      <c r="I93" s="58">
        <v>0</v>
      </c>
      <c r="J93" s="58">
        <v>1</v>
      </c>
      <c r="K93" s="58">
        <v>1</v>
      </c>
      <c r="L93" s="58">
        <v>1</v>
      </c>
      <c r="M93" s="58">
        <v>1</v>
      </c>
      <c r="N93" s="58">
        <v>0</v>
      </c>
      <c r="O93" s="58">
        <v>0</v>
      </c>
      <c r="P93" s="58">
        <v>1</v>
      </c>
      <c r="Q93" s="58">
        <v>12</v>
      </c>
      <c r="R93" s="58">
        <v>7</v>
      </c>
      <c r="S93" s="58">
        <v>5</v>
      </c>
      <c r="T93" s="58">
        <v>7</v>
      </c>
      <c r="U93" s="58">
        <v>7</v>
      </c>
      <c r="V93" s="58">
        <v>17</v>
      </c>
      <c r="W93" s="58">
        <v>9</v>
      </c>
      <c r="X93" s="58">
        <v>8</v>
      </c>
      <c r="Y93" s="58">
        <v>8</v>
      </c>
      <c r="Z93" s="58">
        <v>7</v>
      </c>
      <c r="AA93" s="58">
        <v>16</v>
      </c>
      <c r="AB93" s="58">
        <v>14</v>
      </c>
      <c r="AC93" s="58">
        <v>2</v>
      </c>
      <c r="AD93" s="58">
        <v>7</v>
      </c>
      <c r="AE93" s="58">
        <v>9</v>
      </c>
      <c r="AF93" s="58">
        <v>6</v>
      </c>
      <c r="AG93" s="58">
        <v>4</v>
      </c>
      <c r="AH93" s="58">
        <v>2</v>
      </c>
      <c r="AI93" s="58">
        <v>3</v>
      </c>
      <c r="AJ93" s="58">
        <v>3</v>
      </c>
      <c r="AK93" s="58">
        <v>2</v>
      </c>
      <c r="AL93" s="58">
        <v>1</v>
      </c>
      <c r="AM93" s="58">
        <v>1</v>
      </c>
      <c r="AN93" s="58">
        <v>0</v>
      </c>
      <c r="AO93" s="58">
        <v>2</v>
      </c>
      <c r="AP93" s="58">
        <v>0</v>
      </c>
      <c r="AQ93" s="58">
        <v>0</v>
      </c>
      <c r="AR93" s="58">
        <v>0</v>
      </c>
      <c r="AS93" s="58">
        <v>0</v>
      </c>
      <c r="AT93" s="58">
        <v>0</v>
      </c>
    </row>
    <row r="94" spans="1:46" ht="12.75">
      <c r="A94" s="57">
        <v>4</v>
      </c>
      <c r="B94" s="58" t="s">
        <v>419</v>
      </c>
      <c r="C94" s="58" t="s">
        <v>531</v>
      </c>
      <c r="D94" s="58">
        <v>25</v>
      </c>
      <c r="E94" s="58">
        <v>18</v>
      </c>
      <c r="F94" s="58">
        <v>7</v>
      </c>
      <c r="G94" s="58">
        <v>8</v>
      </c>
      <c r="H94" s="58">
        <v>8</v>
      </c>
      <c r="I94" s="58">
        <v>0</v>
      </c>
      <c r="J94" s="58">
        <v>7</v>
      </c>
      <c r="K94" s="58">
        <v>1</v>
      </c>
      <c r="L94" s="58">
        <v>8</v>
      </c>
      <c r="M94" s="58">
        <v>4</v>
      </c>
      <c r="N94" s="58">
        <v>4</v>
      </c>
      <c r="O94" s="58">
        <v>8</v>
      </c>
      <c r="P94" s="58">
        <v>0</v>
      </c>
      <c r="Q94" s="58">
        <v>7</v>
      </c>
      <c r="R94" s="58">
        <v>5</v>
      </c>
      <c r="S94" s="58">
        <v>2</v>
      </c>
      <c r="T94" s="58">
        <v>6</v>
      </c>
      <c r="U94" s="58">
        <v>1</v>
      </c>
      <c r="V94" s="58">
        <v>2</v>
      </c>
      <c r="W94" s="58">
        <v>1</v>
      </c>
      <c r="X94" s="58">
        <v>1</v>
      </c>
      <c r="Y94" s="58">
        <v>1</v>
      </c>
      <c r="Z94" s="58">
        <v>1</v>
      </c>
      <c r="AA94" s="58">
        <v>0</v>
      </c>
      <c r="AB94" s="58">
        <v>0</v>
      </c>
      <c r="AC94" s="58">
        <v>0</v>
      </c>
      <c r="AD94" s="58">
        <v>0</v>
      </c>
      <c r="AE94" s="58">
        <v>0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0</v>
      </c>
      <c r="AQ94" s="58">
        <v>0</v>
      </c>
      <c r="AR94" s="58">
        <v>0</v>
      </c>
      <c r="AS94" s="58">
        <v>0</v>
      </c>
      <c r="AT94" s="58">
        <v>0</v>
      </c>
    </row>
    <row r="95" spans="1:46" ht="12.75">
      <c r="A95" s="57">
        <v>5</v>
      </c>
      <c r="B95" s="58" t="s">
        <v>421</v>
      </c>
      <c r="C95" s="58" t="s">
        <v>532</v>
      </c>
      <c r="D95" s="58">
        <v>193</v>
      </c>
      <c r="E95" s="58">
        <v>110</v>
      </c>
      <c r="F95" s="58">
        <v>83</v>
      </c>
      <c r="G95" s="58">
        <v>4</v>
      </c>
      <c r="H95" s="58">
        <v>2</v>
      </c>
      <c r="I95" s="58">
        <v>2</v>
      </c>
      <c r="J95" s="58">
        <v>1</v>
      </c>
      <c r="K95" s="58">
        <v>3</v>
      </c>
      <c r="L95" s="58">
        <v>4</v>
      </c>
      <c r="M95" s="58">
        <v>0</v>
      </c>
      <c r="N95" s="58">
        <v>4</v>
      </c>
      <c r="O95" s="58">
        <v>2</v>
      </c>
      <c r="P95" s="58">
        <v>2</v>
      </c>
      <c r="Q95" s="58">
        <v>48</v>
      </c>
      <c r="R95" s="58">
        <v>29</v>
      </c>
      <c r="S95" s="58">
        <v>19</v>
      </c>
      <c r="T95" s="58">
        <v>22</v>
      </c>
      <c r="U95" s="58">
        <v>26</v>
      </c>
      <c r="V95" s="58">
        <v>56</v>
      </c>
      <c r="W95" s="58">
        <v>29</v>
      </c>
      <c r="X95" s="58">
        <v>27</v>
      </c>
      <c r="Y95" s="58">
        <v>25</v>
      </c>
      <c r="Z95" s="58">
        <v>31</v>
      </c>
      <c r="AA95" s="58">
        <v>35</v>
      </c>
      <c r="AB95" s="58">
        <v>22</v>
      </c>
      <c r="AC95" s="58">
        <v>13</v>
      </c>
      <c r="AD95" s="58">
        <v>11</v>
      </c>
      <c r="AE95" s="58">
        <v>24</v>
      </c>
      <c r="AF95" s="58">
        <v>34</v>
      </c>
      <c r="AG95" s="58">
        <v>20</v>
      </c>
      <c r="AH95" s="58">
        <v>14</v>
      </c>
      <c r="AI95" s="58">
        <v>6</v>
      </c>
      <c r="AJ95" s="58">
        <v>28</v>
      </c>
      <c r="AK95" s="58">
        <v>12</v>
      </c>
      <c r="AL95" s="58">
        <v>8</v>
      </c>
      <c r="AM95" s="58">
        <v>4</v>
      </c>
      <c r="AN95" s="58">
        <v>1</v>
      </c>
      <c r="AO95" s="58">
        <v>11</v>
      </c>
      <c r="AP95" s="58">
        <v>0</v>
      </c>
      <c r="AQ95" s="58">
        <v>0</v>
      </c>
      <c r="AR95" s="58">
        <v>0</v>
      </c>
      <c r="AS95" s="58">
        <v>0</v>
      </c>
      <c r="AT95" s="58">
        <v>0</v>
      </c>
    </row>
    <row r="96" spans="1:46" ht="12.75">
      <c r="A96" s="57">
        <v>6</v>
      </c>
      <c r="B96" s="58" t="s">
        <v>421</v>
      </c>
      <c r="C96" s="58" t="s">
        <v>533</v>
      </c>
      <c r="D96" s="58">
        <v>223</v>
      </c>
      <c r="E96" s="58">
        <v>156</v>
      </c>
      <c r="F96" s="58">
        <v>67</v>
      </c>
      <c r="G96" s="58">
        <v>2</v>
      </c>
      <c r="H96" s="58">
        <v>1</v>
      </c>
      <c r="I96" s="58">
        <v>1</v>
      </c>
      <c r="J96" s="58">
        <v>1</v>
      </c>
      <c r="K96" s="58">
        <v>1</v>
      </c>
      <c r="L96" s="58">
        <v>1</v>
      </c>
      <c r="M96" s="58">
        <v>1</v>
      </c>
      <c r="N96" s="58">
        <v>0</v>
      </c>
      <c r="O96" s="58">
        <v>0</v>
      </c>
      <c r="P96" s="58">
        <v>1</v>
      </c>
      <c r="Q96" s="58">
        <v>25</v>
      </c>
      <c r="R96" s="58">
        <v>19</v>
      </c>
      <c r="S96" s="58">
        <v>6</v>
      </c>
      <c r="T96" s="58">
        <v>16</v>
      </c>
      <c r="U96" s="58">
        <v>9</v>
      </c>
      <c r="V96" s="58">
        <v>42</v>
      </c>
      <c r="W96" s="58">
        <v>26</v>
      </c>
      <c r="X96" s="58">
        <v>16</v>
      </c>
      <c r="Y96" s="58">
        <v>27</v>
      </c>
      <c r="Z96" s="58">
        <v>15</v>
      </c>
      <c r="AA96" s="58">
        <v>55</v>
      </c>
      <c r="AB96" s="58">
        <v>42</v>
      </c>
      <c r="AC96" s="58">
        <v>13</v>
      </c>
      <c r="AD96" s="58">
        <v>40</v>
      </c>
      <c r="AE96" s="58">
        <v>15</v>
      </c>
      <c r="AF96" s="58">
        <v>53</v>
      </c>
      <c r="AG96" s="58">
        <v>38</v>
      </c>
      <c r="AH96" s="58">
        <v>15</v>
      </c>
      <c r="AI96" s="58">
        <v>22</v>
      </c>
      <c r="AJ96" s="58">
        <v>31</v>
      </c>
      <c r="AK96" s="58">
        <v>38</v>
      </c>
      <c r="AL96" s="58">
        <v>22</v>
      </c>
      <c r="AM96" s="58">
        <v>16</v>
      </c>
      <c r="AN96" s="58">
        <v>12</v>
      </c>
      <c r="AO96" s="58">
        <v>26</v>
      </c>
      <c r="AP96" s="58">
        <v>7</v>
      </c>
      <c r="AQ96" s="58">
        <v>7</v>
      </c>
      <c r="AR96" s="58">
        <v>0</v>
      </c>
      <c r="AS96" s="58">
        <v>0</v>
      </c>
      <c r="AT96" s="58">
        <v>7</v>
      </c>
    </row>
    <row r="97" spans="1:46" ht="12.75">
      <c r="A97" s="57">
        <v>7</v>
      </c>
      <c r="B97" s="58" t="s">
        <v>421</v>
      </c>
      <c r="C97" s="58" t="s">
        <v>534</v>
      </c>
      <c r="D97" s="58">
        <v>55</v>
      </c>
      <c r="E97" s="58">
        <v>29</v>
      </c>
      <c r="F97" s="58">
        <v>26</v>
      </c>
      <c r="G97" s="58">
        <v>15</v>
      </c>
      <c r="H97" s="58">
        <v>4</v>
      </c>
      <c r="I97" s="58">
        <v>11</v>
      </c>
      <c r="J97" s="58">
        <v>13</v>
      </c>
      <c r="K97" s="58">
        <v>2</v>
      </c>
      <c r="L97" s="58">
        <v>30</v>
      </c>
      <c r="M97" s="58">
        <v>19</v>
      </c>
      <c r="N97" s="58">
        <v>11</v>
      </c>
      <c r="O97" s="58">
        <v>19</v>
      </c>
      <c r="P97" s="58">
        <v>11</v>
      </c>
      <c r="Q97" s="58">
        <v>10</v>
      </c>
      <c r="R97" s="58">
        <v>6</v>
      </c>
      <c r="S97" s="58">
        <v>4</v>
      </c>
      <c r="T97" s="58">
        <v>10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  <c r="AD97" s="58">
        <v>0</v>
      </c>
      <c r="AE97" s="58">
        <v>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0</v>
      </c>
      <c r="AQ97" s="58">
        <v>0</v>
      </c>
      <c r="AR97" s="58">
        <v>0</v>
      </c>
      <c r="AS97" s="58">
        <v>0</v>
      </c>
      <c r="AT97" s="58">
        <v>0</v>
      </c>
    </row>
    <row r="98" spans="1:46" ht="12.75">
      <c r="A98" s="57">
        <v>8</v>
      </c>
      <c r="B98" s="58" t="s">
        <v>421</v>
      </c>
      <c r="C98" s="58" t="s">
        <v>535</v>
      </c>
      <c r="D98" s="58">
        <v>319</v>
      </c>
      <c r="E98" s="58">
        <v>191</v>
      </c>
      <c r="F98" s="58">
        <v>128</v>
      </c>
      <c r="G98" s="58">
        <v>18</v>
      </c>
      <c r="H98" s="58">
        <v>8</v>
      </c>
      <c r="I98" s="58">
        <v>10</v>
      </c>
      <c r="J98" s="58">
        <v>1</v>
      </c>
      <c r="K98" s="58">
        <v>17</v>
      </c>
      <c r="L98" s="58">
        <v>10</v>
      </c>
      <c r="M98" s="58">
        <v>8</v>
      </c>
      <c r="N98" s="58">
        <v>2</v>
      </c>
      <c r="O98" s="58">
        <v>5</v>
      </c>
      <c r="P98" s="58">
        <v>5</v>
      </c>
      <c r="Q98" s="58">
        <v>83</v>
      </c>
      <c r="R98" s="58">
        <v>56</v>
      </c>
      <c r="S98" s="58">
        <v>27</v>
      </c>
      <c r="T98" s="58">
        <v>44</v>
      </c>
      <c r="U98" s="58">
        <v>39</v>
      </c>
      <c r="V98" s="58">
        <v>83</v>
      </c>
      <c r="W98" s="58">
        <v>45</v>
      </c>
      <c r="X98" s="58">
        <v>38</v>
      </c>
      <c r="Y98" s="58">
        <v>31</v>
      </c>
      <c r="Z98" s="58">
        <v>52</v>
      </c>
      <c r="AA98" s="58">
        <v>52</v>
      </c>
      <c r="AB98" s="58">
        <v>30</v>
      </c>
      <c r="AC98" s="58">
        <v>22</v>
      </c>
      <c r="AD98" s="58">
        <v>15</v>
      </c>
      <c r="AE98" s="58">
        <v>37</v>
      </c>
      <c r="AF98" s="58">
        <v>54</v>
      </c>
      <c r="AG98" s="58">
        <v>33</v>
      </c>
      <c r="AH98" s="58">
        <v>21</v>
      </c>
      <c r="AI98" s="58">
        <v>12</v>
      </c>
      <c r="AJ98" s="58">
        <v>42</v>
      </c>
      <c r="AK98" s="58">
        <v>18</v>
      </c>
      <c r="AL98" s="58">
        <v>10</v>
      </c>
      <c r="AM98" s="58">
        <v>8</v>
      </c>
      <c r="AN98" s="58">
        <v>2</v>
      </c>
      <c r="AO98" s="58">
        <v>16</v>
      </c>
      <c r="AP98" s="58">
        <v>1</v>
      </c>
      <c r="AQ98" s="58">
        <v>1</v>
      </c>
      <c r="AR98" s="58">
        <v>0</v>
      </c>
      <c r="AS98" s="58">
        <v>0</v>
      </c>
      <c r="AT98" s="58">
        <v>1</v>
      </c>
    </row>
    <row r="99" spans="1:46" ht="12.75">
      <c r="A99" s="57">
        <v>9</v>
      </c>
      <c r="B99" s="58" t="s">
        <v>431</v>
      </c>
      <c r="C99" s="58" t="s">
        <v>536</v>
      </c>
      <c r="D99" s="58">
        <v>207</v>
      </c>
      <c r="E99" s="58">
        <v>146</v>
      </c>
      <c r="F99" s="58">
        <v>61</v>
      </c>
      <c r="G99" s="58">
        <v>15</v>
      </c>
      <c r="H99" s="58">
        <v>14</v>
      </c>
      <c r="I99" s="58">
        <v>1</v>
      </c>
      <c r="J99" s="58">
        <v>10</v>
      </c>
      <c r="K99" s="58">
        <v>5</v>
      </c>
      <c r="L99" s="58">
        <v>10</v>
      </c>
      <c r="M99" s="58">
        <v>10</v>
      </c>
      <c r="N99" s="58">
        <v>0</v>
      </c>
      <c r="O99" s="58">
        <v>7</v>
      </c>
      <c r="P99" s="58">
        <v>3</v>
      </c>
      <c r="Q99" s="58">
        <v>71</v>
      </c>
      <c r="R99" s="58">
        <v>47</v>
      </c>
      <c r="S99" s="58">
        <v>24</v>
      </c>
      <c r="T99" s="58">
        <v>45</v>
      </c>
      <c r="U99" s="58">
        <v>26</v>
      </c>
      <c r="V99" s="58">
        <v>54</v>
      </c>
      <c r="W99" s="58">
        <v>38</v>
      </c>
      <c r="X99" s="58">
        <v>16</v>
      </c>
      <c r="Y99" s="58">
        <v>28</v>
      </c>
      <c r="Z99" s="58">
        <v>26</v>
      </c>
      <c r="AA99" s="58">
        <v>32</v>
      </c>
      <c r="AB99" s="58">
        <v>23</v>
      </c>
      <c r="AC99" s="58">
        <v>9</v>
      </c>
      <c r="AD99" s="58">
        <v>12</v>
      </c>
      <c r="AE99" s="58">
        <v>20</v>
      </c>
      <c r="AF99" s="58">
        <v>21</v>
      </c>
      <c r="AG99" s="58">
        <v>12</v>
      </c>
      <c r="AH99" s="58">
        <v>9</v>
      </c>
      <c r="AI99" s="58">
        <v>10</v>
      </c>
      <c r="AJ99" s="58">
        <v>11</v>
      </c>
      <c r="AK99" s="58">
        <v>3</v>
      </c>
      <c r="AL99" s="58">
        <v>2</v>
      </c>
      <c r="AM99" s="58">
        <v>1</v>
      </c>
      <c r="AN99" s="58">
        <v>1</v>
      </c>
      <c r="AO99" s="58">
        <v>2</v>
      </c>
      <c r="AP99" s="58">
        <v>1</v>
      </c>
      <c r="AQ99" s="58">
        <v>0</v>
      </c>
      <c r="AR99" s="58">
        <v>1</v>
      </c>
      <c r="AS99" s="58">
        <v>1</v>
      </c>
      <c r="AT99" s="58">
        <v>0</v>
      </c>
    </row>
    <row r="100" spans="1:46" ht="12.75">
      <c r="A100" s="57">
        <v>10</v>
      </c>
      <c r="B100" s="58" t="s">
        <v>440</v>
      </c>
      <c r="C100" s="58" t="s">
        <v>537</v>
      </c>
      <c r="D100" s="58">
        <v>147</v>
      </c>
      <c r="E100" s="58">
        <v>114</v>
      </c>
      <c r="F100" s="58">
        <v>33</v>
      </c>
      <c r="G100" s="58">
        <v>10</v>
      </c>
      <c r="H100" s="58">
        <v>9</v>
      </c>
      <c r="I100" s="58">
        <v>1</v>
      </c>
      <c r="J100" s="58">
        <v>7</v>
      </c>
      <c r="K100" s="58">
        <v>3</v>
      </c>
      <c r="L100" s="58">
        <v>15</v>
      </c>
      <c r="M100" s="58">
        <v>13</v>
      </c>
      <c r="N100" s="58">
        <v>2</v>
      </c>
      <c r="O100" s="58">
        <v>12</v>
      </c>
      <c r="P100" s="58">
        <v>3</v>
      </c>
      <c r="Q100" s="58">
        <v>61</v>
      </c>
      <c r="R100" s="58">
        <v>49</v>
      </c>
      <c r="S100" s="58">
        <v>12</v>
      </c>
      <c r="T100" s="58">
        <v>37</v>
      </c>
      <c r="U100" s="58">
        <v>24</v>
      </c>
      <c r="V100" s="58">
        <v>35</v>
      </c>
      <c r="W100" s="58">
        <v>22</v>
      </c>
      <c r="X100" s="58">
        <v>13</v>
      </c>
      <c r="Y100" s="58">
        <v>20</v>
      </c>
      <c r="Z100" s="58">
        <v>15</v>
      </c>
      <c r="AA100" s="58">
        <v>15</v>
      </c>
      <c r="AB100" s="58">
        <v>13</v>
      </c>
      <c r="AC100" s="58">
        <v>2</v>
      </c>
      <c r="AD100" s="58">
        <v>13</v>
      </c>
      <c r="AE100" s="58">
        <v>2</v>
      </c>
      <c r="AF100" s="58">
        <v>10</v>
      </c>
      <c r="AG100" s="58">
        <v>7</v>
      </c>
      <c r="AH100" s="58">
        <v>3</v>
      </c>
      <c r="AI100" s="58">
        <v>3</v>
      </c>
      <c r="AJ100" s="58">
        <v>7</v>
      </c>
      <c r="AK100" s="58">
        <v>1</v>
      </c>
      <c r="AL100" s="58">
        <v>1</v>
      </c>
      <c r="AM100" s="58">
        <v>0</v>
      </c>
      <c r="AN100" s="58">
        <v>0</v>
      </c>
      <c r="AO100" s="58">
        <v>1</v>
      </c>
      <c r="AP100" s="58">
        <v>0</v>
      </c>
      <c r="AQ100" s="58">
        <v>0</v>
      </c>
      <c r="AR100" s="58">
        <v>0</v>
      </c>
      <c r="AS100" s="58">
        <v>0</v>
      </c>
      <c r="AT100" s="58">
        <v>0</v>
      </c>
    </row>
    <row r="101" spans="1:46" ht="12.75">
      <c r="A101" s="57">
        <v>11</v>
      </c>
      <c r="B101" s="58" t="s">
        <v>444</v>
      </c>
      <c r="C101" s="58" t="s">
        <v>538</v>
      </c>
      <c r="D101" s="58">
        <v>25</v>
      </c>
      <c r="E101" s="58">
        <v>18</v>
      </c>
      <c r="F101" s="58">
        <v>7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58">
        <v>0</v>
      </c>
      <c r="M101" s="58">
        <v>0</v>
      </c>
      <c r="N101" s="58">
        <v>0</v>
      </c>
      <c r="O101" s="58">
        <v>0</v>
      </c>
      <c r="P101" s="58">
        <v>0</v>
      </c>
      <c r="Q101" s="58">
        <v>7</v>
      </c>
      <c r="R101" s="58">
        <v>5</v>
      </c>
      <c r="S101" s="58">
        <v>2</v>
      </c>
      <c r="T101" s="58">
        <v>5</v>
      </c>
      <c r="U101" s="58">
        <v>2</v>
      </c>
      <c r="V101" s="58">
        <v>7</v>
      </c>
      <c r="W101" s="58">
        <v>4</v>
      </c>
      <c r="X101" s="58">
        <v>3</v>
      </c>
      <c r="Y101" s="58">
        <v>5</v>
      </c>
      <c r="Z101" s="58">
        <v>2</v>
      </c>
      <c r="AA101" s="58">
        <v>6</v>
      </c>
      <c r="AB101" s="58">
        <v>6</v>
      </c>
      <c r="AC101" s="58">
        <v>0</v>
      </c>
      <c r="AD101" s="58">
        <v>4</v>
      </c>
      <c r="AE101" s="58">
        <v>2</v>
      </c>
      <c r="AF101" s="58">
        <v>2</v>
      </c>
      <c r="AG101" s="58">
        <v>0</v>
      </c>
      <c r="AH101" s="58">
        <v>2</v>
      </c>
      <c r="AI101" s="58">
        <v>1</v>
      </c>
      <c r="AJ101" s="58">
        <v>1</v>
      </c>
      <c r="AK101" s="58">
        <v>2</v>
      </c>
      <c r="AL101" s="58">
        <v>2</v>
      </c>
      <c r="AM101" s="58">
        <v>0</v>
      </c>
      <c r="AN101" s="58">
        <v>1</v>
      </c>
      <c r="AO101" s="58">
        <v>1</v>
      </c>
      <c r="AP101" s="58">
        <v>1</v>
      </c>
      <c r="AQ101" s="58">
        <v>1</v>
      </c>
      <c r="AR101" s="58">
        <v>0</v>
      </c>
      <c r="AS101" s="58">
        <v>0</v>
      </c>
      <c r="AT101" s="58">
        <v>1</v>
      </c>
    </row>
    <row r="102" spans="1:46" ht="12.75">
      <c r="A102" s="57">
        <v>12</v>
      </c>
      <c r="B102" s="58" t="s">
        <v>444</v>
      </c>
      <c r="C102" s="58" t="s">
        <v>539</v>
      </c>
      <c r="D102" s="58">
        <v>65</v>
      </c>
      <c r="E102" s="58">
        <v>62</v>
      </c>
      <c r="F102" s="58">
        <v>3</v>
      </c>
      <c r="G102" s="58">
        <v>2</v>
      </c>
      <c r="H102" s="58">
        <v>1</v>
      </c>
      <c r="I102" s="58">
        <v>1</v>
      </c>
      <c r="J102" s="58">
        <v>0</v>
      </c>
      <c r="K102" s="58">
        <v>2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8">
        <v>13</v>
      </c>
      <c r="R102" s="58">
        <v>13</v>
      </c>
      <c r="S102" s="58">
        <v>0</v>
      </c>
      <c r="T102" s="58">
        <v>5</v>
      </c>
      <c r="U102" s="58">
        <v>8</v>
      </c>
      <c r="V102" s="58">
        <v>16</v>
      </c>
      <c r="W102" s="58">
        <v>16</v>
      </c>
      <c r="X102" s="58">
        <v>0</v>
      </c>
      <c r="Y102" s="58">
        <v>5</v>
      </c>
      <c r="Z102" s="58">
        <v>11</v>
      </c>
      <c r="AA102" s="58">
        <v>10</v>
      </c>
      <c r="AB102" s="58">
        <v>10</v>
      </c>
      <c r="AC102" s="58">
        <v>0</v>
      </c>
      <c r="AD102" s="58">
        <v>2</v>
      </c>
      <c r="AE102" s="58">
        <v>8</v>
      </c>
      <c r="AF102" s="58">
        <v>16</v>
      </c>
      <c r="AG102" s="58">
        <v>14</v>
      </c>
      <c r="AH102" s="58">
        <v>2</v>
      </c>
      <c r="AI102" s="58">
        <v>4</v>
      </c>
      <c r="AJ102" s="58">
        <v>12</v>
      </c>
      <c r="AK102" s="58">
        <v>7</v>
      </c>
      <c r="AL102" s="58">
        <v>7</v>
      </c>
      <c r="AM102" s="58">
        <v>0</v>
      </c>
      <c r="AN102" s="58">
        <v>1</v>
      </c>
      <c r="AO102" s="58">
        <v>6</v>
      </c>
      <c r="AP102" s="58">
        <v>1</v>
      </c>
      <c r="AQ102" s="58">
        <v>1</v>
      </c>
      <c r="AR102" s="58">
        <v>0</v>
      </c>
      <c r="AS102" s="58">
        <v>0</v>
      </c>
      <c r="AT102" s="58">
        <v>1</v>
      </c>
    </row>
    <row r="103" spans="1:46" ht="12.75">
      <c r="A103" s="57">
        <v>13</v>
      </c>
      <c r="B103" s="58" t="s">
        <v>444</v>
      </c>
      <c r="C103" s="58" t="s">
        <v>540</v>
      </c>
      <c r="D103" s="58">
        <v>0</v>
      </c>
      <c r="E103" s="58">
        <v>0</v>
      </c>
      <c r="F103" s="58">
        <v>0</v>
      </c>
      <c r="G103" s="58">
        <v>0</v>
      </c>
      <c r="H103" s="58">
        <v>0</v>
      </c>
      <c r="I103" s="58">
        <v>0</v>
      </c>
      <c r="J103" s="58">
        <v>0</v>
      </c>
      <c r="K103" s="58">
        <v>0</v>
      </c>
      <c r="L103" s="58">
        <v>0</v>
      </c>
      <c r="M103" s="58">
        <v>0</v>
      </c>
      <c r="N103" s="58">
        <v>0</v>
      </c>
      <c r="O103" s="58">
        <v>0</v>
      </c>
      <c r="P103" s="58">
        <v>0</v>
      </c>
      <c r="Q103" s="58">
        <v>0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0</v>
      </c>
      <c r="Y103" s="58">
        <v>0</v>
      </c>
      <c r="Z103" s="58">
        <v>0</v>
      </c>
      <c r="AA103" s="58">
        <v>0</v>
      </c>
      <c r="AB103" s="58">
        <v>0</v>
      </c>
      <c r="AC103" s="58">
        <v>0</v>
      </c>
      <c r="AD103" s="58">
        <v>0</v>
      </c>
      <c r="AE103" s="58">
        <v>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0</v>
      </c>
      <c r="AO103" s="58">
        <v>0</v>
      </c>
      <c r="AP103" s="58">
        <v>0</v>
      </c>
      <c r="AQ103" s="58">
        <v>0</v>
      </c>
      <c r="AR103" s="58">
        <v>0</v>
      </c>
      <c r="AS103" s="58">
        <v>0</v>
      </c>
      <c r="AT103" s="58">
        <v>0</v>
      </c>
    </row>
    <row r="104" spans="1:46" ht="12.75">
      <c r="A104" s="57">
        <v>14</v>
      </c>
      <c r="B104" s="58" t="s">
        <v>448</v>
      </c>
      <c r="C104" s="58" t="s">
        <v>541</v>
      </c>
      <c r="D104" s="58">
        <v>177</v>
      </c>
      <c r="E104" s="58">
        <v>109</v>
      </c>
      <c r="F104" s="58">
        <v>68</v>
      </c>
      <c r="G104" s="58">
        <v>7</v>
      </c>
      <c r="H104" s="58">
        <v>2</v>
      </c>
      <c r="I104" s="58">
        <v>5</v>
      </c>
      <c r="J104" s="58">
        <v>3</v>
      </c>
      <c r="K104" s="58">
        <v>4</v>
      </c>
      <c r="L104" s="58">
        <v>25</v>
      </c>
      <c r="M104" s="58">
        <v>17</v>
      </c>
      <c r="N104" s="58">
        <v>8</v>
      </c>
      <c r="O104" s="58">
        <v>14</v>
      </c>
      <c r="P104" s="58">
        <v>11</v>
      </c>
      <c r="Q104" s="58">
        <v>52</v>
      </c>
      <c r="R104" s="58">
        <v>32</v>
      </c>
      <c r="S104" s="58">
        <v>20</v>
      </c>
      <c r="T104" s="58">
        <v>28</v>
      </c>
      <c r="U104" s="58">
        <v>24</v>
      </c>
      <c r="V104" s="58">
        <v>38</v>
      </c>
      <c r="W104" s="58">
        <v>23</v>
      </c>
      <c r="X104" s="58">
        <v>15</v>
      </c>
      <c r="Y104" s="58">
        <v>15</v>
      </c>
      <c r="Z104" s="58">
        <v>23</v>
      </c>
      <c r="AA104" s="58">
        <v>26</v>
      </c>
      <c r="AB104" s="58">
        <v>16</v>
      </c>
      <c r="AC104" s="58">
        <v>10</v>
      </c>
      <c r="AD104" s="58">
        <v>12</v>
      </c>
      <c r="AE104" s="58">
        <v>14</v>
      </c>
      <c r="AF104" s="58">
        <v>17</v>
      </c>
      <c r="AG104" s="58">
        <v>10</v>
      </c>
      <c r="AH104" s="58">
        <v>7</v>
      </c>
      <c r="AI104" s="58">
        <v>4</v>
      </c>
      <c r="AJ104" s="58">
        <v>13</v>
      </c>
      <c r="AK104" s="58">
        <v>10</v>
      </c>
      <c r="AL104" s="58">
        <v>7</v>
      </c>
      <c r="AM104" s="58">
        <v>3</v>
      </c>
      <c r="AN104" s="58">
        <v>2</v>
      </c>
      <c r="AO104" s="58">
        <v>8</v>
      </c>
      <c r="AP104" s="58">
        <v>2</v>
      </c>
      <c r="AQ104" s="58">
        <v>2</v>
      </c>
      <c r="AR104" s="58">
        <v>0</v>
      </c>
      <c r="AS104" s="58">
        <v>1</v>
      </c>
      <c r="AT104" s="58">
        <v>1</v>
      </c>
    </row>
    <row r="105" spans="1:46" ht="12.75">
      <c r="A105" s="57">
        <v>15</v>
      </c>
      <c r="B105" s="58" t="s">
        <v>448</v>
      </c>
      <c r="C105" s="58" t="s">
        <v>542</v>
      </c>
      <c r="D105" s="58">
        <v>47</v>
      </c>
      <c r="E105" s="58">
        <v>33</v>
      </c>
      <c r="F105" s="58">
        <v>14</v>
      </c>
      <c r="G105" s="58">
        <v>6</v>
      </c>
      <c r="H105" s="58">
        <v>3</v>
      </c>
      <c r="I105" s="58">
        <v>3</v>
      </c>
      <c r="J105" s="58">
        <v>3</v>
      </c>
      <c r="K105" s="58">
        <v>3</v>
      </c>
      <c r="L105" s="58">
        <v>6</v>
      </c>
      <c r="M105" s="58">
        <v>4</v>
      </c>
      <c r="N105" s="58">
        <v>2</v>
      </c>
      <c r="O105" s="58">
        <v>2</v>
      </c>
      <c r="P105" s="58">
        <v>4</v>
      </c>
      <c r="Q105" s="58">
        <v>8</v>
      </c>
      <c r="R105" s="58">
        <v>7</v>
      </c>
      <c r="S105" s="58">
        <v>1</v>
      </c>
      <c r="T105" s="58">
        <v>7</v>
      </c>
      <c r="U105" s="58">
        <v>1</v>
      </c>
      <c r="V105" s="58">
        <v>14</v>
      </c>
      <c r="W105" s="58">
        <v>10</v>
      </c>
      <c r="X105" s="58">
        <v>4</v>
      </c>
      <c r="Y105" s="58">
        <v>9</v>
      </c>
      <c r="Z105" s="58">
        <v>5</v>
      </c>
      <c r="AA105" s="58">
        <v>9</v>
      </c>
      <c r="AB105" s="58">
        <v>6</v>
      </c>
      <c r="AC105" s="58">
        <v>3</v>
      </c>
      <c r="AD105" s="58">
        <v>8</v>
      </c>
      <c r="AE105" s="58">
        <v>1</v>
      </c>
      <c r="AF105" s="58">
        <v>2</v>
      </c>
      <c r="AG105" s="58">
        <v>1</v>
      </c>
      <c r="AH105" s="58">
        <v>1</v>
      </c>
      <c r="AI105" s="58">
        <v>0</v>
      </c>
      <c r="AJ105" s="58">
        <v>2</v>
      </c>
      <c r="AK105" s="58">
        <v>2</v>
      </c>
      <c r="AL105" s="58">
        <v>2</v>
      </c>
      <c r="AM105" s="58">
        <v>0</v>
      </c>
      <c r="AN105" s="58">
        <v>2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</row>
    <row r="106" spans="1:46" ht="12.75">
      <c r="A106" s="57">
        <v>16</v>
      </c>
      <c r="B106" s="58" t="s">
        <v>448</v>
      </c>
      <c r="C106" s="58" t="s">
        <v>543</v>
      </c>
      <c r="D106" s="58">
        <v>62</v>
      </c>
      <c r="E106" s="58">
        <v>48</v>
      </c>
      <c r="F106" s="58">
        <v>14</v>
      </c>
      <c r="G106" s="58">
        <v>2</v>
      </c>
      <c r="H106" s="58">
        <v>0</v>
      </c>
      <c r="I106" s="58">
        <v>2</v>
      </c>
      <c r="J106" s="58">
        <v>1</v>
      </c>
      <c r="K106" s="58">
        <v>1</v>
      </c>
      <c r="L106" s="58">
        <v>6</v>
      </c>
      <c r="M106" s="58">
        <v>5</v>
      </c>
      <c r="N106" s="58">
        <v>1</v>
      </c>
      <c r="O106" s="58">
        <v>5</v>
      </c>
      <c r="P106" s="58">
        <v>1</v>
      </c>
      <c r="Q106" s="58">
        <v>17</v>
      </c>
      <c r="R106" s="58">
        <v>10</v>
      </c>
      <c r="S106" s="58">
        <v>7</v>
      </c>
      <c r="T106" s="58">
        <v>13</v>
      </c>
      <c r="U106" s="58">
        <v>4</v>
      </c>
      <c r="V106" s="58">
        <v>17</v>
      </c>
      <c r="W106" s="58">
        <v>13</v>
      </c>
      <c r="X106" s="58">
        <v>4</v>
      </c>
      <c r="Y106" s="58">
        <v>8</v>
      </c>
      <c r="Z106" s="58">
        <v>9</v>
      </c>
      <c r="AA106" s="58">
        <v>11</v>
      </c>
      <c r="AB106" s="58">
        <v>11</v>
      </c>
      <c r="AC106" s="58">
        <v>0</v>
      </c>
      <c r="AD106" s="58">
        <v>7</v>
      </c>
      <c r="AE106" s="58">
        <v>4</v>
      </c>
      <c r="AF106" s="58">
        <v>8</v>
      </c>
      <c r="AG106" s="58">
        <v>8</v>
      </c>
      <c r="AH106" s="58">
        <v>0</v>
      </c>
      <c r="AI106" s="58">
        <v>4</v>
      </c>
      <c r="AJ106" s="58">
        <v>4</v>
      </c>
      <c r="AK106" s="58">
        <v>1</v>
      </c>
      <c r="AL106" s="58">
        <v>1</v>
      </c>
      <c r="AM106" s="58">
        <v>0</v>
      </c>
      <c r="AN106" s="58">
        <v>0</v>
      </c>
      <c r="AO106" s="58">
        <v>1</v>
      </c>
      <c r="AP106" s="58">
        <v>0</v>
      </c>
      <c r="AQ106" s="58">
        <v>0</v>
      </c>
      <c r="AR106" s="58">
        <v>0</v>
      </c>
      <c r="AS106" s="58">
        <v>0</v>
      </c>
      <c r="AT106" s="58">
        <v>0</v>
      </c>
    </row>
    <row r="107" spans="1:46" ht="12.75">
      <c r="A107" s="57">
        <v>17</v>
      </c>
      <c r="B107" s="58" t="s">
        <v>448</v>
      </c>
      <c r="C107" s="58" t="s">
        <v>544</v>
      </c>
      <c r="D107" s="58">
        <v>72</v>
      </c>
      <c r="E107" s="58">
        <v>53</v>
      </c>
      <c r="F107" s="58">
        <v>19</v>
      </c>
      <c r="G107" s="58">
        <v>13</v>
      </c>
      <c r="H107" s="58">
        <v>9</v>
      </c>
      <c r="I107" s="58">
        <v>4</v>
      </c>
      <c r="J107" s="58">
        <v>13</v>
      </c>
      <c r="K107" s="58">
        <v>0</v>
      </c>
      <c r="L107" s="58">
        <v>5</v>
      </c>
      <c r="M107" s="58">
        <v>5</v>
      </c>
      <c r="N107" s="58">
        <v>0</v>
      </c>
      <c r="O107" s="58">
        <v>2</v>
      </c>
      <c r="P107" s="58">
        <v>3</v>
      </c>
      <c r="Q107" s="58">
        <v>18</v>
      </c>
      <c r="R107" s="58">
        <v>12</v>
      </c>
      <c r="S107" s="58">
        <v>6</v>
      </c>
      <c r="T107" s="58">
        <v>14</v>
      </c>
      <c r="U107" s="58">
        <v>4</v>
      </c>
      <c r="V107" s="58">
        <v>20</v>
      </c>
      <c r="W107" s="58">
        <v>17</v>
      </c>
      <c r="X107" s="58">
        <v>3</v>
      </c>
      <c r="Y107" s="58">
        <v>14</v>
      </c>
      <c r="Z107" s="58">
        <v>6</v>
      </c>
      <c r="AA107" s="58">
        <v>11</v>
      </c>
      <c r="AB107" s="58">
        <v>7</v>
      </c>
      <c r="AC107" s="58">
        <v>4</v>
      </c>
      <c r="AD107" s="58">
        <v>7</v>
      </c>
      <c r="AE107" s="58">
        <v>4</v>
      </c>
      <c r="AF107" s="58">
        <v>5</v>
      </c>
      <c r="AG107" s="58">
        <v>3</v>
      </c>
      <c r="AH107" s="58">
        <v>2</v>
      </c>
      <c r="AI107" s="58">
        <v>1</v>
      </c>
      <c r="AJ107" s="58">
        <v>4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0</v>
      </c>
      <c r="AQ107" s="58">
        <v>0</v>
      </c>
      <c r="AR107" s="58">
        <v>0</v>
      </c>
      <c r="AS107" s="58">
        <v>0</v>
      </c>
      <c r="AT107" s="58">
        <v>0</v>
      </c>
    </row>
    <row r="108" spans="1:46" ht="12.75">
      <c r="A108" s="57">
        <v>18</v>
      </c>
      <c r="B108" s="58" t="s">
        <v>451</v>
      </c>
      <c r="C108" s="58" t="s">
        <v>545</v>
      </c>
      <c r="D108" s="58">
        <v>92</v>
      </c>
      <c r="E108" s="58">
        <v>55</v>
      </c>
      <c r="F108" s="58">
        <v>37</v>
      </c>
      <c r="G108" s="58">
        <v>11</v>
      </c>
      <c r="H108" s="58">
        <v>8</v>
      </c>
      <c r="I108" s="58">
        <v>3</v>
      </c>
      <c r="J108" s="58">
        <v>4</v>
      </c>
      <c r="K108" s="58">
        <v>7</v>
      </c>
      <c r="L108" s="58">
        <v>8</v>
      </c>
      <c r="M108" s="58">
        <v>7</v>
      </c>
      <c r="N108" s="58">
        <v>1</v>
      </c>
      <c r="O108" s="58">
        <v>4</v>
      </c>
      <c r="P108" s="58">
        <v>4</v>
      </c>
      <c r="Q108" s="58">
        <v>27</v>
      </c>
      <c r="R108" s="58">
        <v>15</v>
      </c>
      <c r="S108" s="58">
        <v>12</v>
      </c>
      <c r="T108" s="58">
        <v>17</v>
      </c>
      <c r="U108" s="58">
        <v>10</v>
      </c>
      <c r="V108" s="58">
        <v>22</v>
      </c>
      <c r="W108" s="58">
        <v>11</v>
      </c>
      <c r="X108" s="58">
        <v>11</v>
      </c>
      <c r="Y108" s="58">
        <v>16</v>
      </c>
      <c r="Z108" s="58">
        <v>6</v>
      </c>
      <c r="AA108" s="58">
        <v>10</v>
      </c>
      <c r="AB108" s="58">
        <v>6</v>
      </c>
      <c r="AC108" s="58">
        <v>4</v>
      </c>
      <c r="AD108" s="58">
        <v>8</v>
      </c>
      <c r="AE108" s="58">
        <v>2</v>
      </c>
      <c r="AF108" s="58">
        <v>10</v>
      </c>
      <c r="AG108" s="58">
        <v>7</v>
      </c>
      <c r="AH108" s="58">
        <v>3</v>
      </c>
      <c r="AI108" s="58">
        <v>9</v>
      </c>
      <c r="AJ108" s="58">
        <v>1</v>
      </c>
      <c r="AK108" s="58">
        <v>4</v>
      </c>
      <c r="AL108" s="58">
        <v>1</v>
      </c>
      <c r="AM108" s="58">
        <v>3</v>
      </c>
      <c r="AN108" s="58">
        <v>3</v>
      </c>
      <c r="AO108" s="58">
        <v>1</v>
      </c>
      <c r="AP108" s="58">
        <v>0</v>
      </c>
      <c r="AQ108" s="58">
        <v>0</v>
      </c>
      <c r="AR108" s="58">
        <v>0</v>
      </c>
      <c r="AS108" s="58">
        <v>0</v>
      </c>
      <c r="AT108" s="58">
        <v>0</v>
      </c>
    </row>
    <row r="109" spans="1:46" ht="12.75">
      <c r="A109" s="57">
        <v>19</v>
      </c>
      <c r="B109" s="58" t="s">
        <v>453</v>
      </c>
      <c r="C109" s="58" t="s">
        <v>546</v>
      </c>
      <c r="D109" s="58">
        <v>290</v>
      </c>
      <c r="E109" s="58">
        <v>222</v>
      </c>
      <c r="F109" s="58">
        <v>68</v>
      </c>
      <c r="G109" s="58">
        <v>21</v>
      </c>
      <c r="H109" s="58">
        <v>15</v>
      </c>
      <c r="I109" s="58">
        <v>6</v>
      </c>
      <c r="J109" s="58">
        <v>6</v>
      </c>
      <c r="K109" s="58">
        <v>15</v>
      </c>
      <c r="L109" s="58">
        <v>26</v>
      </c>
      <c r="M109" s="58">
        <v>19</v>
      </c>
      <c r="N109" s="58">
        <v>7</v>
      </c>
      <c r="O109" s="58">
        <v>15</v>
      </c>
      <c r="P109" s="58">
        <v>11</v>
      </c>
      <c r="Q109" s="58">
        <v>115</v>
      </c>
      <c r="R109" s="58">
        <v>79</v>
      </c>
      <c r="S109" s="58">
        <v>36</v>
      </c>
      <c r="T109" s="58">
        <v>76</v>
      </c>
      <c r="U109" s="58">
        <v>41</v>
      </c>
      <c r="V109" s="58">
        <v>61</v>
      </c>
      <c r="W109" s="58">
        <v>49</v>
      </c>
      <c r="X109" s="58">
        <v>12</v>
      </c>
      <c r="Y109" s="58">
        <v>36</v>
      </c>
      <c r="Z109" s="58">
        <v>23</v>
      </c>
      <c r="AA109" s="58">
        <v>30</v>
      </c>
      <c r="AB109" s="58">
        <v>28</v>
      </c>
      <c r="AC109" s="58">
        <v>2</v>
      </c>
      <c r="AD109" s="58">
        <v>12</v>
      </c>
      <c r="AE109" s="58">
        <v>18</v>
      </c>
      <c r="AF109" s="58">
        <v>30</v>
      </c>
      <c r="AG109" s="58">
        <v>25</v>
      </c>
      <c r="AH109" s="58">
        <v>5</v>
      </c>
      <c r="AI109" s="58">
        <v>10</v>
      </c>
      <c r="AJ109" s="58">
        <v>20</v>
      </c>
      <c r="AK109" s="58">
        <v>6</v>
      </c>
      <c r="AL109" s="58">
        <v>6</v>
      </c>
      <c r="AM109" s="58">
        <v>0</v>
      </c>
      <c r="AN109" s="58">
        <v>3</v>
      </c>
      <c r="AO109" s="58">
        <v>3</v>
      </c>
      <c r="AP109" s="58">
        <v>1</v>
      </c>
      <c r="AQ109" s="58">
        <v>1</v>
      </c>
      <c r="AR109" s="58">
        <v>0</v>
      </c>
      <c r="AS109" s="58">
        <v>0</v>
      </c>
      <c r="AT109" s="58">
        <v>1</v>
      </c>
    </row>
    <row r="110" spans="1:46" ht="12.75">
      <c r="A110" s="57">
        <v>20</v>
      </c>
      <c r="B110" s="58" t="s">
        <v>456</v>
      </c>
      <c r="C110" s="58" t="s">
        <v>547</v>
      </c>
      <c r="D110" s="58">
        <v>150</v>
      </c>
      <c r="E110" s="58">
        <v>96</v>
      </c>
      <c r="F110" s="58">
        <v>54</v>
      </c>
      <c r="G110" s="58">
        <v>21</v>
      </c>
      <c r="H110" s="58">
        <v>17</v>
      </c>
      <c r="I110" s="58">
        <v>4</v>
      </c>
      <c r="J110" s="58">
        <v>7</v>
      </c>
      <c r="K110" s="58">
        <v>14</v>
      </c>
      <c r="L110" s="58">
        <v>39</v>
      </c>
      <c r="M110" s="58">
        <v>15</v>
      </c>
      <c r="N110" s="58">
        <v>24</v>
      </c>
      <c r="O110" s="58">
        <v>18</v>
      </c>
      <c r="P110" s="58">
        <v>21</v>
      </c>
      <c r="Q110" s="58">
        <v>76</v>
      </c>
      <c r="R110" s="58">
        <v>55</v>
      </c>
      <c r="S110" s="58">
        <v>21</v>
      </c>
      <c r="T110" s="58">
        <v>45</v>
      </c>
      <c r="U110" s="58">
        <v>31</v>
      </c>
      <c r="V110" s="58">
        <v>7</v>
      </c>
      <c r="W110" s="58">
        <v>5</v>
      </c>
      <c r="X110" s="58">
        <v>2</v>
      </c>
      <c r="Y110" s="58">
        <v>2</v>
      </c>
      <c r="Z110" s="58">
        <v>5</v>
      </c>
      <c r="AA110" s="58">
        <v>5</v>
      </c>
      <c r="AB110" s="58">
        <v>3</v>
      </c>
      <c r="AC110" s="58">
        <v>2</v>
      </c>
      <c r="AD110" s="58">
        <v>1</v>
      </c>
      <c r="AE110" s="58">
        <v>4</v>
      </c>
      <c r="AF110" s="58">
        <v>2</v>
      </c>
      <c r="AG110" s="58">
        <v>1</v>
      </c>
      <c r="AH110" s="58">
        <v>1</v>
      </c>
      <c r="AI110" s="58">
        <v>1</v>
      </c>
      <c r="AJ110" s="58">
        <v>1</v>
      </c>
      <c r="AK110" s="58">
        <v>0</v>
      </c>
      <c r="AL110" s="58">
        <v>0</v>
      </c>
      <c r="AM110" s="58">
        <v>0</v>
      </c>
      <c r="AN110" s="58">
        <v>0</v>
      </c>
      <c r="AO110" s="58">
        <v>0</v>
      </c>
      <c r="AP110" s="58">
        <v>0</v>
      </c>
      <c r="AQ110" s="58">
        <v>0</v>
      </c>
      <c r="AR110" s="58">
        <v>0</v>
      </c>
      <c r="AS110" s="58">
        <v>0</v>
      </c>
      <c r="AT110" s="58">
        <v>0</v>
      </c>
    </row>
    <row r="111" spans="1:46" ht="25.5">
      <c r="A111" s="57">
        <v>21</v>
      </c>
      <c r="B111" s="58" t="s">
        <v>466</v>
      </c>
      <c r="C111" s="58" t="s">
        <v>548</v>
      </c>
      <c r="D111" s="58">
        <v>7</v>
      </c>
      <c r="E111" s="58">
        <v>7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0</v>
      </c>
      <c r="P111" s="58">
        <v>0</v>
      </c>
      <c r="Q111" s="58">
        <v>3</v>
      </c>
      <c r="R111" s="58">
        <v>3</v>
      </c>
      <c r="S111" s="58">
        <v>0</v>
      </c>
      <c r="T111" s="58">
        <v>2</v>
      </c>
      <c r="U111" s="58">
        <v>1</v>
      </c>
      <c r="V111" s="58">
        <v>2</v>
      </c>
      <c r="W111" s="58">
        <v>2</v>
      </c>
      <c r="X111" s="58">
        <v>0</v>
      </c>
      <c r="Y111" s="58">
        <v>2</v>
      </c>
      <c r="Z111" s="58">
        <v>0</v>
      </c>
      <c r="AA111" s="58">
        <v>1</v>
      </c>
      <c r="AB111" s="58">
        <v>1</v>
      </c>
      <c r="AC111" s="58">
        <v>0</v>
      </c>
      <c r="AD111" s="58">
        <v>1</v>
      </c>
      <c r="AE111" s="58">
        <v>0</v>
      </c>
      <c r="AF111" s="58">
        <v>1</v>
      </c>
      <c r="AG111" s="58">
        <v>1</v>
      </c>
      <c r="AH111" s="58">
        <v>0</v>
      </c>
      <c r="AI111" s="58">
        <v>0</v>
      </c>
      <c r="AJ111" s="58">
        <v>1</v>
      </c>
      <c r="AK111" s="58">
        <v>0</v>
      </c>
      <c r="AL111" s="58">
        <v>0</v>
      </c>
      <c r="AM111" s="58">
        <v>0</v>
      </c>
      <c r="AN111" s="58">
        <v>0</v>
      </c>
      <c r="AO111" s="58">
        <v>0</v>
      </c>
      <c r="AP111" s="58">
        <v>0</v>
      </c>
      <c r="AQ111" s="58">
        <v>0</v>
      </c>
      <c r="AR111" s="58">
        <v>0</v>
      </c>
      <c r="AS111" s="58">
        <v>0</v>
      </c>
      <c r="AT111" s="58">
        <v>0</v>
      </c>
    </row>
    <row r="112" spans="1:46" ht="12.75">
      <c r="A112" s="57">
        <v>22</v>
      </c>
      <c r="B112" s="58" t="s">
        <v>466</v>
      </c>
      <c r="C112" s="58" t="s">
        <v>549</v>
      </c>
      <c r="D112" s="58">
        <v>146</v>
      </c>
      <c r="E112" s="58">
        <v>105</v>
      </c>
      <c r="F112" s="58">
        <v>41</v>
      </c>
      <c r="G112" s="58">
        <v>8</v>
      </c>
      <c r="H112" s="58">
        <v>5</v>
      </c>
      <c r="I112" s="58">
        <v>3</v>
      </c>
      <c r="J112" s="58">
        <v>2</v>
      </c>
      <c r="K112" s="58">
        <v>6</v>
      </c>
      <c r="L112" s="58">
        <v>5</v>
      </c>
      <c r="M112" s="58">
        <v>4</v>
      </c>
      <c r="N112" s="58">
        <v>1</v>
      </c>
      <c r="O112" s="58">
        <v>5</v>
      </c>
      <c r="P112" s="58">
        <v>0</v>
      </c>
      <c r="Q112" s="58">
        <v>40</v>
      </c>
      <c r="R112" s="58">
        <v>26</v>
      </c>
      <c r="S112" s="58">
        <v>14</v>
      </c>
      <c r="T112" s="58">
        <v>22</v>
      </c>
      <c r="U112" s="58">
        <v>18</v>
      </c>
      <c r="V112" s="58">
        <v>38</v>
      </c>
      <c r="W112" s="58">
        <v>24</v>
      </c>
      <c r="X112" s="58">
        <v>14</v>
      </c>
      <c r="Y112" s="58">
        <v>25</v>
      </c>
      <c r="Z112" s="58">
        <v>13</v>
      </c>
      <c r="AA112" s="58">
        <v>34</v>
      </c>
      <c r="AB112" s="58">
        <v>26</v>
      </c>
      <c r="AC112" s="58">
        <v>8</v>
      </c>
      <c r="AD112" s="58">
        <v>15</v>
      </c>
      <c r="AE112" s="58">
        <v>19</v>
      </c>
      <c r="AF112" s="58">
        <v>18</v>
      </c>
      <c r="AG112" s="58">
        <v>17</v>
      </c>
      <c r="AH112" s="58">
        <v>1</v>
      </c>
      <c r="AI112" s="58">
        <v>9</v>
      </c>
      <c r="AJ112" s="58">
        <v>9</v>
      </c>
      <c r="AK112" s="58">
        <v>2</v>
      </c>
      <c r="AL112" s="58">
        <v>2</v>
      </c>
      <c r="AM112" s="58">
        <v>0</v>
      </c>
      <c r="AN112" s="58">
        <v>1</v>
      </c>
      <c r="AO112" s="58">
        <v>1</v>
      </c>
      <c r="AP112" s="58">
        <v>1</v>
      </c>
      <c r="AQ112" s="58">
        <v>1</v>
      </c>
      <c r="AR112" s="58">
        <v>0</v>
      </c>
      <c r="AS112" s="58">
        <v>0</v>
      </c>
      <c r="AT112" s="58">
        <v>1</v>
      </c>
    </row>
    <row r="113" spans="1:46" ht="12.75">
      <c r="A113" s="57">
        <v>23</v>
      </c>
      <c r="B113" s="58" t="s">
        <v>470</v>
      </c>
      <c r="C113" s="58" t="s">
        <v>550</v>
      </c>
      <c r="D113" s="58">
        <v>20</v>
      </c>
      <c r="E113" s="58">
        <v>16</v>
      </c>
      <c r="F113" s="58">
        <v>4</v>
      </c>
      <c r="G113" s="58">
        <v>2</v>
      </c>
      <c r="H113" s="58">
        <v>2</v>
      </c>
      <c r="I113" s="58">
        <v>0</v>
      </c>
      <c r="J113" s="58">
        <v>1</v>
      </c>
      <c r="K113" s="58">
        <v>1</v>
      </c>
      <c r="L113" s="58">
        <v>1</v>
      </c>
      <c r="M113" s="58">
        <v>1</v>
      </c>
      <c r="N113" s="58">
        <v>0</v>
      </c>
      <c r="O113" s="58">
        <v>1</v>
      </c>
      <c r="P113" s="58">
        <v>0</v>
      </c>
      <c r="Q113" s="58">
        <v>10</v>
      </c>
      <c r="R113" s="58">
        <v>6</v>
      </c>
      <c r="S113" s="58">
        <v>4</v>
      </c>
      <c r="T113" s="58">
        <v>4</v>
      </c>
      <c r="U113" s="58">
        <v>6</v>
      </c>
      <c r="V113" s="58">
        <v>5</v>
      </c>
      <c r="W113" s="58">
        <v>5</v>
      </c>
      <c r="X113" s="58">
        <v>0</v>
      </c>
      <c r="Y113" s="58">
        <v>2</v>
      </c>
      <c r="Z113" s="58">
        <v>3</v>
      </c>
      <c r="AA113" s="58">
        <v>2</v>
      </c>
      <c r="AB113" s="58">
        <v>2</v>
      </c>
      <c r="AC113" s="58">
        <v>0</v>
      </c>
      <c r="AD113" s="58">
        <v>1</v>
      </c>
      <c r="AE113" s="58">
        <v>1</v>
      </c>
      <c r="AF113" s="58">
        <v>0</v>
      </c>
      <c r="AG113" s="58">
        <v>0</v>
      </c>
      <c r="AH113" s="58">
        <v>0</v>
      </c>
      <c r="AI113" s="58">
        <v>0</v>
      </c>
      <c r="AJ113" s="58">
        <v>0</v>
      </c>
      <c r="AK113" s="58">
        <v>0</v>
      </c>
      <c r="AL113" s="58">
        <v>0</v>
      </c>
      <c r="AM113" s="58">
        <v>0</v>
      </c>
      <c r="AN113" s="58">
        <v>0</v>
      </c>
      <c r="AO113" s="58">
        <v>0</v>
      </c>
      <c r="AP113" s="58">
        <v>0</v>
      </c>
      <c r="AQ113" s="58">
        <v>0</v>
      </c>
      <c r="AR113" s="58">
        <v>0</v>
      </c>
      <c r="AS113" s="58">
        <v>0</v>
      </c>
      <c r="AT113" s="58">
        <v>0</v>
      </c>
    </row>
    <row r="114" spans="1:46" ht="12.75">
      <c r="A114" s="57">
        <v>24</v>
      </c>
      <c r="B114" s="58" t="s">
        <v>474</v>
      </c>
      <c r="C114" s="58" t="s">
        <v>551</v>
      </c>
      <c r="D114" s="58">
        <v>77</v>
      </c>
      <c r="E114" s="58">
        <v>47</v>
      </c>
      <c r="F114" s="58">
        <v>30</v>
      </c>
      <c r="G114" s="58">
        <v>2</v>
      </c>
      <c r="H114" s="58">
        <v>1</v>
      </c>
      <c r="I114" s="58">
        <v>1</v>
      </c>
      <c r="J114" s="58">
        <v>1</v>
      </c>
      <c r="K114" s="58">
        <v>1</v>
      </c>
      <c r="L114" s="58">
        <v>6</v>
      </c>
      <c r="M114" s="58">
        <v>3</v>
      </c>
      <c r="N114" s="58">
        <v>3</v>
      </c>
      <c r="O114" s="58">
        <v>4</v>
      </c>
      <c r="P114" s="58">
        <v>2</v>
      </c>
      <c r="Q114" s="58">
        <v>30</v>
      </c>
      <c r="R114" s="58">
        <v>16</v>
      </c>
      <c r="S114" s="58">
        <v>14</v>
      </c>
      <c r="T114" s="58">
        <v>19</v>
      </c>
      <c r="U114" s="58">
        <v>11</v>
      </c>
      <c r="V114" s="58">
        <v>16</v>
      </c>
      <c r="W114" s="58">
        <v>8</v>
      </c>
      <c r="X114" s="58">
        <v>8</v>
      </c>
      <c r="Y114" s="58">
        <v>6</v>
      </c>
      <c r="Z114" s="58">
        <v>10</v>
      </c>
      <c r="AA114" s="58">
        <v>12</v>
      </c>
      <c r="AB114" s="58">
        <v>10</v>
      </c>
      <c r="AC114" s="58">
        <v>2</v>
      </c>
      <c r="AD114" s="58">
        <v>5</v>
      </c>
      <c r="AE114" s="58">
        <v>7</v>
      </c>
      <c r="AF114" s="58">
        <v>8</v>
      </c>
      <c r="AG114" s="58">
        <v>6</v>
      </c>
      <c r="AH114" s="58">
        <v>2</v>
      </c>
      <c r="AI114" s="58">
        <v>5</v>
      </c>
      <c r="AJ114" s="58">
        <v>3</v>
      </c>
      <c r="AK114" s="58">
        <v>3</v>
      </c>
      <c r="AL114" s="58">
        <v>3</v>
      </c>
      <c r="AM114" s="58">
        <v>0</v>
      </c>
      <c r="AN114" s="58">
        <v>0</v>
      </c>
      <c r="AO114" s="58">
        <v>3</v>
      </c>
      <c r="AP114" s="58">
        <v>0</v>
      </c>
      <c r="AQ114" s="58">
        <v>0</v>
      </c>
      <c r="AR114" s="58">
        <v>0</v>
      </c>
      <c r="AS114" s="58">
        <v>0</v>
      </c>
      <c r="AT114" s="58">
        <v>0</v>
      </c>
    </row>
    <row r="115" spans="1:46" ht="12.75">
      <c r="A115" s="57">
        <v>25</v>
      </c>
      <c r="B115" s="58" t="s">
        <v>474</v>
      </c>
      <c r="C115" s="58" t="s">
        <v>552</v>
      </c>
      <c r="D115" s="58">
        <v>242</v>
      </c>
      <c r="E115" s="58">
        <v>152</v>
      </c>
      <c r="F115" s="58">
        <v>90</v>
      </c>
      <c r="G115" s="58">
        <v>16</v>
      </c>
      <c r="H115" s="58">
        <v>12</v>
      </c>
      <c r="I115" s="58">
        <v>4</v>
      </c>
      <c r="J115" s="58">
        <v>6</v>
      </c>
      <c r="K115" s="58">
        <v>10</v>
      </c>
      <c r="L115" s="58">
        <v>17</v>
      </c>
      <c r="M115" s="58">
        <v>14</v>
      </c>
      <c r="N115" s="58">
        <v>3</v>
      </c>
      <c r="O115" s="58">
        <v>11</v>
      </c>
      <c r="P115" s="58">
        <v>6</v>
      </c>
      <c r="Q115" s="58">
        <v>61</v>
      </c>
      <c r="R115" s="58">
        <v>34</v>
      </c>
      <c r="S115" s="58">
        <v>27</v>
      </c>
      <c r="T115" s="58">
        <v>33</v>
      </c>
      <c r="U115" s="58">
        <v>28</v>
      </c>
      <c r="V115" s="58">
        <v>63</v>
      </c>
      <c r="W115" s="58">
        <v>39</v>
      </c>
      <c r="X115" s="58">
        <v>24</v>
      </c>
      <c r="Y115" s="58">
        <v>30</v>
      </c>
      <c r="Z115" s="58">
        <v>33</v>
      </c>
      <c r="AA115" s="58">
        <v>44</v>
      </c>
      <c r="AB115" s="58">
        <v>32</v>
      </c>
      <c r="AC115" s="58">
        <v>12</v>
      </c>
      <c r="AD115" s="58">
        <v>24</v>
      </c>
      <c r="AE115" s="58">
        <v>20</v>
      </c>
      <c r="AF115" s="58">
        <v>33</v>
      </c>
      <c r="AG115" s="58">
        <v>16</v>
      </c>
      <c r="AH115" s="58">
        <v>17</v>
      </c>
      <c r="AI115" s="58">
        <v>15</v>
      </c>
      <c r="AJ115" s="58">
        <v>18</v>
      </c>
      <c r="AK115" s="58">
        <v>7</v>
      </c>
      <c r="AL115" s="58">
        <v>5</v>
      </c>
      <c r="AM115" s="58">
        <v>2</v>
      </c>
      <c r="AN115" s="58">
        <v>0</v>
      </c>
      <c r="AO115" s="58">
        <v>7</v>
      </c>
      <c r="AP115" s="58">
        <v>1</v>
      </c>
      <c r="AQ115" s="58">
        <v>0</v>
      </c>
      <c r="AR115" s="58">
        <v>1</v>
      </c>
      <c r="AS115" s="58">
        <v>0</v>
      </c>
      <c r="AT115" s="58">
        <v>1</v>
      </c>
    </row>
    <row r="116" spans="1:46" ht="12.75">
      <c r="A116" s="57">
        <v>26</v>
      </c>
      <c r="B116" s="58" t="s">
        <v>486</v>
      </c>
      <c r="C116" s="58" t="s">
        <v>553</v>
      </c>
      <c r="D116" s="58">
        <v>75</v>
      </c>
      <c r="E116" s="58">
        <v>60</v>
      </c>
      <c r="F116" s="58">
        <v>15</v>
      </c>
      <c r="G116" s="58">
        <v>6</v>
      </c>
      <c r="H116" s="58">
        <v>5</v>
      </c>
      <c r="I116" s="58">
        <v>1</v>
      </c>
      <c r="J116" s="58">
        <v>3</v>
      </c>
      <c r="K116" s="58">
        <v>3</v>
      </c>
      <c r="L116" s="58">
        <v>8</v>
      </c>
      <c r="M116" s="58">
        <v>5</v>
      </c>
      <c r="N116" s="58">
        <v>3</v>
      </c>
      <c r="O116" s="58">
        <v>5</v>
      </c>
      <c r="P116" s="58">
        <v>3</v>
      </c>
      <c r="Q116" s="58">
        <v>21</v>
      </c>
      <c r="R116" s="58">
        <v>18</v>
      </c>
      <c r="S116" s="58">
        <v>3</v>
      </c>
      <c r="T116" s="58">
        <v>18</v>
      </c>
      <c r="U116" s="58">
        <v>3</v>
      </c>
      <c r="V116" s="58">
        <v>15</v>
      </c>
      <c r="W116" s="58">
        <v>10</v>
      </c>
      <c r="X116" s="58">
        <v>5</v>
      </c>
      <c r="Y116" s="58">
        <v>8</v>
      </c>
      <c r="Z116" s="58">
        <v>7</v>
      </c>
      <c r="AA116" s="58">
        <v>16</v>
      </c>
      <c r="AB116" s="58">
        <v>14</v>
      </c>
      <c r="AC116" s="58">
        <v>2</v>
      </c>
      <c r="AD116" s="58">
        <v>12</v>
      </c>
      <c r="AE116" s="58">
        <v>4</v>
      </c>
      <c r="AF116" s="58">
        <v>7</v>
      </c>
      <c r="AG116" s="58">
        <v>6</v>
      </c>
      <c r="AH116" s="58">
        <v>1</v>
      </c>
      <c r="AI116" s="58">
        <v>3</v>
      </c>
      <c r="AJ116" s="58">
        <v>4</v>
      </c>
      <c r="AK116" s="58">
        <v>2</v>
      </c>
      <c r="AL116" s="58">
        <v>2</v>
      </c>
      <c r="AM116" s="58">
        <v>0</v>
      </c>
      <c r="AN116" s="58">
        <v>1</v>
      </c>
      <c r="AO116" s="58">
        <v>1</v>
      </c>
      <c r="AP116" s="58">
        <v>0</v>
      </c>
      <c r="AQ116" s="58">
        <v>0</v>
      </c>
      <c r="AR116" s="58">
        <v>0</v>
      </c>
      <c r="AS116" s="58">
        <v>0</v>
      </c>
      <c r="AT116" s="58">
        <v>0</v>
      </c>
    </row>
    <row r="117" spans="1:46" ht="12.75">
      <c r="A117" s="57">
        <v>27</v>
      </c>
      <c r="B117" s="58" t="s">
        <v>488</v>
      </c>
      <c r="C117" s="58" t="s">
        <v>554</v>
      </c>
      <c r="D117" s="58">
        <v>53</v>
      </c>
      <c r="E117" s="58">
        <v>46</v>
      </c>
      <c r="F117" s="58">
        <v>7</v>
      </c>
      <c r="G117" s="58">
        <v>3</v>
      </c>
      <c r="H117" s="58">
        <v>2</v>
      </c>
      <c r="I117" s="58">
        <v>1</v>
      </c>
      <c r="J117" s="58">
        <v>2</v>
      </c>
      <c r="K117" s="58">
        <v>1</v>
      </c>
      <c r="L117" s="58">
        <v>3</v>
      </c>
      <c r="M117" s="58">
        <v>2</v>
      </c>
      <c r="N117" s="58">
        <v>1</v>
      </c>
      <c r="O117" s="58">
        <v>1</v>
      </c>
      <c r="P117" s="58">
        <v>0</v>
      </c>
      <c r="Q117" s="58">
        <v>12</v>
      </c>
      <c r="R117" s="58">
        <v>12</v>
      </c>
      <c r="S117" s="58">
        <v>0</v>
      </c>
      <c r="T117" s="58">
        <v>8</v>
      </c>
      <c r="U117" s="58">
        <v>4</v>
      </c>
      <c r="V117" s="58">
        <v>16</v>
      </c>
      <c r="W117" s="58">
        <v>14</v>
      </c>
      <c r="X117" s="58">
        <v>2</v>
      </c>
      <c r="Y117" s="58">
        <v>8</v>
      </c>
      <c r="Z117" s="58">
        <v>10</v>
      </c>
      <c r="AA117" s="58">
        <v>10</v>
      </c>
      <c r="AB117" s="58">
        <v>8</v>
      </c>
      <c r="AC117" s="58">
        <v>2</v>
      </c>
      <c r="AD117" s="58">
        <v>3</v>
      </c>
      <c r="AE117" s="58">
        <v>7</v>
      </c>
      <c r="AF117" s="58">
        <v>8</v>
      </c>
      <c r="AG117" s="58">
        <v>7</v>
      </c>
      <c r="AH117" s="58">
        <v>1</v>
      </c>
      <c r="AI117" s="58">
        <v>5</v>
      </c>
      <c r="AJ117" s="58">
        <v>3</v>
      </c>
      <c r="AK117" s="58">
        <v>1</v>
      </c>
      <c r="AL117" s="58">
        <v>1</v>
      </c>
      <c r="AM117" s="58">
        <v>0</v>
      </c>
      <c r="AN117" s="58">
        <v>0</v>
      </c>
      <c r="AO117" s="58">
        <v>1</v>
      </c>
      <c r="AP117" s="58">
        <v>0</v>
      </c>
      <c r="AQ117" s="58">
        <v>0</v>
      </c>
      <c r="AR117" s="58">
        <v>0</v>
      </c>
      <c r="AS117" s="58">
        <v>0</v>
      </c>
      <c r="AT117" s="58">
        <v>0</v>
      </c>
    </row>
    <row r="118" spans="1:46" ht="12.75">
      <c r="A118" s="57">
        <v>28</v>
      </c>
      <c r="B118" s="58" t="s">
        <v>498</v>
      </c>
      <c r="C118" s="58" t="s">
        <v>555</v>
      </c>
      <c r="D118" s="58">
        <v>101</v>
      </c>
      <c r="E118" s="58">
        <v>72</v>
      </c>
      <c r="F118" s="58">
        <v>29</v>
      </c>
      <c r="G118" s="58">
        <v>7</v>
      </c>
      <c r="H118" s="58">
        <v>6</v>
      </c>
      <c r="I118" s="58">
        <v>1</v>
      </c>
      <c r="J118" s="58">
        <v>5</v>
      </c>
      <c r="K118" s="58">
        <v>2</v>
      </c>
      <c r="L118" s="58">
        <v>2</v>
      </c>
      <c r="M118" s="58">
        <v>1</v>
      </c>
      <c r="N118" s="58">
        <v>1</v>
      </c>
      <c r="O118" s="58">
        <v>2</v>
      </c>
      <c r="P118" s="58">
        <v>0</v>
      </c>
      <c r="Q118" s="58">
        <v>20</v>
      </c>
      <c r="R118" s="58">
        <v>16</v>
      </c>
      <c r="S118" s="58">
        <v>4</v>
      </c>
      <c r="T118" s="58">
        <v>12</v>
      </c>
      <c r="U118" s="58">
        <v>8</v>
      </c>
      <c r="V118" s="58">
        <v>39</v>
      </c>
      <c r="W118" s="58">
        <v>29</v>
      </c>
      <c r="X118" s="58">
        <v>10</v>
      </c>
      <c r="Y118" s="58">
        <v>20</v>
      </c>
      <c r="Z118" s="58">
        <v>19</v>
      </c>
      <c r="AA118" s="58">
        <v>19</v>
      </c>
      <c r="AB118" s="58">
        <v>10</v>
      </c>
      <c r="AC118" s="58">
        <v>9</v>
      </c>
      <c r="AD118" s="58">
        <v>12</v>
      </c>
      <c r="AE118" s="58">
        <v>7</v>
      </c>
      <c r="AF118" s="58">
        <v>12</v>
      </c>
      <c r="AG118" s="58">
        <v>9</v>
      </c>
      <c r="AH118" s="58">
        <v>3</v>
      </c>
      <c r="AI118" s="58">
        <v>5</v>
      </c>
      <c r="AJ118" s="58">
        <v>7</v>
      </c>
      <c r="AK118" s="58">
        <v>2</v>
      </c>
      <c r="AL118" s="58">
        <v>1</v>
      </c>
      <c r="AM118" s="58">
        <v>1</v>
      </c>
      <c r="AN118" s="58">
        <v>0</v>
      </c>
      <c r="AO118" s="58">
        <v>2</v>
      </c>
      <c r="AP118" s="58">
        <v>0</v>
      </c>
      <c r="AQ118" s="58">
        <v>0</v>
      </c>
      <c r="AR118" s="58">
        <v>0</v>
      </c>
      <c r="AS118" s="58">
        <v>0</v>
      </c>
      <c r="AT118" s="58">
        <v>0</v>
      </c>
    </row>
    <row r="119" spans="1:46" ht="12.75">
      <c r="A119" s="57">
        <v>29</v>
      </c>
      <c r="B119" s="58" t="s">
        <v>506</v>
      </c>
      <c r="C119" s="58" t="s">
        <v>556</v>
      </c>
      <c r="D119" s="58">
        <v>58</v>
      </c>
      <c r="E119" s="58">
        <v>38</v>
      </c>
      <c r="F119" s="58">
        <v>20</v>
      </c>
      <c r="G119" s="58">
        <v>37</v>
      </c>
      <c r="H119" s="58">
        <v>22</v>
      </c>
      <c r="I119" s="58">
        <v>15</v>
      </c>
      <c r="J119" s="58">
        <v>24</v>
      </c>
      <c r="K119" s="58">
        <v>13</v>
      </c>
      <c r="L119" s="58">
        <v>14</v>
      </c>
      <c r="M119" s="58">
        <v>12</v>
      </c>
      <c r="N119" s="58">
        <v>2</v>
      </c>
      <c r="O119" s="58">
        <v>4</v>
      </c>
      <c r="P119" s="58">
        <v>10</v>
      </c>
      <c r="Q119" s="58">
        <v>7</v>
      </c>
      <c r="R119" s="58">
        <v>4</v>
      </c>
      <c r="S119" s="58">
        <v>3</v>
      </c>
      <c r="T119" s="58">
        <v>4</v>
      </c>
      <c r="U119" s="58">
        <v>3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  <c r="AD119" s="58">
        <v>0</v>
      </c>
      <c r="AE119" s="58">
        <v>0</v>
      </c>
      <c r="AF119" s="58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v>0</v>
      </c>
      <c r="AS119" s="58">
        <v>0</v>
      </c>
      <c r="AT119" s="58">
        <v>0</v>
      </c>
    </row>
    <row r="120" spans="1:46" ht="12.75">
      <c r="A120" s="57">
        <v>30</v>
      </c>
      <c r="B120" s="58" t="s">
        <v>506</v>
      </c>
      <c r="C120" s="58" t="s">
        <v>557</v>
      </c>
      <c r="D120" s="58">
        <v>169</v>
      </c>
      <c r="E120" s="58">
        <v>113</v>
      </c>
      <c r="F120" s="58">
        <v>56</v>
      </c>
      <c r="G120" s="58">
        <v>3</v>
      </c>
      <c r="H120" s="58">
        <v>1</v>
      </c>
      <c r="I120" s="58">
        <v>2</v>
      </c>
      <c r="J120" s="58">
        <v>0</v>
      </c>
      <c r="K120" s="58">
        <v>3</v>
      </c>
      <c r="L120" s="58">
        <v>2</v>
      </c>
      <c r="M120" s="58">
        <v>1</v>
      </c>
      <c r="N120" s="58">
        <v>1</v>
      </c>
      <c r="O120" s="58">
        <v>2</v>
      </c>
      <c r="P120" s="58">
        <v>0</v>
      </c>
      <c r="Q120" s="58">
        <v>64</v>
      </c>
      <c r="R120" s="58">
        <v>46</v>
      </c>
      <c r="S120" s="58">
        <v>18</v>
      </c>
      <c r="T120" s="58">
        <v>42</v>
      </c>
      <c r="U120" s="58">
        <v>22</v>
      </c>
      <c r="V120" s="58">
        <v>38</v>
      </c>
      <c r="W120" s="58">
        <v>26</v>
      </c>
      <c r="X120" s="58">
        <v>12</v>
      </c>
      <c r="Y120" s="58">
        <v>24</v>
      </c>
      <c r="Z120" s="58">
        <v>14</v>
      </c>
      <c r="AA120" s="58">
        <v>35</v>
      </c>
      <c r="AB120" s="58">
        <v>18</v>
      </c>
      <c r="AC120" s="58">
        <v>17</v>
      </c>
      <c r="AD120" s="58">
        <v>14</v>
      </c>
      <c r="AE120" s="58">
        <v>21</v>
      </c>
      <c r="AF120" s="58">
        <v>23</v>
      </c>
      <c r="AG120" s="58">
        <v>18</v>
      </c>
      <c r="AH120" s="58">
        <v>5</v>
      </c>
      <c r="AI120" s="58">
        <v>7</v>
      </c>
      <c r="AJ120" s="58">
        <v>16</v>
      </c>
      <c r="AK120" s="58">
        <v>4</v>
      </c>
      <c r="AL120" s="58">
        <v>3</v>
      </c>
      <c r="AM120" s="58">
        <v>1</v>
      </c>
      <c r="AN120" s="58">
        <v>0</v>
      </c>
      <c r="AO120" s="58">
        <v>4</v>
      </c>
      <c r="AP120" s="58">
        <v>0</v>
      </c>
      <c r="AQ120" s="58">
        <v>0</v>
      </c>
      <c r="AR120" s="58">
        <v>0</v>
      </c>
      <c r="AS120" s="58">
        <v>0</v>
      </c>
      <c r="AT120" s="58">
        <v>0</v>
      </c>
    </row>
    <row r="121" spans="1:46" ht="12.75">
      <c r="A121" s="57">
        <v>31</v>
      </c>
      <c r="B121" s="58" t="s">
        <v>506</v>
      </c>
      <c r="C121" s="58" t="s">
        <v>558</v>
      </c>
      <c r="D121" s="58">
        <v>307</v>
      </c>
      <c r="E121" s="58">
        <v>211</v>
      </c>
      <c r="F121" s="58">
        <v>96</v>
      </c>
      <c r="G121" s="58">
        <v>19</v>
      </c>
      <c r="H121" s="58">
        <v>14</v>
      </c>
      <c r="I121" s="58">
        <v>5</v>
      </c>
      <c r="J121" s="58">
        <v>8</v>
      </c>
      <c r="K121" s="58">
        <v>11</v>
      </c>
      <c r="L121" s="58">
        <v>14</v>
      </c>
      <c r="M121" s="58">
        <v>11</v>
      </c>
      <c r="N121" s="58">
        <v>3</v>
      </c>
      <c r="O121" s="58">
        <v>6</v>
      </c>
      <c r="P121" s="58">
        <v>8</v>
      </c>
      <c r="Q121" s="58">
        <v>95</v>
      </c>
      <c r="R121" s="58">
        <v>66</v>
      </c>
      <c r="S121" s="58">
        <v>29</v>
      </c>
      <c r="T121" s="58">
        <v>50</v>
      </c>
      <c r="U121" s="58">
        <v>45</v>
      </c>
      <c r="V121" s="58">
        <v>81</v>
      </c>
      <c r="W121" s="58">
        <v>51</v>
      </c>
      <c r="X121" s="58">
        <v>30</v>
      </c>
      <c r="Y121" s="58">
        <v>47</v>
      </c>
      <c r="Z121" s="58">
        <v>34</v>
      </c>
      <c r="AA121" s="58">
        <v>47</v>
      </c>
      <c r="AB121" s="58">
        <v>34</v>
      </c>
      <c r="AC121" s="58">
        <v>13</v>
      </c>
      <c r="AD121" s="58">
        <v>21</v>
      </c>
      <c r="AE121" s="58">
        <v>26</v>
      </c>
      <c r="AF121" s="58">
        <v>39</v>
      </c>
      <c r="AG121" s="58">
        <v>27</v>
      </c>
      <c r="AH121" s="58">
        <v>12</v>
      </c>
      <c r="AI121" s="58">
        <v>15</v>
      </c>
      <c r="AJ121" s="58">
        <v>24</v>
      </c>
      <c r="AK121" s="58">
        <v>12</v>
      </c>
      <c r="AL121" s="58">
        <v>8</v>
      </c>
      <c r="AM121" s="58">
        <v>4</v>
      </c>
      <c r="AN121" s="58">
        <v>2</v>
      </c>
      <c r="AO121" s="58">
        <v>10</v>
      </c>
      <c r="AP121" s="58">
        <v>0</v>
      </c>
      <c r="AQ121" s="58">
        <v>0</v>
      </c>
      <c r="AR121" s="58">
        <v>0</v>
      </c>
      <c r="AS121" s="58">
        <v>0</v>
      </c>
      <c r="AT121" s="58">
        <v>0</v>
      </c>
    </row>
    <row r="122" spans="1:46" ht="12.75">
      <c r="A122" s="57">
        <v>32</v>
      </c>
      <c r="B122" s="58" t="s">
        <v>516</v>
      </c>
      <c r="C122" s="58" t="s">
        <v>559</v>
      </c>
      <c r="D122" s="58">
        <v>18</v>
      </c>
      <c r="E122" s="58">
        <v>9</v>
      </c>
      <c r="F122" s="58">
        <v>9</v>
      </c>
      <c r="G122" s="58">
        <v>2</v>
      </c>
      <c r="H122" s="58">
        <v>1</v>
      </c>
      <c r="I122" s="58">
        <v>1</v>
      </c>
      <c r="J122" s="58">
        <v>1</v>
      </c>
      <c r="K122" s="58">
        <v>1</v>
      </c>
      <c r="L122" s="58">
        <v>2</v>
      </c>
      <c r="M122" s="58">
        <v>1</v>
      </c>
      <c r="N122" s="58">
        <v>1</v>
      </c>
      <c r="O122" s="58">
        <v>2</v>
      </c>
      <c r="P122" s="58">
        <v>0</v>
      </c>
      <c r="Q122" s="58">
        <v>4</v>
      </c>
      <c r="R122" s="58">
        <v>1</v>
      </c>
      <c r="S122" s="58">
        <v>3</v>
      </c>
      <c r="T122" s="58">
        <v>0</v>
      </c>
      <c r="U122" s="58">
        <v>4</v>
      </c>
      <c r="V122" s="58">
        <v>7</v>
      </c>
      <c r="W122" s="58">
        <v>4</v>
      </c>
      <c r="X122" s="58">
        <v>3</v>
      </c>
      <c r="Y122" s="58">
        <v>3</v>
      </c>
      <c r="Z122" s="58">
        <v>4</v>
      </c>
      <c r="AA122" s="58">
        <v>3</v>
      </c>
      <c r="AB122" s="58">
        <v>2</v>
      </c>
      <c r="AC122" s="58">
        <v>1</v>
      </c>
      <c r="AD122" s="58">
        <v>2</v>
      </c>
      <c r="AE122" s="58">
        <v>1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58">
        <v>0</v>
      </c>
      <c r="AN122" s="58">
        <v>0</v>
      </c>
      <c r="AO122" s="58">
        <v>0</v>
      </c>
      <c r="AP122" s="58">
        <v>0</v>
      </c>
      <c r="AQ122" s="58">
        <v>0</v>
      </c>
      <c r="AR122" s="58">
        <v>0</v>
      </c>
      <c r="AS122" s="58">
        <v>0</v>
      </c>
      <c r="AT122" s="58">
        <v>0</v>
      </c>
    </row>
    <row r="123" spans="1:46" ht="12.75">
      <c r="A123" s="57">
        <v>33</v>
      </c>
      <c r="B123" s="58" t="s">
        <v>516</v>
      </c>
      <c r="C123" s="58" t="s">
        <v>560</v>
      </c>
      <c r="D123" s="58">
        <v>100</v>
      </c>
      <c r="E123" s="58">
        <v>85</v>
      </c>
      <c r="F123" s="58">
        <v>15</v>
      </c>
      <c r="G123" s="58">
        <v>4</v>
      </c>
      <c r="H123" s="58">
        <v>4</v>
      </c>
      <c r="I123" s="58">
        <v>0</v>
      </c>
      <c r="J123" s="58">
        <v>3</v>
      </c>
      <c r="K123" s="58">
        <v>1</v>
      </c>
      <c r="L123" s="58">
        <v>2</v>
      </c>
      <c r="M123" s="58">
        <v>1</v>
      </c>
      <c r="N123" s="58">
        <v>1</v>
      </c>
      <c r="O123" s="58">
        <v>2</v>
      </c>
      <c r="P123" s="58">
        <v>0</v>
      </c>
      <c r="Q123" s="58">
        <v>38</v>
      </c>
      <c r="R123" s="58">
        <v>32</v>
      </c>
      <c r="S123" s="58">
        <v>6</v>
      </c>
      <c r="T123" s="58">
        <v>17</v>
      </c>
      <c r="U123" s="58">
        <v>21</v>
      </c>
      <c r="V123" s="58">
        <v>25</v>
      </c>
      <c r="W123" s="58">
        <v>17</v>
      </c>
      <c r="X123" s="58">
        <v>8</v>
      </c>
      <c r="Y123" s="58">
        <v>13</v>
      </c>
      <c r="Z123" s="58">
        <v>12</v>
      </c>
      <c r="AA123" s="58">
        <v>19</v>
      </c>
      <c r="AB123" s="58">
        <v>19</v>
      </c>
      <c r="AC123" s="58">
        <v>0</v>
      </c>
      <c r="AD123" s="58">
        <v>5</v>
      </c>
      <c r="AE123" s="58">
        <v>14</v>
      </c>
      <c r="AF123" s="58">
        <v>10</v>
      </c>
      <c r="AG123" s="58">
        <v>10</v>
      </c>
      <c r="AH123" s="58">
        <v>0</v>
      </c>
      <c r="AI123" s="58">
        <v>2</v>
      </c>
      <c r="AJ123" s="58">
        <v>8</v>
      </c>
      <c r="AK123" s="58">
        <v>2</v>
      </c>
      <c r="AL123" s="58">
        <v>2</v>
      </c>
      <c r="AM123" s="58">
        <v>0</v>
      </c>
      <c r="AN123" s="58">
        <v>1</v>
      </c>
      <c r="AO123" s="58">
        <v>1</v>
      </c>
      <c r="AP123" s="58">
        <v>0</v>
      </c>
      <c r="AQ123" s="58">
        <v>0</v>
      </c>
      <c r="AR123" s="58">
        <v>0</v>
      </c>
      <c r="AS123" s="58">
        <v>0</v>
      </c>
      <c r="AT123" s="58">
        <v>0</v>
      </c>
    </row>
    <row r="124" spans="1:46" ht="12.75">
      <c r="A124" s="57">
        <v>34</v>
      </c>
      <c r="B124" s="58" t="s">
        <v>516</v>
      </c>
      <c r="C124" s="58" t="s">
        <v>561</v>
      </c>
      <c r="D124" s="58">
        <v>124</v>
      </c>
      <c r="E124" s="58">
        <v>52</v>
      </c>
      <c r="F124" s="58">
        <v>72</v>
      </c>
      <c r="G124" s="58">
        <v>74</v>
      </c>
      <c r="H124" s="58">
        <v>25</v>
      </c>
      <c r="I124" s="58">
        <v>49</v>
      </c>
      <c r="J124" s="58">
        <v>44</v>
      </c>
      <c r="K124" s="58">
        <v>30</v>
      </c>
      <c r="L124" s="58">
        <v>18</v>
      </c>
      <c r="M124" s="58">
        <v>12</v>
      </c>
      <c r="N124" s="58">
        <v>6</v>
      </c>
      <c r="O124" s="58">
        <v>6</v>
      </c>
      <c r="P124" s="58">
        <v>12</v>
      </c>
      <c r="Q124" s="58">
        <v>26</v>
      </c>
      <c r="R124" s="58">
        <v>13</v>
      </c>
      <c r="S124" s="58">
        <v>13</v>
      </c>
      <c r="T124" s="58">
        <v>10</v>
      </c>
      <c r="U124" s="58">
        <v>16</v>
      </c>
      <c r="V124" s="58">
        <v>3</v>
      </c>
      <c r="W124" s="58">
        <v>1</v>
      </c>
      <c r="X124" s="58">
        <v>2</v>
      </c>
      <c r="Y124" s="58">
        <v>0</v>
      </c>
      <c r="Z124" s="58">
        <v>3</v>
      </c>
      <c r="AA124" s="58">
        <v>3</v>
      </c>
      <c r="AB124" s="58">
        <v>1</v>
      </c>
      <c r="AC124" s="58">
        <v>2</v>
      </c>
      <c r="AD124" s="58">
        <v>0</v>
      </c>
      <c r="AE124" s="58">
        <v>3</v>
      </c>
      <c r="AF124" s="58">
        <v>0</v>
      </c>
      <c r="AG124" s="58">
        <v>0</v>
      </c>
      <c r="AH124" s="58">
        <v>0</v>
      </c>
      <c r="AI124" s="58">
        <v>0</v>
      </c>
      <c r="AJ124" s="58">
        <v>0</v>
      </c>
      <c r="AK124" s="58">
        <v>0</v>
      </c>
      <c r="AL124" s="58">
        <v>0</v>
      </c>
      <c r="AM124" s="58">
        <v>0</v>
      </c>
      <c r="AN124" s="58">
        <v>0</v>
      </c>
      <c r="AO124" s="58">
        <v>0</v>
      </c>
      <c r="AP124" s="58">
        <v>0</v>
      </c>
      <c r="AQ124" s="58">
        <v>0</v>
      </c>
      <c r="AR124" s="58">
        <v>0</v>
      </c>
      <c r="AS124" s="58">
        <v>0</v>
      </c>
      <c r="AT124" s="58">
        <v>0</v>
      </c>
    </row>
    <row r="125" spans="1:46" ht="12.75">
      <c r="A125" s="57">
        <v>35</v>
      </c>
      <c r="B125" s="58" t="s">
        <v>520</v>
      </c>
      <c r="C125" s="58" t="s">
        <v>562</v>
      </c>
      <c r="D125" s="58">
        <v>138</v>
      </c>
      <c r="E125" s="58">
        <v>94</v>
      </c>
      <c r="F125" s="58">
        <v>44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8">
        <v>10</v>
      </c>
      <c r="M125" s="58">
        <v>5</v>
      </c>
      <c r="N125" s="58">
        <v>5</v>
      </c>
      <c r="O125" s="58">
        <v>8</v>
      </c>
      <c r="P125" s="58">
        <v>2</v>
      </c>
      <c r="Q125" s="58">
        <v>52</v>
      </c>
      <c r="R125" s="58">
        <v>38</v>
      </c>
      <c r="S125" s="58">
        <v>14</v>
      </c>
      <c r="T125" s="58">
        <v>39</v>
      </c>
      <c r="U125" s="58">
        <v>13</v>
      </c>
      <c r="V125" s="58">
        <v>34</v>
      </c>
      <c r="W125" s="58">
        <v>20</v>
      </c>
      <c r="X125" s="58">
        <v>14</v>
      </c>
      <c r="Y125" s="58">
        <v>24</v>
      </c>
      <c r="Z125" s="58">
        <v>10</v>
      </c>
      <c r="AA125" s="58">
        <v>24</v>
      </c>
      <c r="AB125" s="58">
        <v>17</v>
      </c>
      <c r="AC125" s="58">
        <v>7</v>
      </c>
      <c r="AD125" s="58">
        <v>19</v>
      </c>
      <c r="AE125" s="58">
        <v>5</v>
      </c>
      <c r="AF125" s="58">
        <v>16</v>
      </c>
      <c r="AG125" s="58">
        <v>12</v>
      </c>
      <c r="AH125" s="58">
        <v>4</v>
      </c>
      <c r="AI125" s="58">
        <v>5</v>
      </c>
      <c r="AJ125" s="58">
        <v>11</v>
      </c>
      <c r="AK125" s="58">
        <v>2</v>
      </c>
      <c r="AL125" s="58">
        <v>2</v>
      </c>
      <c r="AM125" s="58">
        <v>0</v>
      </c>
      <c r="AN125" s="58">
        <v>1</v>
      </c>
      <c r="AO125" s="58">
        <v>1</v>
      </c>
      <c r="AP125" s="58">
        <v>0</v>
      </c>
      <c r="AQ125" s="58">
        <v>0</v>
      </c>
      <c r="AR125" s="58">
        <v>0</v>
      </c>
      <c r="AS125" s="58">
        <v>0</v>
      </c>
      <c r="AT125" s="58">
        <v>0</v>
      </c>
    </row>
    <row r="126" spans="1:46" ht="12.75">
      <c r="A126" s="57">
        <v>36</v>
      </c>
      <c r="B126" s="58" t="s">
        <v>522</v>
      </c>
      <c r="C126" s="58" t="s">
        <v>563</v>
      </c>
      <c r="D126" s="58">
        <v>85</v>
      </c>
      <c r="E126" s="58">
        <v>66</v>
      </c>
      <c r="F126" s="58">
        <v>19</v>
      </c>
      <c r="G126" s="58">
        <v>3</v>
      </c>
      <c r="H126" s="58">
        <v>2</v>
      </c>
      <c r="I126" s="58">
        <v>1</v>
      </c>
      <c r="J126" s="58">
        <v>1</v>
      </c>
      <c r="K126" s="58">
        <v>2</v>
      </c>
      <c r="L126" s="58">
        <v>3</v>
      </c>
      <c r="M126" s="58">
        <v>2</v>
      </c>
      <c r="N126" s="58">
        <v>1</v>
      </c>
      <c r="O126" s="58">
        <v>2</v>
      </c>
      <c r="P126" s="58">
        <v>1</v>
      </c>
      <c r="Q126" s="58">
        <v>29</v>
      </c>
      <c r="R126" s="58">
        <v>22</v>
      </c>
      <c r="S126" s="58">
        <v>7</v>
      </c>
      <c r="T126" s="58">
        <v>19</v>
      </c>
      <c r="U126" s="58">
        <v>10</v>
      </c>
      <c r="V126" s="58">
        <v>22</v>
      </c>
      <c r="W126" s="58">
        <v>19</v>
      </c>
      <c r="X126" s="58">
        <v>3</v>
      </c>
      <c r="Y126" s="58">
        <v>9</v>
      </c>
      <c r="Z126" s="58">
        <v>13</v>
      </c>
      <c r="AA126" s="58">
        <v>14</v>
      </c>
      <c r="AB126" s="58">
        <v>10</v>
      </c>
      <c r="AC126" s="58">
        <v>4</v>
      </c>
      <c r="AD126" s="58">
        <v>7</v>
      </c>
      <c r="AE126" s="58">
        <v>7</v>
      </c>
      <c r="AF126" s="58">
        <v>12</v>
      </c>
      <c r="AG126" s="58">
        <v>10</v>
      </c>
      <c r="AH126" s="58">
        <v>2</v>
      </c>
      <c r="AI126" s="58">
        <v>3</v>
      </c>
      <c r="AJ126" s="58">
        <v>9</v>
      </c>
      <c r="AK126" s="58">
        <v>2</v>
      </c>
      <c r="AL126" s="58">
        <v>1</v>
      </c>
      <c r="AM126" s="58">
        <v>1</v>
      </c>
      <c r="AN126" s="58">
        <v>1</v>
      </c>
      <c r="AO126" s="58">
        <v>1</v>
      </c>
      <c r="AP126" s="58">
        <v>0</v>
      </c>
      <c r="AQ126" s="58">
        <v>0</v>
      </c>
      <c r="AR126" s="58">
        <v>0</v>
      </c>
      <c r="AS126" s="58">
        <v>0</v>
      </c>
      <c r="AT126" s="58">
        <v>0</v>
      </c>
    </row>
    <row r="127" spans="1:46" ht="12.75">
      <c r="A127" s="57">
        <v>37</v>
      </c>
      <c r="B127" s="58" t="s">
        <v>524</v>
      </c>
      <c r="C127" s="58" t="s">
        <v>564</v>
      </c>
      <c r="D127" s="58">
        <v>249</v>
      </c>
      <c r="E127" s="58">
        <v>199</v>
      </c>
      <c r="F127" s="58">
        <v>50</v>
      </c>
      <c r="G127" s="58">
        <v>19</v>
      </c>
      <c r="H127" s="58">
        <v>12</v>
      </c>
      <c r="I127" s="58">
        <v>7</v>
      </c>
      <c r="J127" s="58">
        <v>7</v>
      </c>
      <c r="K127" s="58">
        <v>12</v>
      </c>
      <c r="L127" s="58">
        <v>39</v>
      </c>
      <c r="M127" s="58">
        <v>34</v>
      </c>
      <c r="N127" s="58">
        <v>5</v>
      </c>
      <c r="O127" s="58">
        <v>15</v>
      </c>
      <c r="P127" s="58">
        <v>24</v>
      </c>
      <c r="Q127" s="58">
        <v>103</v>
      </c>
      <c r="R127" s="58">
        <v>76</v>
      </c>
      <c r="S127" s="58">
        <v>27</v>
      </c>
      <c r="T127" s="58">
        <v>50</v>
      </c>
      <c r="U127" s="58">
        <v>53</v>
      </c>
      <c r="V127" s="58">
        <v>34</v>
      </c>
      <c r="W127" s="58">
        <v>31</v>
      </c>
      <c r="X127" s="58">
        <v>3</v>
      </c>
      <c r="Y127" s="58">
        <v>14</v>
      </c>
      <c r="Z127" s="58">
        <v>20</v>
      </c>
      <c r="AA127" s="58">
        <v>26</v>
      </c>
      <c r="AB127" s="58">
        <v>23</v>
      </c>
      <c r="AC127" s="58">
        <v>3</v>
      </c>
      <c r="AD127" s="58">
        <v>13</v>
      </c>
      <c r="AE127" s="58">
        <v>13</v>
      </c>
      <c r="AF127" s="58">
        <v>23</v>
      </c>
      <c r="AG127" s="58">
        <v>19</v>
      </c>
      <c r="AH127" s="58">
        <v>4</v>
      </c>
      <c r="AI127" s="58">
        <v>7</v>
      </c>
      <c r="AJ127" s="58">
        <v>16</v>
      </c>
      <c r="AK127" s="58">
        <v>4</v>
      </c>
      <c r="AL127" s="58">
        <v>3</v>
      </c>
      <c r="AM127" s="58">
        <v>1</v>
      </c>
      <c r="AN127" s="58">
        <v>1</v>
      </c>
      <c r="AO127" s="58">
        <v>3</v>
      </c>
      <c r="AP127" s="58">
        <v>1</v>
      </c>
      <c r="AQ127" s="58">
        <v>1</v>
      </c>
      <c r="AR127" s="58">
        <v>0</v>
      </c>
      <c r="AS127" s="58">
        <v>0</v>
      </c>
      <c r="AT127" s="58">
        <v>1</v>
      </c>
    </row>
    <row r="128" spans="1:46" ht="12.75">
      <c r="A128" s="57">
        <v>38</v>
      </c>
      <c r="B128" s="58" t="s">
        <v>524</v>
      </c>
      <c r="C128" s="58" t="s">
        <v>565</v>
      </c>
      <c r="D128" s="58">
        <v>35</v>
      </c>
      <c r="E128" s="58">
        <v>25</v>
      </c>
      <c r="F128" s="58">
        <v>10</v>
      </c>
      <c r="G128" s="58">
        <v>6</v>
      </c>
      <c r="H128" s="58">
        <v>2</v>
      </c>
      <c r="I128" s="58">
        <v>4</v>
      </c>
      <c r="J128" s="58">
        <v>3</v>
      </c>
      <c r="K128" s="58">
        <v>3</v>
      </c>
      <c r="L128" s="58">
        <v>2</v>
      </c>
      <c r="M128" s="58">
        <v>1</v>
      </c>
      <c r="N128" s="58">
        <v>1</v>
      </c>
      <c r="O128" s="58">
        <v>2</v>
      </c>
      <c r="P128" s="58">
        <v>0</v>
      </c>
      <c r="Q128" s="58">
        <v>15</v>
      </c>
      <c r="R128" s="58">
        <v>12</v>
      </c>
      <c r="S128" s="58">
        <v>3</v>
      </c>
      <c r="T128" s="58">
        <v>10</v>
      </c>
      <c r="U128" s="58">
        <v>5</v>
      </c>
      <c r="V128" s="58">
        <v>6</v>
      </c>
      <c r="W128" s="58">
        <v>5</v>
      </c>
      <c r="X128" s="58">
        <v>1</v>
      </c>
      <c r="Y128" s="58">
        <v>5</v>
      </c>
      <c r="Z128" s="58">
        <v>1</v>
      </c>
      <c r="AA128" s="58">
        <v>4</v>
      </c>
      <c r="AB128" s="58">
        <v>4</v>
      </c>
      <c r="AC128" s="58">
        <v>0</v>
      </c>
      <c r="AD128" s="58">
        <v>2</v>
      </c>
      <c r="AE128" s="58">
        <v>2</v>
      </c>
      <c r="AF128" s="58">
        <v>2</v>
      </c>
      <c r="AG128" s="58">
        <v>1</v>
      </c>
      <c r="AH128" s="58">
        <v>1</v>
      </c>
      <c r="AI128" s="58">
        <v>2</v>
      </c>
      <c r="AJ128" s="58">
        <v>0</v>
      </c>
      <c r="AK128" s="58">
        <v>0</v>
      </c>
      <c r="AL128" s="58">
        <v>0</v>
      </c>
      <c r="AM128" s="58">
        <v>0</v>
      </c>
      <c r="AN128" s="58">
        <v>0</v>
      </c>
      <c r="AO128" s="58">
        <v>0</v>
      </c>
      <c r="AP128" s="58">
        <v>0</v>
      </c>
      <c r="AQ128" s="58">
        <v>0</v>
      </c>
      <c r="AR128" s="58">
        <v>0</v>
      </c>
      <c r="AS128" s="58">
        <v>0</v>
      </c>
      <c r="AT128" s="58">
        <v>0</v>
      </c>
    </row>
    <row r="129" spans="1:46" ht="12.75">
      <c r="A129" s="57">
        <v>39</v>
      </c>
      <c r="B129" s="58" t="s">
        <v>566</v>
      </c>
      <c r="C129" s="58" t="s">
        <v>567</v>
      </c>
      <c r="D129" s="58">
        <v>55</v>
      </c>
      <c r="E129" s="58">
        <v>37</v>
      </c>
      <c r="F129" s="58">
        <v>18</v>
      </c>
      <c r="G129" s="58">
        <v>1</v>
      </c>
      <c r="H129" s="58">
        <v>0</v>
      </c>
      <c r="I129" s="58">
        <v>1</v>
      </c>
      <c r="J129" s="58">
        <v>1</v>
      </c>
      <c r="K129" s="58">
        <v>0</v>
      </c>
      <c r="L129" s="58">
        <v>2</v>
      </c>
      <c r="M129" s="58">
        <v>2</v>
      </c>
      <c r="N129" s="58">
        <v>0</v>
      </c>
      <c r="O129" s="58">
        <v>2</v>
      </c>
      <c r="P129" s="58">
        <v>0</v>
      </c>
      <c r="Q129" s="58">
        <v>19</v>
      </c>
      <c r="R129" s="58">
        <v>14</v>
      </c>
      <c r="S129" s="58">
        <v>5</v>
      </c>
      <c r="T129" s="58">
        <v>9</v>
      </c>
      <c r="U129" s="58">
        <v>10</v>
      </c>
      <c r="V129" s="58">
        <v>7</v>
      </c>
      <c r="W129" s="58">
        <v>5</v>
      </c>
      <c r="X129" s="58">
        <v>2</v>
      </c>
      <c r="Y129" s="58">
        <v>4</v>
      </c>
      <c r="Z129" s="58">
        <v>3</v>
      </c>
      <c r="AA129" s="58">
        <v>9</v>
      </c>
      <c r="AB129" s="58">
        <v>6</v>
      </c>
      <c r="AC129" s="58">
        <v>3</v>
      </c>
      <c r="AD129" s="58">
        <v>5</v>
      </c>
      <c r="AE129" s="58">
        <v>4</v>
      </c>
      <c r="AF129" s="58">
        <v>11</v>
      </c>
      <c r="AG129" s="58">
        <v>7</v>
      </c>
      <c r="AH129" s="58">
        <v>4</v>
      </c>
      <c r="AI129" s="58">
        <v>3</v>
      </c>
      <c r="AJ129" s="58">
        <v>8</v>
      </c>
      <c r="AK129" s="58">
        <v>6</v>
      </c>
      <c r="AL129" s="58">
        <v>3</v>
      </c>
      <c r="AM129" s="58">
        <v>3</v>
      </c>
      <c r="AN129" s="58">
        <v>5</v>
      </c>
      <c r="AO129" s="58">
        <v>1</v>
      </c>
      <c r="AP129" s="58">
        <v>0</v>
      </c>
      <c r="AQ129" s="58">
        <v>0</v>
      </c>
      <c r="AR129" s="58">
        <v>0</v>
      </c>
      <c r="AS129" s="58">
        <v>0</v>
      </c>
      <c r="AT129" s="58">
        <v>0</v>
      </c>
    </row>
    <row r="130" spans="1:46" s="54" customFormat="1" ht="12.75">
      <c r="A130" s="51">
        <v>39</v>
      </c>
      <c r="B130" s="52"/>
      <c r="C130" s="52" t="s">
        <v>568</v>
      </c>
      <c r="D130" s="52">
        <f aca="true" t="shared" si="1" ref="D130:AT130">SUM(D91:D129)</f>
        <v>4513</v>
      </c>
      <c r="E130" s="52">
        <f t="shared" si="1"/>
        <v>3107</v>
      </c>
      <c r="F130" s="52">
        <f t="shared" si="1"/>
        <v>1406</v>
      </c>
      <c r="G130" s="52">
        <f t="shared" si="1"/>
        <v>371</v>
      </c>
      <c r="H130" s="52">
        <f t="shared" si="1"/>
        <v>221</v>
      </c>
      <c r="I130" s="52">
        <f t="shared" si="1"/>
        <v>150</v>
      </c>
      <c r="J130" s="52">
        <f t="shared" si="1"/>
        <v>192</v>
      </c>
      <c r="K130" s="52">
        <f t="shared" si="1"/>
        <v>179</v>
      </c>
      <c r="L130" s="52">
        <f t="shared" si="1"/>
        <v>358</v>
      </c>
      <c r="M130" s="52">
        <f t="shared" si="1"/>
        <v>252</v>
      </c>
      <c r="N130" s="52">
        <f t="shared" si="1"/>
        <v>106</v>
      </c>
      <c r="O130" s="52">
        <f t="shared" si="1"/>
        <v>202</v>
      </c>
      <c r="P130" s="52">
        <f t="shared" si="1"/>
        <v>154</v>
      </c>
      <c r="Q130" s="52">
        <f t="shared" si="1"/>
        <v>1388</v>
      </c>
      <c r="R130" s="52">
        <f t="shared" si="1"/>
        <v>964</v>
      </c>
      <c r="S130" s="52">
        <f t="shared" si="1"/>
        <v>424</v>
      </c>
      <c r="T130" s="52">
        <f t="shared" si="1"/>
        <v>826</v>
      </c>
      <c r="U130" s="52">
        <f t="shared" si="1"/>
        <v>566</v>
      </c>
      <c r="V130" s="52">
        <f t="shared" si="1"/>
        <v>991</v>
      </c>
      <c r="W130" s="52">
        <f t="shared" si="1"/>
        <v>656</v>
      </c>
      <c r="X130" s="52">
        <f t="shared" si="1"/>
        <v>335</v>
      </c>
      <c r="Y130" s="52">
        <f t="shared" si="1"/>
        <v>524</v>
      </c>
      <c r="Z130" s="52">
        <f t="shared" si="1"/>
        <v>465</v>
      </c>
      <c r="AA130" s="52">
        <f t="shared" si="1"/>
        <v>687</v>
      </c>
      <c r="AB130" s="52">
        <f t="shared" si="1"/>
        <v>508</v>
      </c>
      <c r="AC130" s="52">
        <f t="shared" si="1"/>
        <v>179</v>
      </c>
      <c r="AD130" s="52">
        <f t="shared" si="1"/>
        <v>337</v>
      </c>
      <c r="AE130" s="52">
        <f t="shared" si="1"/>
        <v>350</v>
      </c>
      <c r="AF130" s="52">
        <f t="shared" si="1"/>
        <v>529</v>
      </c>
      <c r="AG130" s="52">
        <f t="shared" si="1"/>
        <v>371</v>
      </c>
      <c r="AH130" s="52">
        <f t="shared" si="1"/>
        <v>158</v>
      </c>
      <c r="AI130" s="52">
        <f t="shared" si="1"/>
        <v>193</v>
      </c>
      <c r="AJ130" s="52">
        <f t="shared" si="1"/>
        <v>336</v>
      </c>
      <c r="AK130" s="52">
        <f t="shared" si="1"/>
        <v>172</v>
      </c>
      <c r="AL130" s="52">
        <f t="shared" si="1"/>
        <v>120</v>
      </c>
      <c r="AM130" s="52">
        <f t="shared" si="1"/>
        <v>52</v>
      </c>
      <c r="AN130" s="52">
        <f t="shared" si="1"/>
        <v>44</v>
      </c>
      <c r="AO130" s="52">
        <f t="shared" si="1"/>
        <v>128</v>
      </c>
      <c r="AP130" s="52">
        <f t="shared" si="1"/>
        <v>17</v>
      </c>
      <c r="AQ130" s="52">
        <f t="shared" si="1"/>
        <v>15</v>
      </c>
      <c r="AR130" s="52">
        <f t="shared" si="1"/>
        <v>2</v>
      </c>
      <c r="AS130" s="52">
        <f t="shared" si="1"/>
        <v>2</v>
      </c>
      <c r="AT130" s="52">
        <f t="shared" si="1"/>
        <v>15</v>
      </c>
    </row>
    <row r="131" spans="1:46" ht="7.5" customHeight="1">
      <c r="A131" s="156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8"/>
    </row>
    <row r="132" spans="1:46" s="54" customFormat="1" ht="12.75">
      <c r="A132" s="51">
        <f>(A89+A130)</f>
        <v>122</v>
      </c>
      <c r="B132" s="52"/>
      <c r="C132" s="52" t="s">
        <v>569</v>
      </c>
      <c r="D132" s="52">
        <f aca="true" t="shared" si="2" ref="D132:AT132">(D89+D130)</f>
        <v>10275</v>
      </c>
      <c r="E132" s="52">
        <f t="shared" si="2"/>
        <v>7579</v>
      </c>
      <c r="F132" s="52">
        <f t="shared" si="2"/>
        <v>2696</v>
      </c>
      <c r="G132" s="52">
        <f t="shared" si="2"/>
        <v>382</v>
      </c>
      <c r="H132" s="52">
        <f t="shared" si="2"/>
        <v>230</v>
      </c>
      <c r="I132" s="52">
        <f t="shared" si="2"/>
        <v>152</v>
      </c>
      <c r="J132" s="52">
        <f t="shared" si="2"/>
        <v>197</v>
      </c>
      <c r="K132" s="52">
        <f t="shared" si="2"/>
        <v>185</v>
      </c>
      <c r="L132" s="52">
        <f t="shared" si="2"/>
        <v>384</v>
      </c>
      <c r="M132" s="52">
        <f t="shared" si="2"/>
        <v>274</v>
      </c>
      <c r="N132" s="52">
        <f t="shared" si="2"/>
        <v>110</v>
      </c>
      <c r="O132" s="52">
        <f t="shared" si="2"/>
        <v>219</v>
      </c>
      <c r="P132" s="52">
        <f t="shared" si="2"/>
        <v>163</v>
      </c>
      <c r="Q132" s="52">
        <f t="shared" si="2"/>
        <v>1688</v>
      </c>
      <c r="R132" s="52">
        <f t="shared" si="2"/>
        <v>1200</v>
      </c>
      <c r="S132" s="52">
        <f t="shared" si="2"/>
        <v>488</v>
      </c>
      <c r="T132" s="52">
        <f t="shared" si="2"/>
        <v>1036</v>
      </c>
      <c r="U132" s="52">
        <f t="shared" si="2"/>
        <v>656</v>
      </c>
      <c r="V132" s="52">
        <f t="shared" si="2"/>
        <v>1554</v>
      </c>
      <c r="W132" s="52">
        <f t="shared" si="2"/>
        <v>1059</v>
      </c>
      <c r="X132" s="52">
        <f t="shared" si="2"/>
        <v>495</v>
      </c>
      <c r="Y132" s="52">
        <f t="shared" si="2"/>
        <v>922</v>
      </c>
      <c r="Z132" s="52">
        <f t="shared" si="2"/>
        <v>630</v>
      </c>
      <c r="AA132" s="52">
        <f t="shared" si="2"/>
        <v>1723</v>
      </c>
      <c r="AB132" s="52">
        <f t="shared" si="2"/>
        <v>1310</v>
      </c>
      <c r="AC132" s="52">
        <f t="shared" si="2"/>
        <v>413</v>
      </c>
      <c r="AD132" s="52">
        <f t="shared" si="2"/>
        <v>962</v>
      </c>
      <c r="AE132" s="52">
        <f t="shared" si="2"/>
        <v>761</v>
      </c>
      <c r="AF132" s="52">
        <f t="shared" si="2"/>
        <v>2288</v>
      </c>
      <c r="AG132" s="52">
        <f t="shared" si="2"/>
        <v>1753</v>
      </c>
      <c r="AH132" s="52">
        <f t="shared" si="2"/>
        <v>535</v>
      </c>
      <c r="AI132" s="52">
        <f t="shared" si="2"/>
        <v>926</v>
      </c>
      <c r="AJ132" s="52">
        <f t="shared" si="2"/>
        <v>1362</v>
      </c>
      <c r="AK132" s="52">
        <f t="shared" si="2"/>
        <v>1834</v>
      </c>
      <c r="AL132" s="52">
        <f t="shared" si="2"/>
        <v>1402</v>
      </c>
      <c r="AM132" s="52">
        <f t="shared" si="2"/>
        <v>432</v>
      </c>
      <c r="AN132" s="52">
        <f t="shared" si="2"/>
        <v>305</v>
      </c>
      <c r="AO132" s="52">
        <f t="shared" si="2"/>
        <v>1529</v>
      </c>
      <c r="AP132" s="52">
        <f t="shared" si="2"/>
        <v>422</v>
      </c>
      <c r="AQ132" s="52">
        <f t="shared" si="2"/>
        <v>351</v>
      </c>
      <c r="AR132" s="52">
        <f t="shared" si="2"/>
        <v>71</v>
      </c>
      <c r="AS132" s="52">
        <f t="shared" si="2"/>
        <v>38</v>
      </c>
      <c r="AT132" s="52">
        <f t="shared" si="2"/>
        <v>384</v>
      </c>
    </row>
  </sheetData>
  <sheetProtection password="CE88" sheet="1" objects="1" scenarios="1"/>
  <mergeCells count="56">
    <mergeCell ref="S3:S4"/>
    <mergeCell ref="R3:R4"/>
    <mergeCell ref="E2:E3"/>
    <mergeCell ref="F2:F3"/>
    <mergeCell ref="I3:I4"/>
    <mergeCell ref="H3:H4"/>
    <mergeCell ref="G3:G4"/>
    <mergeCell ref="G2:K2"/>
    <mergeCell ref="Q3:Q4"/>
    <mergeCell ref="Q2:U2"/>
    <mergeCell ref="AP2:AT2"/>
    <mergeCell ref="AS3:AS4"/>
    <mergeCell ref="AR3:AR4"/>
    <mergeCell ref="AQ3:AQ4"/>
    <mergeCell ref="AT3:AT4"/>
    <mergeCell ref="V2:Z2"/>
    <mergeCell ref="AA2:AE2"/>
    <mergeCell ref="AF2:AJ2"/>
    <mergeCell ref="AK2:AO2"/>
    <mergeCell ref="AN3:AN4"/>
    <mergeCell ref="AM3:AM4"/>
    <mergeCell ref="Y3:Y4"/>
    <mergeCell ref="AP3:AP4"/>
    <mergeCell ref="AO3:AO4"/>
    <mergeCell ref="AC3:AC4"/>
    <mergeCell ref="AH3:AH4"/>
    <mergeCell ref="AG3:AG4"/>
    <mergeCell ref="AF3:AF4"/>
    <mergeCell ref="AL3:AL4"/>
    <mergeCell ref="T3:T4"/>
    <mergeCell ref="AD3:AD4"/>
    <mergeCell ref="AE3:AE4"/>
    <mergeCell ref="AB3:AB4"/>
    <mergeCell ref="AA3:AA4"/>
    <mergeCell ref="Z3:Z4"/>
    <mergeCell ref="V3:V4"/>
    <mergeCell ref="C1:C4"/>
    <mergeCell ref="D2:D3"/>
    <mergeCell ref="A90:AT90"/>
    <mergeCell ref="U3:U4"/>
    <mergeCell ref="W3:W4"/>
    <mergeCell ref="X3:X4"/>
    <mergeCell ref="K3:K4"/>
    <mergeCell ref="AK3:AK4"/>
    <mergeCell ref="AJ3:AJ4"/>
    <mergeCell ref="AI3:AI4"/>
    <mergeCell ref="A131:AT131"/>
    <mergeCell ref="L2:P2"/>
    <mergeCell ref="L3:L4"/>
    <mergeCell ref="M3:M4"/>
    <mergeCell ref="N3:N4"/>
    <mergeCell ref="O3:O4"/>
    <mergeCell ref="P3:P4"/>
    <mergeCell ref="A1:A4"/>
    <mergeCell ref="B1:B4"/>
    <mergeCell ref="J3:J4"/>
  </mergeCells>
  <printOptions/>
  <pageMargins left="0.35433070866141736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2. Institūcijā dzīvojošo personu sastāvs pēc vecuma un piešķirtās pilsonības uz 2008. gada 1. janvāri</oddHeader>
    <oddFooter>&amp;L
&amp;8SPP Statistiskās informācijas un analīzes daļa&amp;R
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AC131"/>
  <sheetViews>
    <sheetView showGridLines="0" workbookViewId="0" topLeftCell="A1">
      <selection activeCell="F8" sqref="F8"/>
    </sheetView>
  </sheetViews>
  <sheetFormatPr defaultColWidth="9.140625" defaultRowHeight="12.75"/>
  <cols>
    <col min="1" max="1" width="4.7109375" style="14" customWidth="1"/>
    <col min="2" max="2" width="16.7109375" style="13" customWidth="1"/>
    <col min="3" max="3" width="55.7109375" style="13" customWidth="1"/>
    <col min="4" max="4" width="11.00390625" style="13" customWidth="1"/>
    <col min="5" max="5" width="9.8515625" style="13" customWidth="1"/>
    <col min="6" max="6" width="10.28125" style="13" customWidth="1"/>
    <col min="7" max="7" width="9.7109375" style="13" customWidth="1"/>
    <col min="8" max="8" width="10.421875" style="13" customWidth="1"/>
    <col min="9" max="9" width="10.57421875" style="13" customWidth="1"/>
    <col min="10" max="16384" width="9.140625" style="13" customWidth="1"/>
  </cols>
  <sheetData>
    <row r="1" spans="1:9" s="3" customFormat="1" ht="22.5">
      <c r="A1" s="159" t="s">
        <v>0</v>
      </c>
      <c r="B1" s="147" t="s">
        <v>1</v>
      </c>
      <c r="C1" s="147" t="s">
        <v>2</v>
      </c>
      <c r="D1" s="2" t="s">
        <v>283</v>
      </c>
      <c r="E1" s="2" t="s">
        <v>282</v>
      </c>
      <c r="F1" s="2" t="s">
        <v>281</v>
      </c>
      <c r="G1" s="2" t="s">
        <v>280</v>
      </c>
      <c r="H1" s="2" t="s">
        <v>279</v>
      </c>
      <c r="I1" s="2" t="s">
        <v>278</v>
      </c>
    </row>
    <row r="2" spans="1:9" s="3" customFormat="1" ht="13.5" customHeight="1">
      <c r="A2" s="159"/>
      <c r="B2" s="147"/>
      <c r="C2" s="147"/>
      <c r="D2" s="142" t="s">
        <v>370</v>
      </c>
      <c r="E2" s="142" t="s">
        <v>222</v>
      </c>
      <c r="F2" s="142"/>
      <c r="G2" s="11"/>
      <c r="H2" s="142" t="s">
        <v>222</v>
      </c>
      <c r="I2" s="142"/>
    </row>
    <row r="3" spans="1:9" s="3" customFormat="1" ht="86.25" customHeight="1">
      <c r="A3" s="160"/>
      <c r="B3" s="148"/>
      <c r="C3" s="148"/>
      <c r="D3" s="142"/>
      <c r="E3" s="2" t="s">
        <v>277</v>
      </c>
      <c r="F3" s="2" t="s">
        <v>276</v>
      </c>
      <c r="G3" s="2" t="s">
        <v>371</v>
      </c>
      <c r="H3" s="2" t="s">
        <v>275</v>
      </c>
      <c r="I3" s="2" t="s">
        <v>274</v>
      </c>
    </row>
    <row r="4" spans="1:9" s="19" customFormat="1" ht="13.5" thickBot="1">
      <c r="A4" s="38" t="s">
        <v>20</v>
      </c>
      <c r="B4" s="38" t="s">
        <v>21</v>
      </c>
      <c r="C4" s="38" t="s">
        <v>22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</row>
    <row r="5" spans="1:29" ht="12.75">
      <c r="A5" s="59">
        <v>1</v>
      </c>
      <c r="B5" s="59" t="s">
        <v>413</v>
      </c>
      <c r="C5" s="59" t="s">
        <v>414</v>
      </c>
      <c r="D5" s="59">
        <v>71.1</v>
      </c>
      <c r="E5" s="59">
        <v>65.4</v>
      </c>
      <c r="F5" s="59">
        <v>74.7</v>
      </c>
      <c r="G5" s="59">
        <v>77.3</v>
      </c>
      <c r="H5" s="59">
        <v>75.8</v>
      </c>
      <c r="I5" s="59">
        <v>80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6" ht="12.75">
      <c r="A6" s="60">
        <v>2</v>
      </c>
      <c r="B6" s="60" t="s">
        <v>415</v>
      </c>
      <c r="C6" s="60" t="s">
        <v>416</v>
      </c>
      <c r="D6" s="60">
        <v>71.1</v>
      </c>
      <c r="E6" s="60">
        <v>59.4</v>
      </c>
      <c r="F6" s="60">
        <v>80.3</v>
      </c>
      <c r="G6" s="60">
        <v>67.1</v>
      </c>
      <c r="H6" s="60">
        <v>72</v>
      </c>
      <c r="I6" s="60">
        <v>77.7</v>
      </c>
      <c r="Z6" s="30"/>
    </row>
    <row r="7" spans="1:9" ht="12.75">
      <c r="A7" s="61">
        <v>3</v>
      </c>
      <c r="B7" s="60" t="s">
        <v>415</v>
      </c>
      <c r="C7" s="60" t="s">
        <v>417</v>
      </c>
      <c r="D7" s="60">
        <v>72.5</v>
      </c>
      <c r="E7" s="60">
        <v>66.4</v>
      </c>
      <c r="F7" s="60">
        <v>78.6</v>
      </c>
      <c r="G7" s="60">
        <v>79.2</v>
      </c>
      <c r="H7" s="60">
        <v>71.2</v>
      </c>
      <c r="I7" s="60">
        <v>81.4</v>
      </c>
    </row>
    <row r="8" spans="1:9" ht="12.75">
      <c r="A8" s="61">
        <v>4</v>
      </c>
      <c r="B8" s="60" t="s">
        <v>415</v>
      </c>
      <c r="C8" s="60" t="s">
        <v>418</v>
      </c>
      <c r="D8" s="60">
        <v>61.8</v>
      </c>
      <c r="E8" s="60">
        <v>60.6</v>
      </c>
      <c r="F8" s="60">
        <v>68.7</v>
      </c>
      <c r="G8" s="60">
        <v>64.8</v>
      </c>
      <c r="H8" s="60">
        <v>63.2</v>
      </c>
      <c r="I8" s="60">
        <v>81.5</v>
      </c>
    </row>
    <row r="9" spans="1:9" ht="12.75">
      <c r="A9" s="61">
        <v>5</v>
      </c>
      <c r="B9" s="60" t="s">
        <v>419</v>
      </c>
      <c r="C9" s="60" t="s">
        <v>420</v>
      </c>
      <c r="D9" s="60">
        <v>68.5</v>
      </c>
      <c r="E9" s="60">
        <v>60.9</v>
      </c>
      <c r="F9" s="60">
        <v>75.8</v>
      </c>
      <c r="G9" s="60">
        <v>81</v>
      </c>
      <c r="H9" s="60">
        <v>76.9</v>
      </c>
      <c r="I9" s="60">
        <v>82.6</v>
      </c>
    </row>
    <row r="10" spans="1:9" ht="12.75">
      <c r="A10" s="61">
        <v>6</v>
      </c>
      <c r="B10" s="60" t="s">
        <v>421</v>
      </c>
      <c r="C10" s="60" t="s">
        <v>422</v>
      </c>
      <c r="D10" s="60">
        <v>71.4</v>
      </c>
      <c r="E10" s="60">
        <v>66.5</v>
      </c>
      <c r="F10" s="60">
        <v>73.1</v>
      </c>
      <c r="G10" s="60">
        <v>77.2</v>
      </c>
      <c r="H10" s="60">
        <v>76.7</v>
      </c>
      <c r="I10" s="60">
        <v>77.8</v>
      </c>
    </row>
    <row r="11" spans="1:9" ht="12.75">
      <c r="A11" s="61">
        <v>7</v>
      </c>
      <c r="B11" s="60" t="s">
        <v>421</v>
      </c>
      <c r="C11" s="60" t="s">
        <v>423</v>
      </c>
      <c r="D11" s="60">
        <v>69.2</v>
      </c>
      <c r="E11" s="60">
        <v>64.4</v>
      </c>
      <c r="F11" s="60">
        <v>74</v>
      </c>
      <c r="G11" s="60">
        <v>0</v>
      </c>
      <c r="H11" s="60">
        <v>0</v>
      </c>
      <c r="I11" s="60">
        <v>0</v>
      </c>
    </row>
    <row r="12" spans="1:9" ht="12.75">
      <c r="A12" s="61">
        <v>8</v>
      </c>
      <c r="B12" s="60" t="s">
        <v>421</v>
      </c>
      <c r="C12" s="60" t="s">
        <v>424</v>
      </c>
      <c r="D12" s="60">
        <v>73.5</v>
      </c>
      <c r="E12" s="60">
        <v>68.5</v>
      </c>
      <c r="F12" s="60">
        <v>76.1</v>
      </c>
      <c r="G12" s="60">
        <v>80.8</v>
      </c>
      <c r="H12" s="60">
        <v>77.1</v>
      </c>
      <c r="I12" s="60">
        <v>81.9</v>
      </c>
    </row>
    <row r="13" spans="1:9" ht="12.75">
      <c r="A13" s="61">
        <v>9</v>
      </c>
      <c r="B13" s="60" t="s">
        <v>421</v>
      </c>
      <c r="C13" s="60" t="s">
        <v>425</v>
      </c>
      <c r="D13" s="60">
        <v>69.7</v>
      </c>
      <c r="E13" s="60">
        <v>61.7</v>
      </c>
      <c r="F13" s="60">
        <v>77.7</v>
      </c>
      <c r="G13" s="60">
        <v>77.1</v>
      </c>
      <c r="H13" s="60">
        <v>71.7</v>
      </c>
      <c r="I13" s="60">
        <v>82.5</v>
      </c>
    </row>
    <row r="14" spans="1:9" ht="12.75">
      <c r="A14" s="61">
        <v>10</v>
      </c>
      <c r="B14" s="60" t="s">
        <v>421</v>
      </c>
      <c r="C14" s="60" t="s">
        <v>426</v>
      </c>
      <c r="D14" s="60">
        <v>75</v>
      </c>
      <c r="E14" s="60">
        <v>66.1</v>
      </c>
      <c r="F14" s="60">
        <v>76.3</v>
      </c>
      <c r="G14" s="60">
        <v>83.5</v>
      </c>
      <c r="H14" s="60">
        <v>74</v>
      </c>
      <c r="I14" s="60">
        <v>84.6</v>
      </c>
    </row>
    <row r="15" spans="1:9" ht="12.75">
      <c r="A15" s="61">
        <v>11</v>
      </c>
      <c r="B15" s="60" t="s">
        <v>421</v>
      </c>
      <c r="C15" s="60" t="s">
        <v>427</v>
      </c>
      <c r="D15" s="60">
        <v>71.3</v>
      </c>
      <c r="E15" s="60">
        <v>63.4</v>
      </c>
      <c r="F15" s="60">
        <v>79.1</v>
      </c>
      <c r="G15" s="60">
        <v>80</v>
      </c>
      <c r="H15" s="60">
        <v>76.5</v>
      </c>
      <c r="I15" s="60">
        <v>83.5</v>
      </c>
    </row>
    <row r="16" spans="1:9" ht="12.75">
      <c r="A16" s="61">
        <v>12</v>
      </c>
      <c r="B16" s="60" t="s">
        <v>421</v>
      </c>
      <c r="C16" s="60" t="s">
        <v>428</v>
      </c>
      <c r="D16" s="60">
        <v>83.4</v>
      </c>
      <c r="E16" s="60">
        <v>74</v>
      </c>
      <c r="F16" s="60">
        <v>85.1</v>
      </c>
      <c r="G16" s="60">
        <v>91.3</v>
      </c>
      <c r="H16" s="60">
        <v>0</v>
      </c>
      <c r="I16" s="60">
        <v>91.3</v>
      </c>
    </row>
    <row r="17" spans="1:9" ht="12.75">
      <c r="A17" s="61">
        <v>13</v>
      </c>
      <c r="B17" s="60" t="s">
        <v>429</v>
      </c>
      <c r="C17" s="60" t="s">
        <v>430</v>
      </c>
      <c r="D17" s="60">
        <v>69</v>
      </c>
      <c r="E17" s="60">
        <v>64.8</v>
      </c>
      <c r="F17" s="60">
        <v>73</v>
      </c>
      <c r="G17" s="60">
        <v>77</v>
      </c>
      <c r="H17" s="60">
        <v>70.8</v>
      </c>
      <c r="I17" s="60">
        <v>82.4</v>
      </c>
    </row>
    <row r="18" spans="1:9" ht="12.75">
      <c r="A18" s="61">
        <v>14</v>
      </c>
      <c r="B18" s="60" t="s">
        <v>431</v>
      </c>
      <c r="C18" s="60" t="s">
        <v>432</v>
      </c>
      <c r="D18" s="60">
        <v>74.6</v>
      </c>
      <c r="E18" s="60">
        <v>69.2</v>
      </c>
      <c r="F18" s="60">
        <v>78.8</v>
      </c>
      <c r="G18" s="60">
        <v>80.8</v>
      </c>
      <c r="H18" s="60">
        <v>80</v>
      </c>
      <c r="I18" s="60">
        <v>80.9</v>
      </c>
    </row>
    <row r="19" spans="1:9" ht="12.75">
      <c r="A19" s="61">
        <v>15</v>
      </c>
      <c r="B19" s="60" t="s">
        <v>431</v>
      </c>
      <c r="C19" s="60" t="s">
        <v>433</v>
      </c>
      <c r="D19" s="60">
        <v>77.76</v>
      </c>
      <c r="E19" s="60">
        <v>77</v>
      </c>
      <c r="F19" s="60">
        <v>78.22</v>
      </c>
      <c r="G19" s="60">
        <v>77.13</v>
      </c>
      <c r="H19" s="60">
        <v>71.6</v>
      </c>
      <c r="I19" s="60">
        <v>78.76</v>
      </c>
    </row>
    <row r="20" spans="1:9" ht="12.75">
      <c r="A20" s="61">
        <v>16</v>
      </c>
      <c r="B20" s="60" t="s">
        <v>431</v>
      </c>
      <c r="C20" s="60" t="s">
        <v>434</v>
      </c>
      <c r="D20" s="60">
        <v>78.5</v>
      </c>
      <c r="E20" s="60">
        <v>73.2</v>
      </c>
      <c r="F20" s="60">
        <v>83.7</v>
      </c>
      <c r="G20" s="60">
        <v>89</v>
      </c>
      <c r="H20" s="60">
        <v>0</v>
      </c>
      <c r="I20" s="60">
        <v>89</v>
      </c>
    </row>
    <row r="21" spans="1:9" ht="12.75">
      <c r="A21" s="61">
        <v>17</v>
      </c>
      <c r="B21" s="60" t="s">
        <v>435</v>
      </c>
      <c r="C21" s="60" t="s">
        <v>436</v>
      </c>
      <c r="D21" s="60">
        <v>73.6</v>
      </c>
      <c r="E21" s="60">
        <v>68</v>
      </c>
      <c r="F21" s="60">
        <v>77.6</v>
      </c>
      <c r="G21" s="60">
        <v>78.2</v>
      </c>
      <c r="H21" s="60">
        <v>73.6</v>
      </c>
      <c r="I21" s="60">
        <v>80.2</v>
      </c>
    </row>
    <row r="22" spans="1:9" ht="12.75">
      <c r="A22" s="61">
        <v>18</v>
      </c>
      <c r="B22" s="60" t="s">
        <v>435</v>
      </c>
      <c r="C22" s="60" t="s">
        <v>437</v>
      </c>
      <c r="D22" s="60">
        <v>74.3</v>
      </c>
      <c r="E22" s="60">
        <v>69.8</v>
      </c>
      <c r="F22" s="60">
        <v>79.9</v>
      </c>
      <c r="G22" s="60">
        <v>78</v>
      </c>
      <c r="H22" s="60">
        <v>71.4</v>
      </c>
      <c r="I22" s="60">
        <v>80.7</v>
      </c>
    </row>
    <row r="23" spans="1:9" ht="12.75">
      <c r="A23" s="61">
        <v>19</v>
      </c>
      <c r="B23" s="60" t="s">
        <v>438</v>
      </c>
      <c r="C23" s="60" t="s">
        <v>439</v>
      </c>
      <c r="D23" s="60">
        <v>71.6</v>
      </c>
      <c r="E23" s="60">
        <v>65.7</v>
      </c>
      <c r="F23" s="60">
        <v>78.1</v>
      </c>
      <c r="G23" s="60">
        <v>77.3</v>
      </c>
      <c r="H23" s="60">
        <v>72.1</v>
      </c>
      <c r="I23" s="60">
        <v>79.4</v>
      </c>
    </row>
    <row r="24" spans="1:9" ht="12.75">
      <c r="A24" s="61">
        <v>20</v>
      </c>
      <c r="B24" s="60" t="s">
        <v>440</v>
      </c>
      <c r="C24" s="60" t="s">
        <v>441</v>
      </c>
      <c r="D24" s="60">
        <v>71.3</v>
      </c>
      <c r="E24" s="60">
        <v>66.9</v>
      </c>
      <c r="F24" s="60">
        <v>80.5</v>
      </c>
      <c r="G24" s="60">
        <v>78.7</v>
      </c>
      <c r="H24" s="60">
        <v>71.5</v>
      </c>
      <c r="I24" s="60">
        <v>86.1</v>
      </c>
    </row>
    <row r="25" spans="1:9" ht="12.75">
      <c r="A25" s="61">
        <v>21</v>
      </c>
      <c r="B25" s="60" t="s">
        <v>440</v>
      </c>
      <c r="C25" s="60" t="s">
        <v>442</v>
      </c>
      <c r="D25" s="60">
        <v>69.9</v>
      </c>
      <c r="E25" s="60">
        <v>64.2</v>
      </c>
      <c r="F25" s="60">
        <v>76.5</v>
      </c>
      <c r="G25" s="60">
        <v>80.2</v>
      </c>
      <c r="H25" s="60">
        <v>71</v>
      </c>
      <c r="I25" s="60">
        <v>82.1</v>
      </c>
    </row>
    <row r="26" spans="1:9" ht="12.75">
      <c r="A26" s="61">
        <v>22</v>
      </c>
      <c r="B26" s="60" t="s">
        <v>440</v>
      </c>
      <c r="C26" s="60" t="s">
        <v>443</v>
      </c>
      <c r="D26" s="60">
        <v>72.7</v>
      </c>
      <c r="E26" s="60">
        <v>64.7</v>
      </c>
      <c r="F26" s="60">
        <v>81.6</v>
      </c>
      <c r="G26" s="60">
        <v>78</v>
      </c>
      <c r="H26" s="60">
        <v>78.7</v>
      </c>
      <c r="I26" s="60">
        <v>77</v>
      </c>
    </row>
    <row r="27" spans="1:9" ht="12.75">
      <c r="A27" s="61">
        <v>23</v>
      </c>
      <c r="B27" s="60" t="s">
        <v>444</v>
      </c>
      <c r="C27" s="60" t="s">
        <v>445</v>
      </c>
      <c r="D27" s="60">
        <v>75.6</v>
      </c>
      <c r="E27" s="60">
        <v>69.7</v>
      </c>
      <c r="F27" s="60">
        <v>80.2</v>
      </c>
      <c r="G27" s="60">
        <v>76.9</v>
      </c>
      <c r="H27" s="60">
        <v>73.4</v>
      </c>
      <c r="I27" s="60">
        <v>79.9</v>
      </c>
    </row>
    <row r="28" spans="1:9" ht="12.75">
      <c r="A28" s="61">
        <v>24</v>
      </c>
      <c r="B28" s="60" t="s">
        <v>444</v>
      </c>
      <c r="C28" s="60" t="s">
        <v>446</v>
      </c>
      <c r="D28" s="60">
        <v>79.7</v>
      </c>
      <c r="E28" s="60">
        <v>73.6</v>
      </c>
      <c r="F28" s="60">
        <v>82.1</v>
      </c>
      <c r="G28" s="60">
        <v>83.5</v>
      </c>
      <c r="H28" s="60">
        <v>83.5</v>
      </c>
      <c r="I28" s="60">
        <v>73.9</v>
      </c>
    </row>
    <row r="29" spans="1:9" ht="12.75">
      <c r="A29" s="61">
        <v>25</v>
      </c>
      <c r="B29" s="60" t="s">
        <v>444</v>
      </c>
      <c r="C29" s="60" t="s">
        <v>447</v>
      </c>
      <c r="D29" s="60">
        <v>77.9</v>
      </c>
      <c r="E29" s="60">
        <v>75</v>
      </c>
      <c r="F29" s="60">
        <v>78.6</v>
      </c>
      <c r="G29" s="60">
        <v>81.6</v>
      </c>
      <c r="H29" s="60">
        <v>70</v>
      </c>
      <c r="I29" s="60">
        <v>85</v>
      </c>
    </row>
    <row r="30" spans="1:9" ht="12.75">
      <c r="A30" s="61">
        <v>26</v>
      </c>
      <c r="B30" s="60" t="s">
        <v>448</v>
      </c>
      <c r="C30" s="60" t="s">
        <v>449</v>
      </c>
      <c r="D30" s="60">
        <v>75.5</v>
      </c>
      <c r="E30" s="60">
        <v>67.9</v>
      </c>
      <c r="F30" s="60">
        <v>77.9</v>
      </c>
      <c r="G30" s="60">
        <v>88.7</v>
      </c>
      <c r="H30" s="60">
        <v>81.5</v>
      </c>
      <c r="I30" s="60">
        <v>96</v>
      </c>
    </row>
    <row r="31" spans="1:9" ht="12.75">
      <c r="A31" s="61">
        <v>27</v>
      </c>
      <c r="B31" s="60" t="s">
        <v>448</v>
      </c>
      <c r="C31" s="60" t="s">
        <v>450</v>
      </c>
      <c r="D31" s="60">
        <v>73.4</v>
      </c>
      <c r="E31" s="60">
        <v>67.7</v>
      </c>
      <c r="F31" s="60">
        <v>78.7</v>
      </c>
      <c r="G31" s="60">
        <v>77.8</v>
      </c>
      <c r="H31" s="60">
        <v>69</v>
      </c>
      <c r="I31" s="60">
        <v>82.1</v>
      </c>
    </row>
    <row r="32" spans="1:9" ht="12.75">
      <c r="A32" s="61">
        <v>28</v>
      </c>
      <c r="B32" s="60" t="s">
        <v>451</v>
      </c>
      <c r="C32" s="60" t="s">
        <v>452</v>
      </c>
      <c r="D32" s="60">
        <v>77.2</v>
      </c>
      <c r="E32" s="60">
        <v>72.5</v>
      </c>
      <c r="F32" s="60">
        <v>91.6</v>
      </c>
      <c r="G32" s="60">
        <v>76.6</v>
      </c>
      <c r="H32" s="60">
        <v>74.2</v>
      </c>
      <c r="I32" s="60">
        <v>78</v>
      </c>
    </row>
    <row r="33" spans="1:9" ht="12.75">
      <c r="A33" s="61">
        <v>29</v>
      </c>
      <c r="B33" s="60" t="s">
        <v>453</v>
      </c>
      <c r="C33" s="60" t="s">
        <v>454</v>
      </c>
      <c r="D33" s="60">
        <v>76.3</v>
      </c>
      <c r="E33" s="60">
        <v>72.3</v>
      </c>
      <c r="F33" s="60">
        <v>77.6</v>
      </c>
      <c r="G33" s="60">
        <v>82</v>
      </c>
      <c r="H33" s="60">
        <v>85.5</v>
      </c>
      <c r="I33" s="60">
        <v>81.4</v>
      </c>
    </row>
    <row r="34" spans="1:9" ht="12.75">
      <c r="A34" s="61">
        <v>30</v>
      </c>
      <c r="B34" s="60" t="s">
        <v>453</v>
      </c>
      <c r="C34" s="60" t="s">
        <v>455</v>
      </c>
      <c r="D34" s="60">
        <v>77.8</v>
      </c>
      <c r="E34" s="60">
        <v>70.8</v>
      </c>
      <c r="F34" s="60">
        <v>81.2</v>
      </c>
      <c r="G34" s="60">
        <v>75.9</v>
      </c>
      <c r="H34" s="60">
        <v>70.8</v>
      </c>
      <c r="I34" s="60">
        <v>71.1</v>
      </c>
    </row>
    <row r="35" spans="1:9" ht="12.75">
      <c r="A35" s="61">
        <v>31</v>
      </c>
      <c r="B35" s="60" t="s">
        <v>456</v>
      </c>
      <c r="C35" s="60" t="s">
        <v>457</v>
      </c>
      <c r="D35" s="60">
        <v>75.5</v>
      </c>
      <c r="E35" s="60">
        <v>76.2</v>
      </c>
      <c r="F35" s="60">
        <v>75.6</v>
      </c>
      <c r="G35" s="60">
        <v>79</v>
      </c>
      <c r="H35" s="60">
        <v>79</v>
      </c>
      <c r="I35" s="60">
        <v>0</v>
      </c>
    </row>
    <row r="36" spans="1:9" ht="12.75">
      <c r="A36" s="61">
        <v>32</v>
      </c>
      <c r="B36" s="60" t="s">
        <v>456</v>
      </c>
      <c r="C36" s="60" t="s">
        <v>458</v>
      </c>
      <c r="D36" s="60">
        <v>76.3</v>
      </c>
      <c r="E36" s="60">
        <v>69.2</v>
      </c>
      <c r="F36" s="60">
        <v>81</v>
      </c>
      <c r="G36" s="60">
        <v>75.6</v>
      </c>
      <c r="H36" s="60">
        <v>77.5</v>
      </c>
      <c r="I36" s="60">
        <v>69</v>
      </c>
    </row>
    <row r="37" spans="1:9" ht="12.75">
      <c r="A37" s="61">
        <v>33</v>
      </c>
      <c r="B37" s="60" t="s">
        <v>456</v>
      </c>
      <c r="C37" s="60" t="s">
        <v>459</v>
      </c>
      <c r="D37" s="60">
        <v>73.5</v>
      </c>
      <c r="E37" s="60">
        <v>68.7</v>
      </c>
      <c r="F37" s="60">
        <v>76.7</v>
      </c>
      <c r="G37" s="60">
        <v>78.8</v>
      </c>
      <c r="H37" s="60">
        <v>72.8</v>
      </c>
      <c r="I37" s="60">
        <v>81.8</v>
      </c>
    </row>
    <row r="38" spans="1:9" ht="12.75">
      <c r="A38" s="61">
        <v>34</v>
      </c>
      <c r="B38" s="60" t="s">
        <v>456</v>
      </c>
      <c r="C38" s="60" t="s">
        <v>460</v>
      </c>
      <c r="D38" s="60">
        <v>71.8</v>
      </c>
      <c r="E38" s="60">
        <v>65.4</v>
      </c>
      <c r="F38" s="60">
        <v>74.4</v>
      </c>
      <c r="G38" s="60">
        <v>76.9</v>
      </c>
      <c r="H38" s="60">
        <v>78</v>
      </c>
      <c r="I38" s="60">
        <v>76.4</v>
      </c>
    </row>
    <row r="39" spans="1:9" ht="12.75">
      <c r="A39" s="61">
        <v>35</v>
      </c>
      <c r="B39" s="60" t="s">
        <v>456</v>
      </c>
      <c r="C39" s="60" t="s">
        <v>461</v>
      </c>
      <c r="D39" s="60">
        <v>78.2</v>
      </c>
      <c r="E39" s="60">
        <v>75.5</v>
      </c>
      <c r="F39" s="60">
        <v>80.9</v>
      </c>
      <c r="G39" s="60">
        <v>78.4</v>
      </c>
      <c r="H39" s="60">
        <v>72.8</v>
      </c>
      <c r="I39" s="60">
        <v>84</v>
      </c>
    </row>
    <row r="40" spans="1:9" ht="12.75">
      <c r="A40" s="61">
        <v>36</v>
      </c>
      <c r="B40" s="60" t="s">
        <v>462</v>
      </c>
      <c r="C40" s="60" t="s">
        <v>463</v>
      </c>
      <c r="D40" s="60">
        <v>70.6</v>
      </c>
      <c r="E40" s="60">
        <v>64.5</v>
      </c>
      <c r="F40" s="60">
        <v>76</v>
      </c>
      <c r="G40" s="60">
        <v>76.4</v>
      </c>
      <c r="H40" s="60">
        <v>70.8</v>
      </c>
      <c r="I40" s="60">
        <v>80</v>
      </c>
    </row>
    <row r="41" spans="1:9" ht="12.75">
      <c r="A41" s="61">
        <v>37</v>
      </c>
      <c r="B41" s="60" t="s">
        <v>462</v>
      </c>
      <c r="C41" s="60" t="s">
        <v>464</v>
      </c>
      <c r="D41" s="60">
        <v>78</v>
      </c>
      <c r="E41" s="60">
        <v>63.5</v>
      </c>
      <c r="F41" s="60">
        <v>84.2</v>
      </c>
      <c r="G41" s="60">
        <v>70.4</v>
      </c>
      <c r="H41" s="60">
        <v>75</v>
      </c>
      <c r="I41" s="60">
        <v>69.3</v>
      </c>
    </row>
    <row r="42" spans="1:9" ht="12.75">
      <c r="A42" s="61">
        <v>38</v>
      </c>
      <c r="B42" s="60" t="s">
        <v>462</v>
      </c>
      <c r="C42" s="60" t="s">
        <v>465</v>
      </c>
      <c r="D42" s="60">
        <v>67.8</v>
      </c>
      <c r="E42" s="60">
        <v>51</v>
      </c>
      <c r="F42" s="60">
        <v>77.1</v>
      </c>
      <c r="G42" s="60">
        <v>79.8</v>
      </c>
      <c r="H42" s="60">
        <v>80.5</v>
      </c>
      <c r="I42" s="60">
        <v>93</v>
      </c>
    </row>
    <row r="43" spans="1:9" ht="12.75">
      <c r="A43" s="61">
        <v>39</v>
      </c>
      <c r="B43" s="60" t="s">
        <v>466</v>
      </c>
      <c r="C43" s="60" t="s">
        <v>467</v>
      </c>
      <c r="D43" s="60">
        <v>76.9</v>
      </c>
      <c r="E43" s="60">
        <v>71.7</v>
      </c>
      <c r="F43" s="60">
        <v>80.1</v>
      </c>
      <c r="G43" s="60">
        <v>78.6</v>
      </c>
      <c r="H43" s="60">
        <v>75.5</v>
      </c>
      <c r="I43" s="60">
        <v>79.5</v>
      </c>
    </row>
    <row r="44" spans="1:9" ht="12.75">
      <c r="A44" s="61">
        <v>40</v>
      </c>
      <c r="B44" s="60" t="s">
        <v>466</v>
      </c>
      <c r="C44" s="60" t="s">
        <v>468</v>
      </c>
      <c r="D44" s="60">
        <v>69.4</v>
      </c>
      <c r="E44" s="60">
        <v>60.1</v>
      </c>
      <c r="F44" s="60">
        <v>77.4</v>
      </c>
      <c r="G44" s="60">
        <v>79.8</v>
      </c>
      <c r="H44" s="60">
        <v>77.5</v>
      </c>
      <c r="I44" s="60">
        <v>86.6</v>
      </c>
    </row>
    <row r="45" spans="1:9" ht="12.75">
      <c r="A45" s="61">
        <v>41</v>
      </c>
      <c r="B45" s="60" t="s">
        <v>466</v>
      </c>
      <c r="C45" s="60" t="s">
        <v>469</v>
      </c>
      <c r="D45" s="60">
        <v>71</v>
      </c>
      <c r="E45" s="60">
        <v>64.9</v>
      </c>
      <c r="F45" s="60">
        <v>78.1</v>
      </c>
      <c r="G45" s="60">
        <v>68</v>
      </c>
      <c r="H45" s="60">
        <v>0</v>
      </c>
      <c r="I45" s="60">
        <v>68</v>
      </c>
    </row>
    <row r="46" spans="1:9" ht="12.75">
      <c r="A46" s="61">
        <v>42</v>
      </c>
      <c r="B46" s="60" t="s">
        <v>470</v>
      </c>
      <c r="C46" s="60" t="s">
        <v>471</v>
      </c>
      <c r="D46" s="60">
        <v>69.7</v>
      </c>
      <c r="E46" s="60">
        <v>63.1</v>
      </c>
      <c r="F46" s="60">
        <v>75.9</v>
      </c>
      <c r="G46" s="60">
        <v>76</v>
      </c>
      <c r="H46" s="60">
        <v>66</v>
      </c>
      <c r="I46" s="60">
        <v>78</v>
      </c>
    </row>
    <row r="47" spans="1:9" ht="12.75">
      <c r="A47" s="61">
        <v>43</v>
      </c>
      <c r="B47" s="60" t="s">
        <v>470</v>
      </c>
      <c r="C47" s="60" t="s">
        <v>472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</row>
    <row r="48" spans="1:9" ht="12.75">
      <c r="A48" s="61">
        <v>44</v>
      </c>
      <c r="B48" s="60" t="s">
        <v>470</v>
      </c>
      <c r="C48" s="60" t="s">
        <v>473</v>
      </c>
      <c r="D48" s="60">
        <v>75.7</v>
      </c>
      <c r="E48" s="60">
        <v>65.8</v>
      </c>
      <c r="F48" s="60">
        <v>80.4</v>
      </c>
      <c r="G48" s="60">
        <v>85.3</v>
      </c>
      <c r="H48" s="60">
        <v>85.2</v>
      </c>
      <c r="I48" s="60">
        <v>85.3</v>
      </c>
    </row>
    <row r="49" spans="1:9" ht="12.75">
      <c r="A49" s="61">
        <v>45</v>
      </c>
      <c r="B49" s="60" t="s">
        <v>474</v>
      </c>
      <c r="C49" s="60" t="s">
        <v>475</v>
      </c>
      <c r="D49" s="60">
        <v>76</v>
      </c>
      <c r="E49" s="60">
        <v>68</v>
      </c>
      <c r="F49" s="60">
        <v>82</v>
      </c>
      <c r="G49" s="60">
        <v>70</v>
      </c>
      <c r="H49" s="60">
        <v>0</v>
      </c>
      <c r="I49" s="60">
        <v>70</v>
      </c>
    </row>
    <row r="50" spans="1:9" ht="12.75">
      <c r="A50" s="61">
        <v>46</v>
      </c>
      <c r="B50" s="60" t="s">
        <v>474</v>
      </c>
      <c r="C50" s="60" t="s">
        <v>476</v>
      </c>
      <c r="D50" s="60">
        <v>79.6</v>
      </c>
      <c r="E50" s="60">
        <v>78.2</v>
      </c>
      <c r="F50" s="60">
        <v>80.9</v>
      </c>
      <c r="G50" s="60">
        <v>77.1</v>
      </c>
      <c r="H50" s="60">
        <v>72</v>
      </c>
      <c r="I50" s="60">
        <v>82.1</v>
      </c>
    </row>
    <row r="51" spans="1:9" ht="12.75">
      <c r="A51" s="61">
        <v>47</v>
      </c>
      <c r="B51" s="60" t="s">
        <v>474</v>
      </c>
      <c r="C51" s="60" t="s">
        <v>477</v>
      </c>
      <c r="D51" s="60">
        <v>73.1</v>
      </c>
      <c r="E51" s="60">
        <v>66</v>
      </c>
      <c r="F51" s="60">
        <v>78.1</v>
      </c>
      <c r="G51" s="60">
        <v>75.7</v>
      </c>
      <c r="H51" s="60">
        <v>69.1</v>
      </c>
      <c r="I51" s="60">
        <v>79.7</v>
      </c>
    </row>
    <row r="52" spans="1:9" ht="12.75">
      <c r="A52" s="61">
        <v>48</v>
      </c>
      <c r="B52" s="60" t="s">
        <v>478</v>
      </c>
      <c r="C52" s="60" t="s">
        <v>479</v>
      </c>
      <c r="D52" s="60">
        <v>72.3</v>
      </c>
      <c r="E52" s="60">
        <v>66</v>
      </c>
      <c r="F52" s="60">
        <v>77.6</v>
      </c>
      <c r="G52" s="60">
        <v>79.7</v>
      </c>
      <c r="H52" s="60">
        <v>69.5</v>
      </c>
      <c r="I52" s="60">
        <v>82.5</v>
      </c>
    </row>
    <row r="53" spans="1:9" ht="12.75">
      <c r="A53" s="61">
        <v>49</v>
      </c>
      <c r="B53" s="60" t="s">
        <v>478</v>
      </c>
      <c r="C53" s="60" t="s">
        <v>480</v>
      </c>
      <c r="D53" s="60">
        <v>66.2</v>
      </c>
      <c r="E53" s="60">
        <v>59.6</v>
      </c>
      <c r="F53" s="60">
        <v>72.8</v>
      </c>
      <c r="G53" s="60">
        <v>81.3</v>
      </c>
      <c r="H53" s="60">
        <v>0</v>
      </c>
      <c r="I53" s="60">
        <v>81.3</v>
      </c>
    </row>
    <row r="54" spans="1:9" ht="12.75">
      <c r="A54" s="61">
        <v>50</v>
      </c>
      <c r="B54" s="60" t="s">
        <v>478</v>
      </c>
      <c r="C54" s="60" t="s">
        <v>481</v>
      </c>
      <c r="D54" s="60">
        <v>76.6</v>
      </c>
      <c r="E54" s="60">
        <v>69</v>
      </c>
      <c r="F54" s="60">
        <v>84.8</v>
      </c>
      <c r="G54" s="60">
        <v>76.5</v>
      </c>
      <c r="H54" s="60">
        <v>72.5</v>
      </c>
      <c r="I54" s="60">
        <v>79.2</v>
      </c>
    </row>
    <row r="55" spans="1:9" ht="12.75">
      <c r="A55" s="61">
        <v>51</v>
      </c>
      <c r="B55" s="60" t="s">
        <v>478</v>
      </c>
      <c r="C55" s="60" t="s">
        <v>482</v>
      </c>
      <c r="D55" s="60">
        <v>81</v>
      </c>
      <c r="E55" s="60">
        <v>68</v>
      </c>
      <c r="F55" s="60">
        <v>80.2</v>
      </c>
      <c r="G55" s="60">
        <v>78.8</v>
      </c>
      <c r="H55" s="60">
        <v>71.3</v>
      </c>
      <c r="I55" s="60">
        <v>82.5</v>
      </c>
    </row>
    <row r="56" spans="1:9" ht="12.75">
      <c r="A56" s="61">
        <v>52</v>
      </c>
      <c r="B56" s="60" t="s">
        <v>478</v>
      </c>
      <c r="C56" s="60" t="s">
        <v>483</v>
      </c>
      <c r="D56" s="60">
        <v>78</v>
      </c>
      <c r="E56" s="60">
        <v>75</v>
      </c>
      <c r="F56" s="60">
        <v>81</v>
      </c>
      <c r="G56" s="60">
        <v>79</v>
      </c>
      <c r="H56" s="60">
        <v>0</v>
      </c>
      <c r="I56" s="60">
        <v>79</v>
      </c>
    </row>
    <row r="57" spans="1:9" ht="12.75">
      <c r="A57" s="61">
        <v>53</v>
      </c>
      <c r="B57" s="60" t="s">
        <v>478</v>
      </c>
      <c r="C57" s="60" t="s">
        <v>484</v>
      </c>
      <c r="D57" s="60">
        <v>77.6</v>
      </c>
      <c r="E57" s="60">
        <v>72.3</v>
      </c>
      <c r="F57" s="60">
        <v>80.5</v>
      </c>
      <c r="G57" s="60">
        <v>84.2</v>
      </c>
      <c r="H57" s="60">
        <v>83.5</v>
      </c>
      <c r="I57" s="60">
        <v>84.4</v>
      </c>
    </row>
    <row r="58" spans="1:9" ht="12.75">
      <c r="A58" s="61">
        <v>54</v>
      </c>
      <c r="B58" s="60" t="s">
        <v>478</v>
      </c>
      <c r="C58" s="60" t="s">
        <v>485</v>
      </c>
      <c r="D58" s="60">
        <v>90.24</v>
      </c>
      <c r="E58" s="60">
        <v>76.4</v>
      </c>
      <c r="F58" s="60">
        <v>82.6</v>
      </c>
      <c r="G58" s="60">
        <v>0</v>
      </c>
      <c r="H58" s="60">
        <v>0</v>
      </c>
      <c r="I58" s="60">
        <v>84</v>
      </c>
    </row>
    <row r="59" spans="1:9" ht="12.75">
      <c r="A59" s="61">
        <v>55</v>
      </c>
      <c r="B59" s="60" t="s">
        <v>486</v>
      </c>
      <c r="C59" s="60" t="s">
        <v>487</v>
      </c>
      <c r="D59" s="60">
        <v>70.2</v>
      </c>
      <c r="E59" s="60">
        <v>70</v>
      </c>
      <c r="F59" s="60">
        <v>79.6</v>
      </c>
      <c r="G59" s="60">
        <v>74.9</v>
      </c>
      <c r="H59" s="60">
        <v>65</v>
      </c>
      <c r="I59" s="60">
        <v>79.5</v>
      </c>
    </row>
    <row r="60" spans="1:9" ht="12.75">
      <c r="A60" s="61">
        <v>56</v>
      </c>
      <c r="B60" s="60" t="s">
        <v>488</v>
      </c>
      <c r="C60" s="60" t="s">
        <v>489</v>
      </c>
      <c r="D60" s="60">
        <v>76.4</v>
      </c>
      <c r="E60" s="60">
        <v>72.3</v>
      </c>
      <c r="F60" s="60">
        <v>78.9</v>
      </c>
      <c r="G60" s="60">
        <v>83</v>
      </c>
      <c r="H60" s="60">
        <v>71</v>
      </c>
      <c r="I60" s="60">
        <v>85.4</v>
      </c>
    </row>
    <row r="61" spans="1:9" ht="12.75">
      <c r="A61" s="61">
        <v>57</v>
      </c>
      <c r="B61" s="60" t="s">
        <v>488</v>
      </c>
      <c r="C61" s="60" t="s">
        <v>490</v>
      </c>
      <c r="D61" s="60">
        <v>75</v>
      </c>
      <c r="E61" s="60">
        <v>70</v>
      </c>
      <c r="F61" s="60">
        <v>80</v>
      </c>
      <c r="G61" s="60">
        <v>70.4</v>
      </c>
      <c r="H61" s="60">
        <v>58</v>
      </c>
      <c r="I61" s="60">
        <v>78.6</v>
      </c>
    </row>
    <row r="62" spans="1:9" ht="12.75">
      <c r="A62" s="61">
        <v>58</v>
      </c>
      <c r="B62" s="60" t="s">
        <v>488</v>
      </c>
      <c r="C62" s="60" t="s">
        <v>491</v>
      </c>
      <c r="D62" s="60">
        <v>74.4</v>
      </c>
      <c r="E62" s="60">
        <v>81</v>
      </c>
      <c r="F62" s="60">
        <v>81.2</v>
      </c>
      <c r="G62" s="60">
        <v>81.8</v>
      </c>
      <c r="H62" s="60">
        <v>74.5</v>
      </c>
      <c r="I62" s="60">
        <v>86.6</v>
      </c>
    </row>
    <row r="63" spans="1:9" ht="12.75">
      <c r="A63" s="61">
        <v>59</v>
      </c>
      <c r="B63" s="60" t="s">
        <v>488</v>
      </c>
      <c r="C63" s="60" t="s">
        <v>492</v>
      </c>
      <c r="D63" s="60">
        <v>80.2</v>
      </c>
      <c r="E63" s="60">
        <v>75.6</v>
      </c>
      <c r="F63" s="60">
        <v>84.8</v>
      </c>
      <c r="G63" s="60">
        <v>78.7</v>
      </c>
      <c r="H63" s="60">
        <v>73.8</v>
      </c>
      <c r="I63" s="60">
        <v>83.6</v>
      </c>
    </row>
    <row r="64" spans="1:9" ht="12.75">
      <c r="A64" s="61">
        <v>60</v>
      </c>
      <c r="B64" s="60" t="s">
        <v>488</v>
      </c>
      <c r="C64" s="60" t="s">
        <v>493</v>
      </c>
      <c r="D64" s="60">
        <v>75.9</v>
      </c>
      <c r="E64" s="60">
        <v>60.6</v>
      </c>
      <c r="F64" s="60">
        <v>77.6</v>
      </c>
      <c r="G64" s="60">
        <v>86.2</v>
      </c>
      <c r="H64" s="60">
        <v>0</v>
      </c>
      <c r="I64" s="60">
        <v>86.2</v>
      </c>
    </row>
    <row r="65" spans="1:9" ht="12.75">
      <c r="A65" s="61">
        <v>61</v>
      </c>
      <c r="B65" s="60" t="s">
        <v>488</v>
      </c>
      <c r="C65" s="60" t="s">
        <v>494</v>
      </c>
      <c r="D65" s="60">
        <v>79.6</v>
      </c>
      <c r="E65" s="60">
        <v>66.5</v>
      </c>
      <c r="F65" s="60">
        <v>82.4</v>
      </c>
      <c r="G65" s="60">
        <v>84.7</v>
      </c>
      <c r="H65" s="60">
        <v>84.7</v>
      </c>
      <c r="I65" s="60">
        <v>0</v>
      </c>
    </row>
    <row r="66" spans="1:9" ht="12.75">
      <c r="A66" s="61">
        <v>62</v>
      </c>
      <c r="B66" s="60" t="s">
        <v>488</v>
      </c>
      <c r="C66" s="60" t="s">
        <v>495</v>
      </c>
      <c r="D66" s="60">
        <v>76.9</v>
      </c>
      <c r="E66" s="60">
        <v>69.8</v>
      </c>
      <c r="F66" s="60">
        <v>81.6</v>
      </c>
      <c r="G66" s="60">
        <v>82.2</v>
      </c>
      <c r="H66" s="60">
        <v>80</v>
      </c>
      <c r="I66" s="60">
        <v>84.3</v>
      </c>
    </row>
    <row r="67" spans="1:9" ht="12.75">
      <c r="A67" s="61">
        <v>63</v>
      </c>
      <c r="B67" s="60" t="s">
        <v>488</v>
      </c>
      <c r="C67" s="60" t="s">
        <v>496</v>
      </c>
      <c r="D67" s="60">
        <v>72.7</v>
      </c>
      <c r="E67" s="60">
        <v>69</v>
      </c>
      <c r="F67" s="60">
        <v>76.8</v>
      </c>
      <c r="G67" s="60">
        <v>78.6</v>
      </c>
      <c r="H67" s="60">
        <v>80.5</v>
      </c>
      <c r="I67" s="60">
        <v>77.3</v>
      </c>
    </row>
    <row r="68" spans="1:9" ht="12.75">
      <c r="A68" s="61">
        <v>64</v>
      </c>
      <c r="B68" s="60" t="s">
        <v>488</v>
      </c>
      <c r="C68" s="60" t="s">
        <v>497</v>
      </c>
      <c r="D68" s="60">
        <v>73.4</v>
      </c>
      <c r="E68" s="60">
        <v>70.1</v>
      </c>
      <c r="F68" s="60">
        <v>76.6</v>
      </c>
      <c r="G68" s="60">
        <v>84.6</v>
      </c>
      <c r="H68" s="60">
        <v>83</v>
      </c>
      <c r="I68" s="60">
        <v>84.8</v>
      </c>
    </row>
    <row r="69" spans="1:9" ht="12.75">
      <c r="A69" s="61">
        <v>65</v>
      </c>
      <c r="B69" s="60" t="s">
        <v>498</v>
      </c>
      <c r="C69" s="60" t="s">
        <v>499</v>
      </c>
      <c r="D69" s="60">
        <v>74.1</v>
      </c>
      <c r="E69" s="60">
        <v>70.8</v>
      </c>
      <c r="F69" s="60">
        <v>77.1</v>
      </c>
      <c r="G69" s="60">
        <v>81</v>
      </c>
      <c r="H69" s="60">
        <v>80.3</v>
      </c>
      <c r="I69" s="60">
        <v>81.8</v>
      </c>
    </row>
    <row r="70" spans="1:9" ht="12.75">
      <c r="A70" s="61">
        <v>66</v>
      </c>
      <c r="B70" s="60" t="s">
        <v>500</v>
      </c>
      <c r="C70" s="60" t="s">
        <v>501</v>
      </c>
      <c r="D70" s="60">
        <v>71.8</v>
      </c>
      <c r="E70" s="60">
        <v>67.8</v>
      </c>
      <c r="F70" s="60">
        <v>76.1</v>
      </c>
      <c r="G70" s="60">
        <v>75.2</v>
      </c>
      <c r="H70" s="60">
        <v>64</v>
      </c>
      <c r="I70" s="60">
        <v>84.3</v>
      </c>
    </row>
    <row r="71" spans="1:9" ht="12.75">
      <c r="A71" s="61">
        <v>67</v>
      </c>
      <c r="B71" s="60" t="s">
        <v>500</v>
      </c>
      <c r="C71" s="60" t="s">
        <v>502</v>
      </c>
      <c r="D71" s="60">
        <v>77.6</v>
      </c>
      <c r="E71" s="60">
        <v>68</v>
      </c>
      <c r="F71" s="60">
        <v>83.1</v>
      </c>
      <c r="G71" s="60">
        <v>77.3</v>
      </c>
      <c r="H71" s="60">
        <v>70</v>
      </c>
      <c r="I71" s="60">
        <v>76.9</v>
      </c>
    </row>
    <row r="72" spans="1:9" ht="12.75">
      <c r="A72" s="61">
        <v>68</v>
      </c>
      <c r="B72" s="60" t="s">
        <v>500</v>
      </c>
      <c r="C72" s="60" t="s">
        <v>503</v>
      </c>
      <c r="D72" s="60">
        <v>72.2</v>
      </c>
      <c r="E72" s="60">
        <v>67.8</v>
      </c>
      <c r="F72" s="60">
        <v>78.5</v>
      </c>
      <c r="G72" s="60">
        <v>78.3</v>
      </c>
      <c r="H72" s="60">
        <v>74.6</v>
      </c>
      <c r="I72" s="60">
        <v>79.6</v>
      </c>
    </row>
    <row r="73" spans="1:9" ht="12.75">
      <c r="A73" s="61">
        <v>69</v>
      </c>
      <c r="B73" s="60" t="s">
        <v>504</v>
      </c>
      <c r="C73" s="60" t="s">
        <v>505</v>
      </c>
      <c r="D73" s="60">
        <v>71.3</v>
      </c>
      <c r="E73" s="60">
        <v>67.1</v>
      </c>
      <c r="F73" s="60">
        <v>75.4</v>
      </c>
      <c r="G73" s="60">
        <v>76.3</v>
      </c>
      <c r="H73" s="60">
        <v>72</v>
      </c>
      <c r="I73" s="60">
        <v>80.5</v>
      </c>
    </row>
    <row r="74" spans="1:9" ht="25.5">
      <c r="A74" s="61">
        <v>70</v>
      </c>
      <c r="B74" s="60" t="s">
        <v>506</v>
      </c>
      <c r="C74" s="60" t="s">
        <v>507</v>
      </c>
      <c r="D74" s="60">
        <v>83.3</v>
      </c>
      <c r="E74" s="60">
        <v>76</v>
      </c>
      <c r="F74" s="60">
        <v>84.3</v>
      </c>
      <c r="G74" s="60">
        <v>83.5</v>
      </c>
      <c r="H74" s="60">
        <v>0</v>
      </c>
      <c r="I74" s="60">
        <v>83.5</v>
      </c>
    </row>
    <row r="75" spans="1:9" ht="12.75">
      <c r="A75" s="61">
        <v>71</v>
      </c>
      <c r="B75" s="60" t="s">
        <v>506</v>
      </c>
      <c r="C75" s="60" t="s">
        <v>508</v>
      </c>
      <c r="D75" s="60">
        <v>78.7</v>
      </c>
      <c r="E75" s="60">
        <v>71.4</v>
      </c>
      <c r="F75" s="60">
        <v>80.8</v>
      </c>
      <c r="G75" s="60">
        <v>78.6</v>
      </c>
      <c r="H75" s="60">
        <v>70</v>
      </c>
      <c r="I75" s="60">
        <v>81.9</v>
      </c>
    </row>
    <row r="76" spans="1:9" ht="12.75">
      <c r="A76" s="61">
        <v>72</v>
      </c>
      <c r="B76" s="60" t="s">
        <v>506</v>
      </c>
      <c r="C76" s="60" t="s">
        <v>509</v>
      </c>
      <c r="D76" s="60">
        <v>75.6</v>
      </c>
      <c r="E76" s="60">
        <v>74.7</v>
      </c>
      <c r="F76" s="60">
        <v>76.1</v>
      </c>
      <c r="G76" s="60">
        <v>80.7</v>
      </c>
      <c r="H76" s="60">
        <v>76</v>
      </c>
      <c r="I76" s="60">
        <v>83</v>
      </c>
    </row>
    <row r="77" spans="1:9" ht="12.75">
      <c r="A77" s="61">
        <v>73</v>
      </c>
      <c r="B77" s="60" t="s">
        <v>506</v>
      </c>
      <c r="C77" s="60" t="s">
        <v>510</v>
      </c>
      <c r="D77" s="60">
        <v>75</v>
      </c>
      <c r="E77" s="60">
        <v>70.2</v>
      </c>
      <c r="F77" s="60">
        <v>77.3</v>
      </c>
      <c r="G77" s="60">
        <v>80.9</v>
      </c>
      <c r="H77" s="60">
        <v>78.6</v>
      </c>
      <c r="I77" s="60">
        <v>82</v>
      </c>
    </row>
    <row r="78" spans="1:9" ht="12.75">
      <c r="A78" s="61">
        <v>74</v>
      </c>
      <c r="B78" s="60" t="s">
        <v>506</v>
      </c>
      <c r="C78" s="60" t="s">
        <v>511</v>
      </c>
      <c r="D78" s="60">
        <v>70.7</v>
      </c>
      <c r="E78" s="60">
        <v>62.1</v>
      </c>
      <c r="F78" s="60">
        <v>75.1</v>
      </c>
      <c r="G78" s="60">
        <v>44</v>
      </c>
      <c r="H78" s="60">
        <v>44</v>
      </c>
      <c r="I78" s="60">
        <v>0</v>
      </c>
    </row>
    <row r="79" spans="1:9" ht="12.75">
      <c r="A79" s="61">
        <v>75</v>
      </c>
      <c r="B79" s="60" t="s">
        <v>506</v>
      </c>
      <c r="C79" s="60" t="s">
        <v>512</v>
      </c>
      <c r="D79" s="60">
        <v>76.03</v>
      </c>
      <c r="E79" s="60">
        <v>70.21</v>
      </c>
      <c r="F79" s="60">
        <v>79.7</v>
      </c>
      <c r="G79" s="60">
        <v>83.6</v>
      </c>
      <c r="H79" s="60">
        <v>82.25</v>
      </c>
      <c r="I79" s="60">
        <v>84.5</v>
      </c>
    </row>
    <row r="80" spans="1:9" ht="12.75">
      <c r="A80" s="61">
        <v>76</v>
      </c>
      <c r="B80" s="60" t="s">
        <v>513</v>
      </c>
      <c r="C80" s="60" t="s">
        <v>514</v>
      </c>
      <c r="D80" s="60">
        <v>70.9</v>
      </c>
      <c r="E80" s="60">
        <v>62.4</v>
      </c>
      <c r="F80" s="60">
        <v>79.4</v>
      </c>
      <c r="G80" s="60">
        <v>78</v>
      </c>
      <c r="H80" s="60">
        <v>0</v>
      </c>
      <c r="I80" s="60">
        <v>78</v>
      </c>
    </row>
    <row r="81" spans="1:9" ht="12.75">
      <c r="A81" s="61">
        <v>77</v>
      </c>
      <c r="B81" s="60" t="s">
        <v>513</v>
      </c>
      <c r="C81" s="60" t="s">
        <v>515</v>
      </c>
      <c r="D81" s="60">
        <v>73.8</v>
      </c>
      <c r="E81" s="60">
        <v>68.1</v>
      </c>
      <c r="F81" s="60">
        <v>77.3</v>
      </c>
      <c r="G81" s="60">
        <v>75.8</v>
      </c>
      <c r="H81" s="60">
        <v>71.4</v>
      </c>
      <c r="I81" s="60">
        <v>82.3</v>
      </c>
    </row>
    <row r="82" spans="1:9" ht="12.75">
      <c r="A82" s="61">
        <v>78</v>
      </c>
      <c r="B82" s="60" t="s">
        <v>516</v>
      </c>
      <c r="C82" s="60" t="s">
        <v>517</v>
      </c>
      <c r="D82" s="60">
        <v>74.5</v>
      </c>
      <c r="E82" s="60">
        <v>69.8</v>
      </c>
      <c r="F82" s="60">
        <v>79.15</v>
      </c>
      <c r="G82" s="60">
        <v>81</v>
      </c>
      <c r="H82" s="60">
        <v>0</v>
      </c>
      <c r="I82" s="60">
        <v>81</v>
      </c>
    </row>
    <row r="83" spans="1:9" ht="12.75">
      <c r="A83" s="61">
        <v>79</v>
      </c>
      <c r="B83" s="60" t="s">
        <v>516</v>
      </c>
      <c r="C83" s="60" t="s">
        <v>518</v>
      </c>
      <c r="D83" s="60">
        <v>73</v>
      </c>
      <c r="E83" s="60">
        <v>64.7</v>
      </c>
      <c r="F83" s="60">
        <v>78.1</v>
      </c>
      <c r="G83" s="60">
        <v>81.7</v>
      </c>
      <c r="H83" s="60">
        <v>75.7</v>
      </c>
      <c r="I83" s="60">
        <v>84.1</v>
      </c>
    </row>
    <row r="84" spans="1:9" ht="12.75">
      <c r="A84" s="61">
        <v>80</v>
      </c>
      <c r="B84" s="60" t="s">
        <v>516</v>
      </c>
      <c r="C84" s="60" t="s">
        <v>519</v>
      </c>
      <c r="D84" s="60">
        <v>71.82</v>
      </c>
      <c r="E84" s="60">
        <v>70.4</v>
      </c>
      <c r="F84" s="60">
        <v>73</v>
      </c>
      <c r="G84" s="60">
        <v>77.75</v>
      </c>
      <c r="H84" s="60">
        <v>75</v>
      </c>
      <c r="I84" s="60">
        <v>80.5</v>
      </c>
    </row>
    <row r="85" spans="1:9" ht="12.75">
      <c r="A85" s="61">
        <v>81</v>
      </c>
      <c r="B85" s="60" t="s">
        <v>520</v>
      </c>
      <c r="C85" s="60" t="s">
        <v>521</v>
      </c>
      <c r="D85" s="60">
        <v>70.58</v>
      </c>
      <c r="E85" s="60">
        <v>63.8</v>
      </c>
      <c r="F85" s="60">
        <v>77.3</v>
      </c>
      <c r="G85" s="60">
        <v>79.7</v>
      </c>
      <c r="H85" s="60">
        <v>75.3</v>
      </c>
      <c r="I85" s="60">
        <v>82</v>
      </c>
    </row>
    <row r="86" spans="1:9" ht="12.75">
      <c r="A86" s="61">
        <v>82</v>
      </c>
      <c r="B86" s="60" t="s">
        <v>522</v>
      </c>
      <c r="C86" s="60" t="s">
        <v>523</v>
      </c>
      <c r="D86" s="60">
        <v>75</v>
      </c>
      <c r="E86" s="60">
        <v>68</v>
      </c>
      <c r="F86" s="60">
        <v>78.3</v>
      </c>
      <c r="G86" s="60">
        <v>79.2</v>
      </c>
      <c r="H86" s="60">
        <v>69.5</v>
      </c>
      <c r="I86" s="60">
        <v>82.5</v>
      </c>
    </row>
    <row r="87" spans="1:9" ht="12.75">
      <c r="A87" s="61">
        <v>83</v>
      </c>
      <c r="B87" s="60" t="s">
        <v>524</v>
      </c>
      <c r="C87" s="60" t="s">
        <v>525</v>
      </c>
      <c r="D87" s="60">
        <v>75.2</v>
      </c>
      <c r="E87" s="60">
        <v>69.7</v>
      </c>
      <c r="F87" s="60">
        <v>78.5</v>
      </c>
      <c r="G87" s="60">
        <v>79.9</v>
      </c>
      <c r="H87" s="60">
        <v>74.6</v>
      </c>
      <c r="I87" s="60">
        <v>83.6</v>
      </c>
    </row>
    <row r="88" spans="1:9" s="54" customFormat="1" ht="12.75">
      <c r="A88" s="51">
        <v>83</v>
      </c>
      <c r="B88" s="52"/>
      <c r="C88" s="52" t="s">
        <v>526</v>
      </c>
      <c r="D88" s="52">
        <f>(SUM(D5:D87))/82</f>
        <v>74.34182926829266</v>
      </c>
      <c r="E88" s="52">
        <f>(SUM(E5:E87))/82</f>
        <v>68.24768292682927</v>
      </c>
      <c r="F88" s="52">
        <f>(SUM(F5:F87))/82</f>
        <v>78.75207317073175</v>
      </c>
      <c r="G88" s="52">
        <f>(SUM(G5:G87))/80</f>
        <v>78.49350000000001</v>
      </c>
      <c r="H88" s="52">
        <f>(SUM(H5:H87))/70</f>
        <v>73.94214285714287</v>
      </c>
      <c r="I88" s="52">
        <f>(SUM(I5:I87))/78</f>
        <v>81.31615384615388</v>
      </c>
    </row>
    <row r="89" spans="1:9" ht="7.5" customHeight="1">
      <c r="A89" s="166"/>
      <c r="B89" s="138"/>
      <c r="C89" s="138"/>
      <c r="D89" s="138"/>
      <c r="E89" s="138"/>
      <c r="F89" s="138"/>
      <c r="G89" s="138"/>
      <c r="H89" s="138"/>
      <c r="I89" s="133"/>
    </row>
    <row r="90" spans="1:9" ht="12.75">
      <c r="A90" s="61">
        <v>1</v>
      </c>
      <c r="B90" s="60" t="s">
        <v>413</v>
      </c>
      <c r="C90" s="60" t="s">
        <v>527</v>
      </c>
      <c r="D90" s="60">
        <v>48.9</v>
      </c>
      <c r="E90" s="60">
        <v>46.7</v>
      </c>
      <c r="F90" s="60">
        <v>55.4</v>
      </c>
      <c r="G90" s="60">
        <v>66</v>
      </c>
      <c r="H90" s="60">
        <v>66</v>
      </c>
      <c r="I90" s="60">
        <v>0</v>
      </c>
    </row>
    <row r="91" spans="1:9" ht="12.75">
      <c r="A91" s="61">
        <v>2</v>
      </c>
      <c r="B91" s="60" t="s">
        <v>528</v>
      </c>
      <c r="C91" s="60" t="s">
        <v>529</v>
      </c>
      <c r="D91" s="60">
        <v>55.1</v>
      </c>
      <c r="E91" s="60">
        <v>51.4</v>
      </c>
      <c r="F91" s="60">
        <v>59.6</v>
      </c>
      <c r="G91" s="60">
        <v>71.3</v>
      </c>
      <c r="H91" s="60">
        <v>52</v>
      </c>
      <c r="I91" s="60">
        <v>81</v>
      </c>
    </row>
    <row r="92" spans="1:9" ht="12.75">
      <c r="A92" s="61">
        <v>3</v>
      </c>
      <c r="B92" s="60" t="s">
        <v>415</v>
      </c>
      <c r="C92" s="60" t="s">
        <v>530</v>
      </c>
      <c r="D92" s="60">
        <v>57.7</v>
      </c>
      <c r="E92" s="60">
        <v>56.6</v>
      </c>
      <c r="F92" s="60">
        <v>58.6</v>
      </c>
      <c r="G92" s="60">
        <v>94</v>
      </c>
      <c r="H92" s="60">
        <v>0</v>
      </c>
      <c r="I92" s="60">
        <v>94</v>
      </c>
    </row>
    <row r="93" spans="1:9" ht="12.75">
      <c r="A93" s="61">
        <v>4</v>
      </c>
      <c r="B93" s="60" t="s">
        <v>419</v>
      </c>
      <c r="C93" s="60" t="s">
        <v>531</v>
      </c>
      <c r="D93" s="60">
        <v>43.6</v>
      </c>
      <c r="E93" s="60">
        <v>42.9</v>
      </c>
      <c r="F93" s="60">
        <v>48.5</v>
      </c>
      <c r="G93" s="60">
        <v>70</v>
      </c>
      <c r="H93" s="60">
        <v>0</v>
      </c>
      <c r="I93" s="60">
        <v>0</v>
      </c>
    </row>
    <row r="94" spans="1:9" ht="12.75">
      <c r="A94" s="61">
        <v>5</v>
      </c>
      <c r="B94" s="60" t="s">
        <v>421</v>
      </c>
      <c r="C94" s="60" t="s">
        <v>532</v>
      </c>
      <c r="D94" s="60">
        <v>55</v>
      </c>
      <c r="E94" s="60">
        <v>54.9</v>
      </c>
      <c r="F94" s="60">
        <v>55.1</v>
      </c>
      <c r="G94" s="60">
        <v>67.3</v>
      </c>
      <c r="H94" s="60">
        <v>59.8</v>
      </c>
      <c r="I94" s="60">
        <v>71.4</v>
      </c>
    </row>
    <row r="95" spans="1:9" ht="12.75">
      <c r="A95" s="61">
        <v>6</v>
      </c>
      <c r="B95" s="60" t="s">
        <v>421</v>
      </c>
      <c r="C95" s="60" t="s">
        <v>533</v>
      </c>
      <c r="D95" s="60">
        <v>63.1</v>
      </c>
      <c r="E95" s="60">
        <v>62</v>
      </c>
      <c r="F95" s="60">
        <v>67</v>
      </c>
      <c r="G95" s="60">
        <v>80.87</v>
      </c>
      <c r="H95" s="60">
        <v>77.3</v>
      </c>
      <c r="I95" s="60">
        <v>82.65</v>
      </c>
    </row>
    <row r="96" spans="1:9" ht="12.75">
      <c r="A96" s="61">
        <v>7</v>
      </c>
      <c r="B96" s="60" t="s">
        <v>421</v>
      </c>
      <c r="C96" s="60" t="s">
        <v>534</v>
      </c>
      <c r="D96" s="60">
        <v>27.9</v>
      </c>
      <c r="E96" s="60">
        <v>28.1</v>
      </c>
      <c r="F96" s="60">
        <v>27.5</v>
      </c>
      <c r="G96" s="60">
        <v>21</v>
      </c>
      <c r="H96" s="60">
        <v>21</v>
      </c>
      <c r="I96" s="60">
        <v>0</v>
      </c>
    </row>
    <row r="97" spans="1:9" ht="12.75">
      <c r="A97" s="61">
        <v>8</v>
      </c>
      <c r="B97" s="60" t="s">
        <v>421</v>
      </c>
      <c r="C97" s="60" t="s">
        <v>535</v>
      </c>
      <c r="D97" s="60">
        <v>56.1</v>
      </c>
      <c r="E97" s="60">
        <v>52.5</v>
      </c>
      <c r="F97" s="60">
        <v>58.1</v>
      </c>
      <c r="G97" s="60">
        <v>68.9</v>
      </c>
      <c r="H97" s="60">
        <v>65.3</v>
      </c>
      <c r="I97" s="60">
        <v>69.9</v>
      </c>
    </row>
    <row r="98" spans="1:9" ht="12.75">
      <c r="A98" s="61">
        <v>9</v>
      </c>
      <c r="B98" s="60" t="s">
        <v>431</v>
      </c>
      <c r="C98" s="60" t="s">
        <v>536</v>
      </c>
      <c r="D98" s="60">
        <v>50.75</v>
      </c>
      <c r="E98" s="60">
        <v>48.72</v>
      </c>
      <c r="F98" s="60">
        <v>53.23</v>
      </c>
      <c r="G98" s="60">
        <v>64.57</v>
      </c>
      <c r="H98" s="60">
        <v>66</v>
      </c>
      <c r="I98" s="60">
        <v>63.5</v>
      </c>
    </row>
    <row r="99" spans="1:9" ht="12.75">
      <c r="A99" s="61">
        <v>10</v>
      </c>
      <c r="B99" s="60" t="s">
        <v>440</v>
      </c>
      <c r="C99" s="60" t="s">
        <v>537</v>
      </c>
      <c r="D99" s="60">
        <v>46.6</v>
      </c>
      <c r="E99" s="60">
        <v>46.3</v>
      </c>
      <c r="F99" s="60">
        <v>47</v>
      </c>
      <c r="G99" s="60">
        <v>82.7</v>
      </c>
      <c r="H99" s="60">
        <v>0</v>
      </c>
      <c r="I99" s="60">
        <v>82.7</v>
      </c>
    </row>
    <row r="100" spans="1:9" ht="12.75">
      <c r="A100" s="61">
        <v>11</v>
      </c>
      <c r="B100" s="60" t="s">
        <v>444</v>
      </c>
      <c r="C100" s="60" t="s">
        <v>538</v>
      </c>
      <c r="D100" s="60">
        <v>60.7</v>
      </c>
      <c r="E100" s="60">
        <v>58.3</v>
      </c>
      <c r="F100" s="60">
        <v>64.9</v>
      </c>
      <c r="G100" s="60">
        <v>69.3</v>
      </c>
      <c r="H100" s="60">
        <v>66.4</v>
      </c>
      <c r="I100" s="60">
        <v>73.1</v>
      </c>
    </row>
    <row r="101" spans="1:9" ht="12.75">
      <c r="A101" s="61">
        <v>12</v>
      </c>
      <c r="B101" s="60" t="s">
        <v>444</v>
      </c>
      <c r="C101" s="60" t="s">
        <v>539</v>
      </c>
      <c r="D101" s="60">
        <v>62.2</v>
      </c>
      <c r="E101" s="60">
        <v>60.9</v>
      </c>
      <c r="F101" s="60">
        <v>62.7</v>
      </c>
      <c r="G101" s="60">
        <v>78.7</v>
      </c>
      <c r="H101" s="60">
        <v>0</v>
      </c>
      <c r="I101" s="60">
        <v>78.7</v>
      </c>
    </row>
    <row r="102" spans="1:9" ht="12.75">
      <c r="A102" s="61">
        <v>13</v>
      </c>
      <c r="B102" s="60" t="s">
        <v>444</v>
      </c>
      <c r="C102" s="60" t="s">
        <v>540</v>
      </c>
      <c r="D102" s="60">
        <v>0</v>
      </c>
      <c r="E102" s="60">
        <v>0</v>
      </c>
      <c r="F102" s="60">
        <v>0</v>
      </c>
      <c r="G102" s="60">
        <v>0</v>
      </c>
      <c r="H102" s="60">
        <v>0</v>
      </c>
      <c r="I102" s="60">
        <v>0</v>
      </c>
    </row>
    <row r="103" spans="1:9" ht="12.75">
      <c r="A103" s="61">
        <v>14</v>
      </c>
      <c r="B103" s="60" t="s">
        <v>448</v>
      </c>
      <c r="C103" s="60" t="s">
        <v>541</v>
      </c>
      <c r="D103" s="60">
        <v>51.4</v>
      </c>
      <c r="E103" s="60">
        <v>48.4</v>
      </c>
      <c r="F103" s="60">
        <v>53.6</v>
      </c>
      <c r="G103" s="60">
        <v>66.2</v>
      </c>
      <c r="H103" s="60">
        <v>61.5</v>
      </c>
      <c r="I103" s="60">
        <v>68.2</v>
      </c>
    </row>
    <row r="104" spans="1:9" ht="12.75">
      <c r="A104" s="61">
        <v>15</v>
      </c>
      <c r="B104" s="60" t="s">
        <v>448</v>
      </c>
      <c r="C104" s="60" t="s">
        <v>542</v>
      </c>
      <c r="D104" s="60">
        <v>49.1</v>
      </c>
      <c r="E104" s="60">
        <v>52</v>
      </c>
      <c r="F104" s="60">
        <v>43.4</v>
      </c>
      <c r="G104" s="60">
        <v>55.7</v>
      </c>
      <c r="H104" s="60">
        <v>68.5</v>
      </c>
      <c r="I104" s="60">
        <v>30</v>
      </c>
    </row>
    <row r="105" spans="1:9" ht="12.75">
      <c r="A105" s="61">
        <v>16</v>
      </c>
      <c r="B105" s="60" t="s">
        <v>448</v>
      </c>
      <c r="C105" s="60" t="s">
        <v>543</v>
      </c>
      <c r="D105" s="60">
        <v>51.1</v>
      </c>
      <c r="E105" s="60">
        <v>48.3</v>
      </c>
      <c r="F105" s="60">
        <v>56.1</v>
      </c>
      <c r="G105" s="60">
        <v>67.6</v>
      </c>
      <c r="H105" s="60">
        <v>70</v>
      </c>
      <c r="I105" s="60">
        <v>66.5</v>
      </c>
    </row>
    <row r="106" spans="1:9" ht="12.75">
      <c r="A106" s="61">
        <v>17</v>
      </c>
      <c r="B106" s="60" t="s">
        <v>448</v>
      </c>
      <c r="C106" s="60" t="s">
        <v>544</v>
      </c>
      <c r="D106" s="60">
        <v>46.7</v>
      </c>
      <c r="E106" s="60">
        <v>43.4</v>
      </c>
      <c r="F106" s="60">
        <v>54.6</v>
      </c>
      <c r="G106" s="60">
        <v>50.5</v>
      </c>
      <c r="H106" s="60">
        <v>78</v>
      </c>
      <c r="I106" s="60">
        <v>23</v>
      </c>
    </row>
    <row r="107" spans="1:9" ht="12.75">
      <c r="A107" s="61">
        <v>18</v>
      </c>
      <c r="B107" s="60" t="s">
        <v>451</v>
      </c>
      <c r="C107" s="60" t="s">
        <v>545</v>
      </c>
      <c r="D107" s="60">
        <v>49.6</v>
      </c>
      <c r="E107" s="60">
        <v>53.5</v>
      </c>
      <c r="F107" s="60">
        <v>41.9</v>
      </c>
      <c r="G107" s="60">
        <v>63.8</v>
      </c>
      <c r="H107" s="60">
        <v>74.7</v>
      </c>
      <c r="I107" s="60">
        <v>53</v>
      </c>
    </row>
    <row r="108" spans="1:9" ht="12.75">
      <c r="A108" s="61">
        <v>19</v>
      </c>
      <c r="B108" s="60" t="s">
        <v>453</v>
      </c>
      <c r="C108" s="60" t="s">
        <v>546</v>
      </c>
      <c r="D108" s="60">
        <v>47</v>
      </c>
      <c r="E108" s="60">
        <v>47</v>
      </c>
      <c r="F108" s="60">
        <v>48</v>
      </c>
      <c r="G108" s="60">
        <v>67</v>
      </c>
      <c r="H108" s="60">
        <v>57</v>
      </c>
      <c r="I108" s="60">
        <v>75</v>
      </c>
    </row>
    <row r="109" spans="1:9" ht="12.75">
      <c r="A109" s="61">
        <v>20</v>
      </c>
      <c r="B109" s="60" t="s">
        <v>456</v>
      </c>
      <c r="C109" s="60" t="s">
        <v>547</v>
      </c>
      <c r="D109" s="60">
        <v>33.5</v>
      </c>
      <c r="E109" s="60">
        <v>33</v>
      </c>
      <c r="F109" s="60">
        <v>34</v>
      </c>
      <c r="G109" s="60">
        <v>30</v>
      </c>
      <c r="H109" s="60">
        <v>27</v>
      </c>
      <c r="I109" s="60">
        <v>33</v>
      </c>
    </row>
    <row r="110" spans="1:9" ht="25.5">
      <c r="A110" s="61">
        <v>21</v>
      </c>
      <c r="B110" s="60" t="s">
        <v>466</v>
      </c>
      <c r="C110" s="60" t="s">
        <v>548</v>
      </c>
      <c r="D110" s="60">
        <v>54.1</v>
      </c>
      <c r="E110" s="60">
        <v>54</v>
      </c>
      <c r="F110" s="60">
        <v>54.5</v>
      </c>
      <c r="G110" s="60">
        <v>68</v>
      </c>
      <c r="H110" s="60">
        <v>0</v>
      </c>
      <c r="I110" s="60">
        <v>0</v>
      </c>
    </row>
    <row r="111" spans="1:9" ht="12.75">
      <c r="A111" s="61">
        <v>22</v>
      </c>
      <c r="B111" s="60" t="s">
        <v>466</v>
      </c>
      <c r="C111" s="60" t="s">
        <v>549</v>
      </c>
      <c r="D111" s="60">
        <v>54.1</v>
      </c>
      <c r="E111" s="60">
        <v>52.6</v>
      </c>
      <c r="F111" s="60">
        <v>55.9</v>
      </c>
      <c r="G111" s="60">
        <v>66</v>
      </c>
      <c r="H111" s="60">
        <v>55.6</v>
      </c>
      <c r="I111" s="60">
        <v>73.7</v>
      </c>
    </row>
    <row r="112" spans="1:9" ht="12.75">
      <c r="A112" s="61">
        <v>23</v>
      </c>
      <c r="B112" s="60" t="s">
        <v>470</v>
      </c>
      <c r="C112" s="60" t="s">
        <v>550</v>
      </c>
      <c r="D112" s="60">
        <v>43.9</v>
      </c>
      <c r="E112" s="60">
        <v>42.4</v>
      </c>
      <c r="F112" s="60">
        <v>45</v>
      </c>
      <c r="G112" s="60">
        <v>0</v>
      </c>
      <c r="H112" s="60">
        <v>0</v>
      </c>
      <c r="I112" s="60">
        <v>0</v>
      </c>
    </row>
    <row r="113" spans="1:9" ht="12.75">
      <c r="A113" s="61">
        <v>24</v>
      </c>
      <c r="B113" s="60" t="s">
        <v>474</v>
      </c>
      <c r="C113" s="60" t="s">
        <v>551</v>
      </c>
      <c r="D113" s="60">
        <v>51.3</v>
      </c>
      <c r="E113" s="60">
        <v>48.5</v>
      </c>
      <c r="F113" s="60">
        <v>54.1</v>
      </c>
      <c r="G113" s="60">
        <v>68</v>
      </c>
      <c r="H113" s="60">
        <v>76.5</v>
      </c>
      <c r="I113" s="60">
        <v>51</v>
      </c>
    </row>
    <row r="114" spans="1:9" ht="12.75">
      <c r="A114" s="61">
        <v>25</v>
      </c>
      <c r="B114" s="60" t="s">
        <v>474</v>
      </c>
      <c r="C114" s="60" t="s">
        <v>552</v>
      </c>
      <c r="D114" s="60">
        <v>53.6</v>
      </c>
      <c r="E114" s="60">
        <v>52.2</v>
      </c>
      <c r="F114" s="60">
        <v>55</v>
      </c>
      <c r="G114" s="60">
        <v>70.5</v>
      </c>
      <c r="H114" s="60">
        <v>69.7</v>
      </c>
      <c r="I114" s="60">
        <v>71.3</v>
      </c>
    </row>
    <row r="115" spans="1:9" ht="12.75">
      <c r="A115" s="61">
        <v>26</v>
      </c>
      <c r="B115" s="60" t="s">
        <v>486</v>
      </c>
      <c r="C115" s="60" t="s">
        <v>553</v>
      </c>
      <c r="D115" s="60">
        <v>51.3</v>
      </c>
      <c r="E115" s="60">
        <v>51.1</v>
      </c>
      <c r="F115" s="60">
        <v>64.1</v>
      </c>
      <c r="G115" s="60">
        <v>55.4</v>
      </c>
      <c r="H115" s="60">
        <v>52.4</v>
      </c>
      <c r="I115" s="60">
        <v>67</v>
      </c>
    </row>
    <row r="116" spans="1:9" ht="12.75">
      <c r="A116" s="61">
        <v>27</v>
      </c>
      <c r="B116" s="60" t="s">
        <v>488</v>
      </c>
      <c r="C116" s="60" t="s">
        <v>554</v>
      </c>
      <c r="D116" s="60">
        <v>55</v>
      </c>
      <c r="E116" s="60">
        <v>52.4</v>
      </c>
      <c r="F116" s="60">
        <v>57.3</v>
      </c>
      <c r="G116" s="60">
        <v>58</v>
      </c>
      <c r="H116" s="60">
        <v>88</v>
      </c>
      <c r="I116" s="60">
        <v>86</v>
      </c>
    </row>
    <row r="117" spans="1:9" ht="12.75">
      <c r="A117" s="61">
        <v>28</v>
      </c>
      <c r="B117" s="60" t="s">
        <v>498</v>
      </c>
      <c r="C117" s="60" t="s">
        <v>555</v>
      </c>
      <c r="D117" s="60">
        <v>54.1</v>
      </c>
      <c r="E117" s="60">
        <v>51.9</v>
      </c>
      <c r="F117" s="60">
        <v>56.7</v>
      </c>
      <c r="G117" s="60">
        <v>56</v>
      </c>
      <c r="H117" s="60">
        <v>52.2</v>
      </c>
      <c r="I117" s="60">
        <v>75</v>
      </c>
    </row>
    <row r="118" spans="1:9" ht="12.75">
      <c r="A118" s="61">
        <v>29</v>
      </c>
      <c r="B118" s="60" t="s">
        <v>506</v>
      </c>
      <c r="C118" s="60" t="s">
        <v>556</v>
      </c>
      <c r="D118" s="60">
        <v>23.2</v>
      </c>
      <c r="E118" s="60">
        <v>22.1</v>
      </c>
      <c r="F118" s="60">
        <v>24.6</v>
      </c>
      <c r="G118" s="60">
        <v>19.5</v>
      </c>
      <c r="H118" s="60">
        <v>19.5</v>
      </c>
      <c r="I118" s="60">
        <v>0</v>
      </c>
    </row>
    <row r="119" spans="1:9" ht="12.75">
      <c r="A119" s="61">
        <v>30</v>
      </c>
      <c r="B119" s="60" t="s">
        <v>506</v>
      </c>
      <c r="C119" s="60" t="s">
        <v>557</v>
      </c>
      <c r="D119" s="60">
        <v>55.7</v>
      </c>
      <c r="E119" s="60">
        <v>52.2</v>
      </c>
      <c r="F119" s="60">
        <v>59.2</v>
      </c>
      <c r="G119" s="60">
        <v>62.6</v>
      </c>
      <c r="H119" s="60">
        <v>63.6</v>
      </c>
      <c r="I119" s="60">
        <v>61.8</v>
      </c>
    </row>
    <row r="120" spans="1:9" ht="12.75">
      <c r="A120" s="61">
        <v>31</v>
      </c>
      <c r="B120" s="60" t="s">
        <v>506</v>
      </c>
      <c r="C120" s="60" t="s">
        <v>558</v>
      </c>
      <c r="D120" s="60">
        <v>53.3</v>
      </c>
      <c r="E120" s="60">
        <v>51.9</v>
      </c>
      <c r="F120" s="60">
        <v>54.6</v>
      </c>
      <c r="G120" s="60">
        <v>72.3</v>
      </c>
      <c r="H120" s="60">
        <v>67</v>
      </c>
      <c r="I120" s="60">
        <v>75.8</v>
      </c>
    </row>
    <row r="121" spans="1:9" ht="12.75">
      <c r="A121" s="61">
        <v>32</v>
      </c>
      <c r="B121" s="60" t="s">
        <v>516</v>
      </c>
      <c r="C121" s="60" t="s">
        <v>559</v>
      </c>
      <c r="D121" s="60">
        <v>46.3</v>
      </c>
      <c r="E121" s="60">
        <v>45.9</v>
      </c>
      <c r="F121" s="60">
        <v>46.7</v>
      </c>
      <c r="G121" s="60">
        <v>0</v>
      </c>
      <c r="H121" s="60">
        <v>0</v>
      </c>
      <c r="I121" s="60">
        <v>0</v>
      </c>
    </row>
    <row r="122" spans="1:9" ht="12.75">
      <c r="A122" s="61">
        <v>33</v>
      </c>
      <c r="B122" s="60" t="s">
        <v>516</v>
      </c>
      <c r="C122" s="60" t="s">
        <v>560</v>
      </c>
      <c r="D122" s="60">
        <v>52.7</v>
      </c>
      <c r="E122" s="60">
        <v>50.8</v>
      </c>
      <c r="F122" s="60">
        <v>54.5</v>
      </c>
      <c r="G122" s="60">
        <v>55.5</v>
      </c>
      <c r="H122" s="60">
        <v>55.5</v>
      </c>
      <c r="I122" s="60">
        <v>0</v>
      </c>
    </row>
    <row r="123" spans="1:9" ht="12.75">
      <c r="A123" s="61">
        <v>34</v>
      </c>
      <c r="B123" s="60" t="s">
        <v>516</v>
      </c>
      <c r="C123" s="60" t="s">
        <v>561</v>
      </c>
      <c r="D123" s="60">
        <v>24.1</v>
      </c>
      <c r="E123" s="60">
        <v>23.6</v>
      </c>
      <c r="F123" s="60">
        <v>29.8</v>
      </c>
      <c r="G123" s="60">
        <v>21.3</v>
      </c>
      <c r="H123" s="60">
        <v>21.3</v>
      </c>
      <c r="I123" s="60">
        <v>0</v>
      </c>
    </row>
    <row r="124" spans="1:9" ht="12.75">
      <c r="A124" s="61">
        <v>35</v>
      </c>
      <c r="B124" s="60" t="s">
        <v>520</v>
      </c>
      <c r="C124" s="60" t="s">
        <v>562</v>
      </c>
      <c r="D124" s="60">
        <v>52.7</v>
      </c>
      <c r="E124" s="60">
        <v>51.1</v>
      </c>
      <c r="F124" s="60">
        <v>56.5</v>
      </c>
      <c r="G124" s="60">
        <v>69.3</v>
      </c>
      <c r="H124" s="60">
        <v>72.6</v>
      </c>
      <c r="I124" s="60">
        <v>66</v>
      </c>
    </row>
    <row r="125" spans="1:9" ht="12.75">
      <c r="A125" s="61">
        <v>36</v>
      </c>
      <c r="B125" s="60" t="s">
        <v>522</v>
      </c>
      <c r="C125" s="60" t="s">
        <v>563</v>
      </c>
      <c r="D125" s="60">
        <v>53.6</v>
      </c>
      <c r="E125" s="60">
        <v>50.4</v>
      </c>
      <c r="F125" s="60">
        <v>56.8</v>
      </c>
      <c r="G125" s="60">
        <v>63</v>
      </c>
      <c r="H125" s="60">
        <v>54</v>
      </c>
      <c r="I125" s="60">
        <v>67.5</v>
      </c>
    </row>
    <row r="126" spans="1:9" ht="12.75">
      <c r="A126" s="61">
        <v>37</v>
      </c>
      <c r="B126" s="60" t="s">
        <v>524</v>
      </c>
      <c r="C126" s="60" t="s">
        <v>564</v>
      </c>
      <c r="D126" s="60">
        <v>45.6</v>
      </c>
      <c r="E126" s="60">
        <v>45.4</v>
      </c>
      <c r="F126" s="60">
        <v>45.7</v>
      </c>
      <c r="G126" s="60">
        <v>62.2</v>
      </c>
      <c r="H126" s="60">
        <v>51.5</v>
      </c>
      <c r="I126" s="60">
        <v>68.6</v>
      </c>
    </row>
    <row r="127" spans="1:9" ht="12.75">
      <c r="A127" s="61">
        <v>38</v>
      </c>
      <c r="B127" s="60" t="s">
        <v>524</v>
      </c>
      <c r="C127" s="60" t="s">
        <v>565</v>
      </c>
      <c r="D127" s="60">
        <v>43.3</v>
      </c>
      <c r="E127" s="60">
        <v>46.2</v>
      </c>
      <c r="F127" s="60">
        <v>40.2</v>
      </c>
      <c r="G127" s="60">
        <v>0</v>
      </c>
      <c r="H127" s="60">
        <v>0</v>
      </c>
      <c r="I127" s="60">
        <v>0</v>
      </c>
    </row>
    <row r="128" spans="1:9" ht="12.75">
      <c r="A128" s="61">
        <v>39</v>
      </c>
      <c r="B128" s="60" t="s">
        <v>566</v>
      </c>
      <c r="C128" s="60" t="s">
        <v>567</v>
      </c>
      <c r="D128" s="60">
        <v>58.3</v>
      </c>
      <c r="E128" s="60">
        <v>57.75</v>
      </c>
      <c r="F128" s="60">
        <v>58.92</v>
      </c>
      <c r="G128" s="60">
        <v>67</v>
      </c>
      <c r="H128" s="60">
        <v>65</v>
      </c>
      <c r="I128" s="60">
        <v>68.33</v>
      </c>
    </row>
    <row r="129" spans="1:9" s="54" customFormat="1" ht="12.75">
      <c r="A129" s="51">
        <v>39</v>
      </c>
      <c r="B129" s="52"/>
      <c r="C129" s="52" t="s">
        <v>568</v>
      </c>
      <c r="D129" s="52">
        <f>(SUM(D90:D128))/38</f>
        <v>49.5328947368421</v>
      </c>
      <c r="E129" s="52">
        <f>(SUM(E90:E128))/38</f>
        <v>48.35184210526317</v>
      </c>
      <c r="F129" s="52">
        <f>(SUM(F90:F128))/38</f>
        <v>51.56184210526315</v>
      </c>
      <c r="G129" s="52">
        <f>(SUM(G90:G128))/35</f>
        <v>62.00114285714286</v>
      </c>
      <c r="H129" s="52">
        <f>(SUM(H90:H128))/30</f>
        <v>59.163333333333334</v>
      </c>
      <c r="I129" s="52">
        <f>(SUM(I90:I128))/28</f>
        <v>67.05999999999999</v>
      </c>
    </row>
    <row r="130" spans="1:9" ht="7.5" customHeight="1">
      <c r="A130" s="166"/>
      <c r="B130" s="138"/>
      <c r="C130" s="138"/>
      <c r="D130" s="138"/>
      <c r="E130" s="138"/>
      <c r="F130" s="138"/>
      <c r="G130" s="138"/>
      <c r="H130" s="138"/>
      <c r="I130" s="133"/>
    </row>
    <row r="131" spans="1:9" s="54" customFormat="1" ht="12.75">
      <c r="A131" s="51">
        <f>(A88+A129)</f>
        <v>122</v>
      </c>
      <c r="B131" s="52"/>
      <c r="C131" s="52" t="s">
        <v>569</v>
      </c>
      <c r="D131" s="52">
        <f aca="true" t="shared" si="0" ref="D131:I131">((D88+D129))/2</f>
        <v>61.93736200256738</v>
      </c>
      <c r="E131" s="52">
        <f t="shared" si="0"/>
        <v>58.299762516046215</v>
      </c>
      <c r="F131" s="52">
        <f t="shared" si="0"/>
        <v>65.15695763799745</v>
      </c>
      <c r="G131" s="52">
        <f t="shared" si="0"/>
        <v>70.24732142857144</v>
      </c>
      <c r="H131" s="52">
        <f t="shared" si="0"/>
        <v>66.5527380952381</v>
      </c>
      <c r="I131" s="52">
        <f t="shared" si="0"/>
        <v>74.18807692307693</v>
      </c>
    </row>
  </sheetData>
  <sheetProtection password="CE88" sheet="1" objects="1" scenarios="1"/>
  <mergeCells count="8">
    <mergeCell ref="A89:I89"/>
    <mergeCell ref="A130:I130"/>
    <mergeCell ref="D2:D3"/>
    <mergeCell ref="E2:F2"/>
    <mergeCell ref="H2:I2"/>
    <mergeCell ref="A1:A3"/>
    <mergeCell ref="B1:B3"/>
    <mergeCell ref="C1:C3"/>
  </mergeCells>
  <printOptions/>
  <pageMargins left="0.5511811023622047" right="0.35433070866141736" top="0.5905511811023623" bottom="0.5905511811023623" header="0.31496062992125984" footer="0.31496062992125984"/>
  <pageSetup horizontalDpi="300" verticalDpi="300" orientation="landscape" paperSize="9" r:id="rId1"/>
  <headerFooter alignWithMargins="0">
    <oddHeader>&amp;C&amp;"Arial,Bold"&amp;12 2.2. Personu vidējais vecums un mūža ilgums</oddHeader>
    <oddFooter>&amp;L
&amp;9SPP Statistiskās informācijas un analīzes daļa&amp;R
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131"/>
  <sheetViews>
    <sheetView showGridLines="0" workbookViewId="0" topLeftCell="A1">
      <selection activeCell="G13" sqref="G13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55.7109375" style="8" customWidth="1"/>
    <col min="4" max="4" width="9.00390625" style="8" customWidth="1"/>
    <col min="5" max="5" width="9.421875" style="8" customWidth="1"/>
    <col min="6" max="7" width="8.28125" style="8" customWidth="1"/>
    <col min="8" max="8" width="7.421875" style="8" customWidth="1"/>
    <col min="9" max="9" width="11.00390625" style="8" customWidth="1"/>
    <col min="10" max="10" width="6.8515625" style="8" customWidth="1"/>
    <col min="11" max="11" width="8.421875" style="8" customWidth="1"/>
    <col min="12" max="16384" width="9.140625" style="8" customWidth="1"/>
  </cols>
  <sheetData>
    <row r="1" spans="1:11" s="3" customFormat="1" ht="24" customHeight="1">
      <c r="A1" s="159" t="s">
        <v>0</v>
      </c>
      <c r="B1" s="147" t="s">
        <v>1</v>
      </c>
      <c r="C1" s="147" t="s">
        <v>2</v>
      </c>
      <c r="D1" s="2" t="s">
        <v>259</v>
      </c>
      <c r="E1" s="2" t="s">
        <v>258</v>
      </c>
      <c r="F1" s="2" t="s">
        <v>257</v>
      </c>
      <c r="G1" s="2" t="s">
        <v>256</v>
      </c>
      <c r="H1" s="2" t="s">
        <v>255</v>
      </c>
      <c r="I1" s="2" t="s">
        <v>254</v>
      </c>
      <c r="J1" s="2" t="s">
        <v>253</v>
      </c>
      <c r="K1" s="2" t="s">
        <v>252</v>
      </c>
    </row>
    <row r="2" spans="1:11" s="3" customFormat="1" ht="12.75" customHeight="1">
      <c r="A2" s="159"/>
      <c r="B2" s="147"/>
      <c r="C2" s="147"/>
      <c r="D2" s="142" t="s">
        <v>372</v>
      </c>
      <c r="E2" s="142" t="s">
        <v>251</v>
      </c>
      <c r="F2" s="143" t="s">
        <v>222</v>
      </c>
      <c r="G2" s="143"/>
      <c r="H2" s="143"/>
      <c r="I2" s="143"/>
      <c r="J2" s="143"/>
      <c r="K2" s="142" t="s">
        <v>250</v>
      </c>
    </row>
    <row r="3" spans="1:11" s="3" customFormat="1" ht="71.25" customHeight="1">
      <c r="A3" s="160"/>
      <c r="B3" s="148"/>
      <c r="C3" s="148"/>
      <c r="D3" s="142"/>
      <c r="E3" s="142"/>
      <c r="F3" s="1" t="s">
        <v>249</v>
      </c>
      <c r="G3" s="1" t="s">
        <v>248</v>
      </c>
      <c r="H3" s="2" t="s">
        <v>247</v>
      </c>
      <c r="I3" s="2" t="s">
        <v>246</v>
      </c>
      <c r="J3" s="2" t="s">
        <v>245</v>
      </c>
      <c r="K3" s="142"/>
    </row>
    <row r="4" spans="1:11" s="37" customFormat="1" ht="12.75" customHeight="1" thickBot="1">
      <c r="A4" s="38" t="s">
        <v>20</v>
      </c>
      <c r="B4" s="38" t="s">
        <v>21</v>
      </c>
      <c r="C4" s="38" t="s">
        <v>22</v>
      </c>
      <c r="D4" s="38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</row>
    <row r="5" spans="1:11" ht="12.75">
      <c r="A5" s="48">
        <v>1</v>
      </c>
      <c r="B5" s="49" t="s">
        <v>413</v>
      </c>
      <c r="C5" s="49" t="s">
        <v>414</v>
      </c>
      <c r="D5" s="49">
        <v>259</v>
      </c>
      <c r="E5" s="49">
        <v>255</v>
      </c>
      <c r="F5" s="49">
        <v>30</v>
      </c>
      <c r="G5" s="49">
        <v>44</v>
      </c>
      <c r="H5" s="49">
        <v>166</v>
      </c>
      <c r="I5" s="49">
        <v>8</v>
      </c>
      <c r="J5" s="49">
        <v>7</v>
      </c>
      <c r="K5" s="49">
        <v>4</v>
      </c>
    </row>
    <row r="6" spans="1:11" ht="12.75">
      <c r="A6" s="50">
        <v>2</v>
      </c>
      <c r="B6" s="47" t="s">
        <v>415</v>
      </c>
      <c r="C6" s="47" t="s">
        <v>416</v>
      </c>
      <c r="D6" s="47">
        <v>25</v>
      </c>
      <c r="E6" s="47">
        <v>25</v>
      </c>
      <c r="F6" s="47">
        <v>3</v>
      </c>
      <c r="G6" s="47">
        <v>5</v>
      </c>
      <c r="H6" s="47">
        <v>17</v>
      </c>
      <c r="I6" s="47">
        <v>0</v>
      </c>
      <c r="J6" s="47">
        <v>0</v>
      </c>
      <c r="K6" s="47">
        <v>0</v>
      </c>
    </row>
    <row r="7" spans="1:11" ht="12.75">
      <c r="A7" s="50">
        <v>3</v>
      </c>
      <c r="B7" s="47" t="s">
        <v>415</v>
      </c>
      <c r="C7" s="47" t="s">
        <v>417</v>
      </c>
      <c r="D7" s="47">
        <v>141</v>
      </c>
      <c r="E7" s="47">
        <v>141</v>
      </c>
      <c r="F7" s="47">
        <v>14</v>
      </c>
      <c r="G7" s="47">
        <v>22</v>
      </c>
      <c r="H7" s="47">
        <v>105</v>
      </c>
      <c r="I7" s="47">
        <v>0</v>
      </c>
      <c r="J7" s="47">
        <v>0</v>
      </c>
      <c r="K7" s="47">
        <v>0</v>
      </c>
    </row>
    <row r="8" spans="1:11" ht="12.75">
      <c r="A8" s="50">
        <v>4</v>
      </c>
      <c r="B8" s="47" t="s">
        <v>415</v>
      </c>
      <c r="C8" s="47" t="s">
        <v>418</v>
      </c>
      <c r="D8" s="47">
        <v>112</v>
      </c>
      <c r="E8" s="47">
        <v>112</v>
      </c>
      <c r="F8" s="47">
        <v>31</v>
      </c>
      <c r="G8" s="47">
        <v>41</v>
      </c>
      <c r="H8" s="47">
        <v>10</v>
      </c>
      <c r="I8" s="47">
        <v>30</v>
      </c>
      <c r="J8" s="47">
        <v>0</v>
      </c>
      <c r="K8" s="47">
        <v>0</v>
      </c>
    </row>
    <row r="9" spans="1:11" ht="12.75">
      <c r="A9" s="50">
        <v>5</v>
      </c>
      <c r="B9" s="47" t="s">
        <v>419</v>
      </c>
      <c r="C9" s="47" t="s">
        <v>420</v>
      </c>
      <c r="D9" s="47">
        <v>193</v>
      </c>
      <c r="E9" s="47">
        <v>193</v>
      </c>
      <c r="F9" s="47">
        <v>12</v>
      </c>
      <c r="G9" s="47">
        <v>29</v>
      </c>
      <c r="H9" s="47">
        <v>133</v>
      </c>
      <c r="I9" s="47">
        <v>19</v>
      </c>
      <c r="J9" s="47">
        <v>0</v>
      </c>
      <c r="K9" s="47">
        <v>0</v>
      </c>
    </row>
    <row r="10" spans="1:11" ht="12.75">
      <c r="A10" s="50">
        <v>6</v>
      </c>
      <c r="B10" s="47" t="s">
        <v>421</v>
      </c>
      <c r="C10" s="47" t="s">
        <v>422</v>
      </c>
      <c r="D10" s="47">
        <v>67</v>
      </c>
      <c r="E10" s="47">
        <v>67</v>
      </c>
      <c r="F10" s="47">
        <v>8</v>
      </c>
      <c r="G10" s="47">
        <v>14</v>
      </c>
      <c r="H10" s="47">
        <v>42</v>
      </c>
      <c r="I10" s="47">
        <v>3</v>
      </c>
      <c r="J10" s="47">
        <v>0</v>
      </c>
      <c r="K10" s="47">
        <v>0</v>
      </c>
    </row>
    <row r="11" spans="1:11" ht="12.75">
      <c r="A11" s="50">
        <v>7</v>
      </c>
      <c r="B11" s="47" t="s">
        <v>421</v>
      </c>
      <c r="C11" s="47" t="s">
        <v>423</v>
      </c>
      <c r="D11" s="47">
        <v>33</v>
      </c>
      <c r="E11" s="47">
        <v>33</v>
      </c>
      <c r="F11" s="47">
        <v>0</v>
      </c>
      <c r="G11" s="47">
        <v>14</v>
      </c>
      <c r="H11" s="47">
        <v>19</v>
      </c>
      <c r="I11" s="47">
        <v>0</v>
      </c>
      <c r="J11" s="47">
        <v>0</v>
      </c>
      <c r="K11" s="47">
        <v>0</v>
      </c>
    </row>
    <row r="12" spans="1:11" ht="12.75">
      <c r="A12" s="50">
        <v>8</v>
      </c>
      <c r="B12" s="47" t="s">
        <v>421</v>
      </c>
      <c r="C12" s="47" t="s">
        <v>424</v>
      </c>
      <c r="D12" s="47">
        <v>190</v>
      </c>
      <c r="E12" s="47">
        <v>190</v>
      </c>
      <c r="F12" s="47">
        <v>18</v>
      </c>
      <c r="G12" s="47">
        <v>24</v>
      </c>
      <c r="H12" s="47">
        <v>142</v>
      </c>
      <c r="I12" s="47">
        <v>0</v>
      </c>
      <c r="J12" s="47">
        <v>6</v>
      </c>
      <c r="K12" s="47">
        <v>0</v>
      </c>
    </row>
    <row r="13" spans="1:11" ht="12.75">
      <c r="A13" s="50">
        <v>9</v>
      </c>
      <c r="B13" s="47" t="s">
        <v>421</v>
      </c>
      <c r="C13" s="47" t="s">
        <v>425</v>
      </c>
      <c r="D13" s="47">
        <v>284</v>
      </c>
      <c r="E13" s="47">
        <v>284</v>
      </c>
      <c r="F13" s="47">
        <v>21</v>
      </c>
      <c r="G13" s="47">
        <v>33</v>
      </c>
      <c r="H13" s="47">
        <v>204</v>
      </c>
      <c r="I13" s="47">
        <v>26</v>
      </c>
      <c r="J13" s="47">
        <v>0</v>
      </c>
      <c r="K13" s="47">
        <v>0</v>
      </c>
    </row>
    <row r="14" spans="1:11" ht="12.75">
      <c r="A14" s="50">
        <v>10</v>
      </c>
      <c r="B14" s="47" t="s">
        <v>421</v>
      </c>
      <c r="C14" s="47" t="s">
        <v>426</v>
      </c>
      <c r="D14" s="47">
        <v>101</v>
      </c>
      <c r="E14" s="47">
        <v>101</v>
      </c>
      <c r="F14" s="47">
        <v>12</v>
      </c>
      <c r="G14" s="47">
        <v>12</v>
      </c>
      <c r="H14" s="47">
        <v>77</v>
      </c>
      <c r="I14" s="47">
        <v>0</v>
      </c>
      <c r="J14" s="47">
        <v>0</v>
      </c>
      <c r="K14" s="47">
        <v>0</v>
      </c>
    </row>
    <row r="15" spans="1:11" ht="12.75">
      <c r="A15" s="50">
        <v>11</v>
      </c>
      <c r="B15" s="47" t="s">
        <v>421</v>
      </c>
      <c r="C15" s="47" t="s">
        <v>427</v>
      </c>
      <c r="D15" s="47">
        <v>339</v>
      </c>
      <c r="E15" s="47">
        <v>339</v>
      </c>
      <c r="F15" s="47">
        <v>41</v>
      </c>
      <c r="G15" s="47">
        <v>36</v>
      </c>
      <c r="H15" s="47">
        <v>232</v>
      </c>
      <c r="I15" s="47">
        <v>29</v>
      </c>
      <c r="J15" s="47">
        <v>1</v>
      </c>
      <c r="K15" s="47">
        <v>0</v>
      </c>
    </row>
    <row r="16" spans="1:11" ht="12.75">
      <c r="A16" s="50">
        <v>12</v>
      </c>
      <c r="B16" s="47" t="s">
        <v>421</v>
      </c>
      <c r="C16" s="47" t="s">
        <v>428</v>
      </c>
      <c r="D16" s="47">
        <v>14</v>
      </c>
      <c r="E16" s="47">
        <v>14</v>
      </c>
      <c r="F16" s="47">
        <v>0</v>
      </c>
      <c r="G16" s="47">
        <v>0</v>
      </c>
      <c r="H16" s="47">
        <v>14</v>
      </c>
      <c r="I16" s="47">
        <v>0</v>
      </c>
      <c r="J16" s="47">
        <v>0</v>
      </c>
      <c r="K16" s="47">
        <v>0</v>
      </c>
    </row>
    <row r="17" spans="1:11" ht="12.75">
      <c r="A17" s="50">
        <v>13</v>
      </c>
      <c r="B17" s="47" t="s">
        <v>429</v>
      </c>
      <c r="C17" s="47" t="s">
        <v>430</v>
      </c>
      <c r="D17" s="47">
        <v>131</v>
      </c>
      <c r="E17" s="47">
        <v>131</v>
      </c>
      <c r="F17" s="47">
        <v>7</v>
      </c>
      <c r="G17" s="47">
        <v>10</v>
      </c>
      <c r="H17" s="47">
        <v>100</v>
      </c>
      <c r="I17" s="47">
        <v>13</v>
      </c>
      <c r="J17" s="47">
        <v>1</v>
      </c>
      <c r="K17" s="47">
        <v>0</v>
      </c>
    </row>
    <row r="18" spans="1:11" ht="12.75">
      <c r="A18" s="50">
        <v>14</v>
      </c>
      <c r="B18" s="47" t="s">
        <v>431</v>
      </c>
      <c r="C18" s="47" t="s">
        <v>432</v>
      </c>
      <c r="D18" s="47">
        <v>102</v>
      </c>
      <c r="E18" s="47">
        <v>102</v>
      </c>
      <c r="F18" s="47">
        <v>3</v>
      </c>
      <c r="G18" s="47">
        <v>9</v>
      </c>
      <c r="H18" s="47">
        <v>83</v>
      </c>
      <c r="I18" s="47">
        <v>2</v>
      </c>
      <c r="J18" s="47">
        <v>5</v>
      </c>
      <c r="K18" s="47">
        <v>0</v>
      </c>
    </row>
    <row r="19" spans="1:11" ht="12.75">
      <c r="A19" s="50">
        <v>15</v>
      </c>
      <c r="B19" s="47" t="s">
        <v>431</v>
      </c>
      <c r="C19" s="47" t="s">
        <v>433</v>
      </c>
      <c r="D19" s="47">
        <v>43</v>
      </c>
      <c r="E19" s="47">
        <v>41</v>
      </c>
      <c r="F19" s="47">
        <v>2</v>
      </c>
      <c r="G19" s="47">
        <v>2</v>
      </c>
      <c r="H19" s="47">
        <v>36</v>
      </c>
      <c r="I19" s="47">
        <v>0</v>
      </c>
      <c r="J19" s="47">
        <v>1</v>
      </c>
      <c r="K19" s="47">
        <v>2</v>
      </c>
    </row>
    <row r="20" spans="1:11" ht="12.75">
      <c r="A20" s="50">
        <v>16</v>
      </c>
      <c r="B20" s="47" t="s">
        <v>431</v>
      </c>
      <c r="C20" s="47" t="s">
        <v>434</v>
      </c>
      <c r="D20" s="47">
        <v>12</v>
      </c>
      <c r="E20" s="47">
        <v>12</v>
      </c>
      <c r="F20" s="47">
        <v>0</v>
      </c>
      <c r="G20" s="47">
        <v>1</v>
      </c>
      <c r="H20" s="47">
        <v>0</v>
      </c>
      <c r="I20" s="47">
        <v>0</v>
      </c>
      <c r="J20" s="47">
        <v>11</v>
      </c>
      <c r="K20" s="47">
        <v>0</v>
      </c>
    </row>
    <row r="21" spans="1:11" ht="12.75">
      <c r="A21" s="50">
        <v>17</v>
      </c>
      <c r="B21" s="47" t="s">
        <v>435</v>
      </c>
      <c r="C21" s="47" t="s">
        <v>436</v>
      </c>
      <c r="D21" s="47">
        <v>65</v>
      </c>
      <c r="E21" s="47">
        <v>65</v>
      </c>
      <c r="F21" s="47">
        <v>3</v>
      </c>
      <c r="G21" s="47">
        <v>10</v>
      </c>
      <c r="H21" s="47">
        <v>47</v>
      </c>
      <c r="I21" s="47">
        <v>5</v>
      </c>
      <c r="J21" s="47">
        <v>0</v>
      </c>
      <c r="K21" s="47">
        <v>0</v>
      </c>
    </row>
    <row r="22" spans="1:11" ht="12.75">
      <c r="A22" s="50">
        <v>18</v>
      </c>
      <c r="B22" s="47" t="s">
        <v>435</v>
      </c>
      <c r="C22" s="47" t="s">
        <v>437</v>
      </c>
      <c r="D22" s="47">
        <v>72</v>
      </c>
      <c r="E22" s="47">
        <v>72</v>
      </c>
      <c r="F22" s="47">
        <v>8</v>
      </c>
      <c r="G22" s="47">
        <v>8</v>
      </c>
      <c r="H22" s="47">
        <v>55</v>
      </c>
      <c r="I22" s="47">
        <v>0</v>
      </c>
      <c r="J22" s="47">
        <v>1</v>
      </c>
      <c r="K22" s="47">
        <v>0</v>
      </c>
    </row>
    <row r="23" spans="1:11" ht="12.75">
      <c r="A23" s="50">
        <v>19</v>
      </c>
      <c r="B23" s="47" t="s">
        <v>438</v>
      </c>
      <c r="C23" s="47" t="s">
        <v>439</v>
      </c>
      <c r="D23" s="47">
        <v>236</v>
      </c>
      <c r="E23" s="47">
        <v>235</v>
      </c>
      <c r="F23" s="47">
        <v>15</v>
      </c>
      <c r="G23" s="47">
        <v>36</v>
      </c>
      <c r="H23" s="47">
        <v>162</v>
      </c>
      <c r="I23" s="47">
        <v>18</v>
      </c>
      <c r="J23" s="47">
        <v>4</v>
      </c>
      <c r="K23" s="47">
        <v>1</v>
      </c>
    </row>
    <row r="24" spans="1:11" ht="12.75">
      <c r="A24" s="50">
        <v>20</v>
      </c>
      <c r="B24" s="47" t="s">
        <v>440</v>
      </c>
      <c r="C24" s="47" t="s">
        <v>441</v>
      </c>
      <c r="D24" s="47">
        <v>52</v>
      </c>
      <c r="E24" s="47">
        <v>52</v>
      </c>
      <c r="F24" s="47">
        <v>4</v>
      </c>
      <c r="G24" s="47">
        <v>5</v>
      </c>
      <c r="H24" s="47">
        <v>41</v>
      </c>
      <c r="I24" s="47">
        <v>2</v>
      </c>
      <c r="J24" s="47">
        <v>0</v>
      </c>
      <c r="K24" s="47">
        <v>0</v>
      </c>
    </row>
    <row r="25" spans="1:11" ht="12.75">
      <c r="A25" s="50">
        <v>21</v>
      </c>
      <c r="B25" s="47" t="s">
        <v>440</v>
      </c>
      <c r="C25" s="47" t="s">
        <v>442</v>
      </c>
      <c r="D25" s="47">
        <v>50</v>
      </c>
      <c r="E25" s="47">
        <v>50</v>
      </c>
      <c r="F25" s="47">
        <v>1</v>
      </c>
      <c r="G25" s="47">
        <v>8</v>
      </c>
      <c r="H25" s="47">
        <v>34</v>
      </c>
      <c r="I25" s="47">
        <v>5</v>
      </c>
      <c r="J25" s="47">
        <v>2</v>
      </c>
      <c r="K25" s="47">
        <v>0</v>
      </c>
    </row>
    <row r="26" spans="1:11" ht="12.75">
      <c r="A26" s="50">
        <v>22</v>
      </c>
      <c r="B26" s="47" t="s">
        <v>440</v>
      </c>
      <c r="C26" s="47" t="s">
        <v>443</v>
      </c>
      <c r="D26" s="47">
        <v>19</v>
      </c>
      <c r="E26" s="47">
        <v>19</v>
      </c>
      <c r="F26" s="47">
        <v>3</v>
      </c>
      <c r="G26" s="47">
        <v>3</v>
      </c>
      <c r="H26" s="47">
        <v>13</v>
      </c>
      <c r="I26" s="47">
        <v>0</v>
      </c>
      <c r="J26" s="47">
        <v>0</v>
      </c>
      <c r="K26" s="47">
        <v>0</v>
      </c>
    </row>
    <row r="27" spans="1:11" ht="12.75">
      <c r="A27" s="50">
        <v>23</v>
      </c>
      <c r="B27" s="47" t="s">
        <v>444</v>
      </c>
      <c r="C27" s="47" t="s">
        <v>445</v>
      </c>
      <c r="D27" s="47">
        <v>59</v>
      </c>
      <c r="E27" s="47">
        <v>59</v>
      </c>
      <c r="F27" s="47">
        <v>0</v>
      </c>
      <c r="G27" s="47">
        <v>0</v>
      </c>
      <c r="H27" s="47">
        <v>53</v>
      </c>
      <c r="I27" s="47">
        <v>2</v>
      </c>
      <c r="J27" s="47">
        <v>4</v>
      </c>
      <c r="K27" s="47">
        <v>0</v>
      </c>
    </row>
    <row r="28" spans="1:11" ht="12.75">
      <c r="A28" s="50">
        <v>24</v>
      </c>
      <c r="B28" s="47" t="s">
        <v>444</v>
      </c>
      <c r="C28" s="47" t="s">
        <v>446</v>
      </c>
      <c r="D28" s="47">
        <v>120</v>
      </c>
      <c r="E28" s="47">
        <v>120</v>
      </c>
      <c r="F28" s="47">
        <v>1</v>
      </c>
      <c r="G28" s="47">
        <v>5</v>
      </c>
      <c r="H28" s="47">
        <v>109</v>
      </c>
      <c r="I28" s="47">
        <v>3</v>
      </c>
      <c r="J28" s="47">
        <v>2</v>
      </c>
      <c r="K28" s="47">
        <v>0</v>
      </c>
    </row>
    <row r="29" spans="1:11" ht="12.75">
      <c r="A29" s="50">
        <v>25</v>
      </c>
      <c r="B29" s="47" t="s">
        <v>444</v>
      </c>
      <c r="C29" s="47" t="s">
        <v>447</v>
      </c>
      <c r="D29" s="47">
        <v>21</v>
      </c>
      <c r="E29" s="47">
        <v>21</v>
      </c>
      <c r="F29" s="47">
        <v>0</v>
      </c>
      <c r="G29" s="47">
        <v>0</v>
      </c>
      <c r="H29" s="47">
        <v>1</v>
      </c>
      <c r="I29" s="47">
        <v>19</v>
      </c>
      <c r="J29" s="47">
        <v>1</v>
      </c>
      <c r="K29" s="47">
        <v>0</v>
      </c>
    </row>
    <row r="30" spans="1:11" ht="12.75">
      <c r="A30" s="50">
        <v>26</v>
      </c>
      <c r="B30" s="47" t="s">
        <v>448</v>
      </c>
      <c r="C30" s="47" t="s">
        <v>449</v>
      </c>
      <c r="D30" s="47">
        <v>34</v>
      </c>
      <c r="E30" s="47">
        <v>34</v>
      </c>
      <c r="F30" s="47">
        <v>2</v>
      </c>
      <c r="G30" s="47">
        <v>5</v>
      </c>
      <c r="H30" s="47">
        <v>26</v>
      </c>
      <c r="I30" s="47">
        <v>1</v>
      </c>
      <c r="J30" s="47">
        <v>0</v>
      </c>
      <c r="K30" s="47">
        <v>0</v>
      </c>
    </row>
    <row r="31" spans="1:11" ht="12.75">
      <c r="A31" s="50">
        <v>27</v>
      </c>
      <c r="B31" s="47" t="s">
        <v>448</v>
      </c>
      <c r="C31" s="47" t="s">
        <v>450</v>
      </c>
      <c r="D31" s="47">
        <v>72</v>
      </c>
      <c r="E31" s="47">
        <v>71</v>
      </c>
      <c r="F31" s="47">
        <v>6</v>
      </c>
      <c r="G31" s="47">
        <v>11</v>
      </c>
      <c r="H31" s="47">
        <v>47</v>
      </c>
      <c r="I31" s="47">
        <v>5</v>
      </c>
      <c r="J31" s="47">
        <v>2</v>
      </c>
      <c r="K31" s="47">
        <v>1</v>
      </c>
    </row>
    <row r="32" spans="1:11" ht="12.75">
      <c r="A32" s="50">
        <v>28</v>
      </c>
      <c r="B32" s="47" t="s">
        <v>451</v>
      </c>
      <c r="C32" s="47" t="s">
        <v>452</v>
      </c>
      <c r="D32" s="47">
        <v>113</v>
      </c>
      <c r="E32" s="47">
        <v>113</v>
      </c>
      <c r="F32" s="47">
        <v>4</v>
      </c>
      <c r="G32" s="47">
        <v>6</v>
      </c>
      <c r="H32" s="47">
        <v>97</v>
      </c>
      <c r="I32" s="47">
        <v>6</v>
      </c>
      <c r="J32" s="47">
        <v>0</v>
      </c>
      <c r="K32" s="47">
        <v>0</v>
      </c>
    </row>
    <row r="33" spans="1:11" ht="12.75">
      <c r="A33" s="50">
        <v>29</v>
      </c>
      <c r="B33" s="47" t="s">
        <v>453</v>
      </c>
      <c r="C33" s="47" t="s">
        <v>454</v>
      </c>
      <c r="D33" s="47">
        <v>16</v>
      </c>
      <c r="E33" s="47">
        <v>16</v>
      </c>
      <c r="F33" s="47">
        <v>0</v>
      </c>
      <c r="G33" s="47">
        <v>1</v>
      </c>
      <c r="H33" s="47">
        <v>15</v>
      </c>
      <c r="I33" s="47">
        <v>0</v>
      </c>
      <c r="J33" s="47">
        <v>0</v>
      </c>
      <c r="K33" s="47">
        <v>0</v>
      </c>
    </row>
    <row r="34" spans="1:11" ht="12.75">
      <c r="A34" s="50">
        <v>30</v>
      </c>
      <c r="B34" s="47" t="s">
        <v>453</v>
      </c>
      <c r="C34" s="47" t="s">
        <v>455</v>
      </c>
      <c r="D34" s="47">
        <v>25</v>
      </c>
      <c r="E34" s="47">
        <v>25</v>
      </c>
      <c r="F34" s="47">
        <v>5</v>
      </c>
      <c r="G34" s="47">
        <v>0</v>
      </c>
      <c r="H34" s="47">
        <v>19</v>
      </c>
      <c r="I34" s="47">
        <v>0</v>
      </c>
      <c r="J34" s="47">
        <v>1</v>
      </c>
      <c r="K34" s="47">
        <v>0</v>
      </c>
    </row>
    <row r="35" spans="1:11" ht="12.75">
      <c r="A35" s="50">
        <v>31</v>
      </c>
      <c r="B35" s="47" t="s">
        <v>456</v>
      </c>
      <c r="C35" s="47" t="s">
        <v>457</v>
      </c>
      <c r="D35" s="47">
        <v>6</v>
      </c>
      <c r="E35" s="47">
        <v>6</v>
      </c>
      <c r="F35" s="47">
        <v>0</v>
      </c>
      <c r="G35" s="47">
        <v>0</v>
      </c>
      <c r="H35" s="47">
        <v>6</v>
      </c>
      <c r="I35" s="47">
        <v>0</v>
      </c>
      <c r="J35" s="47">
        <v>0</v>
      </c>
      <c r="K35" s="47">
        <v>0</v>
      </c>
    </row>
    <row r="36" spans="1:11" ht="12.75">
      <c r="A36" s="50">
        <v>32</v>
      </c>
      <c r="B36" s="47" t="s">
        <v>456</v>
      </c>
      <c r="C36" s="47" t="s">
        <v>458</v>
      </c>
      <c r="D36" s="47">
        <v>20</v>
      </c>
      <c r="E36" s="47">
        <v>20</v>
      </c>
      <c r="F36" s="47">
        <v>1</v>
      </c>
      <c r="G36" s="47">
        <v>1</v>
      </c>
      <c r="H36" s="47">
        <v>18</v>
      </c>
      <c r="I36" s="47">
        <v>0</v>
      </c>
      <c r="J36" s="47">
        <v>0</v>
      </c>
      <c r="K36" s="47">
        <v>0</v>
      </c>
    </row>
    <row r="37" spans="1:11" ht="12.75">
      <c r="A37" s="50">
        <v>33</v>
      </c>
      <c r="B37" s="47" t="s">
        <v>456</v>
      </c>
      <c r="C37" s="47" t="s">
        <v>459</v>
      </c>
      <c r="D37" s="47">
        <v>266</v>
      </c>
      <c r="E37" s="47">
        <v>220</v>
      </c>
      <c r="F37" s="47">
        <v>12</v>
      </c>
      <c r="G37" s="47">
        <v>26</v>
      </c>
      <c r="H37" s="47">
        <v>166</v>
      </c>
      <c r="I37" s="47">
        <v>12</v>
      </c>
      <c r="J37" s="47">
        <v>4</v>
      </c>
      <c r="K37" s="47">
        <v>46</v>
      </c>
    </row>
    <row r="38" spans="1:11" ht="12.75">
      <c r="A38" s="50">
        <v>34</v>
      </c>
      <c r="B38" s="47" t="s">
        <v>456</v>
      </c>
      <c r="C38" s="47" t="s">
        <v>460</v>
      </c>
      <c r="D38" s="47">
        <v>35</v>
      </c>
      <c r="E38" s="47">
        <v>35</v>
      </c>
      <c r="F38" s="47">
        <v>2</v>
      </c>
      <c r="G38" s="47">
        <v>5</v>
      </c>
      <c r="H38" s="47">
        <v>27</v>
      </c>
      <c r="I38" s="47">
        <v>0</v>
      </c>
      <c r="J38" s="47">
        <v>1</v>
      </c>
      <c r="K38" s="47">
        <v>0</v>
      </c>
    </row>
    <row r="39" spans="1:11" ht="12.75">
      <c r="A39" s="50">
        <v>35</v>
      </c>
      <c r="B39" s="47" t="s">
        <v>456</v>
      </c>
      <c r="C39" s="47" t="s">
        <v>461</v>
      </c>
      <c r="D39" s="47">
        <v>8</v>
      </c>
      <c r="E39" s="47">
        <v>8</v>
      </c>
      <c r="F39" s="47">
        <v>0</v>
      </c>
      <c r="G39" s="47">
        <v>0</v>
      </c>
      <c r="H39" s="47">
        <v>7</v>
      </c>
      <c r="I39" s="47">
        <v>1</v>
      </c>
      <c r="J39" s="47">
        <v>0</v>
      </c>
      <c r="K39" s="47">
        <v>0</v>
      </c>
    </row>
    <row r="40" spans="1:11" ht="12.75">
      <c r="A40" s="50">
        <v>36</v>
      </c>
      <c r="B40" s="47" t="s">
        <v>462</v>
      </c>
      <c r="C40" s="47" t="s">
        <v>463</v>
      </c>
      <c r="D40" s="47">
        <v>239</v>
      </c>
      <c r="E40" s="47">
        <v>239</v>
      </c>
      <c r="F40" s="47">
        <v>17</v>
      </c>
      <c r="G40" s="47">
        <v>51</v>
      </c>
      <c r="H40" s="47">
        <v>171</v>
      </c>
      <c r="I40" s="47">
        <v>0</v>
      </c>
      <c r="J40" s="47">
        <v>0</v>
      </c>
      <c r="K40" s="47">
        <v>0</v>
      </c>
    </row>
    <row r="41" spans="1:11" ht="12.75">
      <c r="A41" s="50">
        <v>37</v>
      </c>
      <c r="B41" s="47" t="s">
        <v>462</v>
      </c>
      <c r="C41" s="47" t="s">
        <v>464</v>
      </c>
      <c r="D41" s="47">
        <v>27</v>
      </c>
      <c r="E41" s="47">
        <v>27</v>
      </c>
      <c r="F41" s="47">
        <v>3</v>
      </c>
      <c r="G41" s="47">
        <v>1</v>
      </c>
      <c r="H41" s="47">
        <v>23</v>
      </c>
      <c r="I41" s="47">
        <v>0</v>
      </c>
      <c r="J41" s="47">
        <v>0</v>
      </c>
      <c r="K41" s="47">
        <v>0</v>
      </c>
    </row>
    <row r="42" spans="1:11" ht="12.75">
      <c r="A42" s="50">
        <v>38</v>
      </c>
      <c r="B42" s="47" t="s">
        <v>462</v>
      </c>
      <c r="C42" s="47" t="s">
        <v>465</v>
      </c>
      <c r="D42" s="47">
        <v>19</v>
      </c>
      <c r="E42" s="47">
        <v>19</v>
      </c>
      <c r="F42" s="47">
        <v>2</v>
      </c>
      <c r="G42" s="47">
        <v>8</v>
      </c>
      <c r="H42" s="47">
        <v>9</v>
      </c>
      <c r="I42" s="47">
        <v>0</v>
      </c>
      <c r="J42" s="47">
        <v>0</v>
      </c>
      <c r="K42" s="47">
        <v>0</v>
      </c>
    </row>
    <row r="43" spans="1:11" ht="12.75">
      <c r="A43" s="50">
        <v>39</v>
      </c>
      <c r="B43" s="47" t="s">
        <v>466</v>
      </c>
      <c r="C43" s="47" t="s">
        <v>467</v>
      </c>
      <c r="D43" s="47">
        <v>26</v>
      </c>
      <c r="E43" s="47">
        <v>26</v>
      </c>
      <c r="F43" s="47">
        <v>2</v>
      </c>
      <c r="G43" s="47">
        <v>5</v>
      </c>
      <c r="H43" s="47">
        <v>19</v>
      </c>
      <c r="I43" s="47">
        <v>0</v>
      </c>
      <c r="J43" s="47">
        <v>0</v>
      </c>
      <c r="K43" s="47">
        <v>0</v>
      </c>
    </row>
    <row r="44" spans="1:11" ht="12.75">
      <c r="A44" s="50">
        <v>40</v>
      </c>
      <c r="B44" s="47" t="s">
        <v>466</v>
      </c>
      <c r="C44" s="47" t="s">
        <v>468</v>
      </c>
      <c r="D44" s="47">
        <v>56</v>
      </c>
      <c r="E44" s="47">
        <v>56</v>
      </c>
      <c r="F44" s="47">
        <v>6</v>
      </c>
      <c r="G44" s="47">
        <v>11</v>
      </c>
      <c r="H44" s="47">
        <v>39</v>
      </c>
      <c r="I44" s="47">
        <v>0</v>
      </c>
      <c r="J44" s="47">
        <v>0</v>
      </c>
      <c r="K44" s="47">
        <v>0</v>
      </c>
    </row>
    <row r="45" spans="1:11" ht="12.75">
      <c r="A45" s="50">
        <v>41</v>
      </c>
      <c r="B45" s="47" t="s">
        <v>466</v>
      </c>
      <c r="C45" s="47" t="s">
        <v>469</v>
      </c>
      <c r="D45" s="47">
        <v>30</v>
      </c>
      <c r="E45" s="47">
        <v>30</v>
      </c>
      <c r="F45" s="47">
        <v>1</v>
      </c>
      <c r="G45" s="47">
        <v>8</v>
      </c>
      <c r="H45" s="47">
        <v>17</v>
      </c>
      <c r="I45" s="47">
        <v>0</v>
      </c>
      <c r="J45" s="47">
        <v>4</v>
      </c>
      <c r="K45" s="47">
        <v>0</v>
      </c>
    </row>
    <row r="46" spans="1:11" ht="12.75">
      <c r="A46" s="50">
        <v>42</v>
      </c>
      <c r="B46" s="47" t="s">
        <v>470</v>
      </c>
      <c r="C46" s="47" t="s">
        <v>471</v>
      </c>
      <c r="D46" s="47">
        <v>43</v>
      </c>
      <c r="E46" s="47">
        <v>43</v>
      </c>
      <c r="F46" s="47">
        <v>2</v>
      </c>
      <c r="G46" s="47">
        <v>5</v>
      </c>
      <c r="H46" s="47">
        <v>25</v>
      </c>
      <c r="I46" s="47">
        <v>8</v>
      </c>
      <c r="J46" s="47">
        <v>3</v>
      </c>
      <c r="K46" s="47">
        <v>0</v>
      </c>
    </row>
    <row r="47" spans="1:11" ht="12.75">
      <c r="A47" s="50">
        <v>43</v>
      </c>
      <c r="B47" s="47" t="s">
        <v>470</v>
      </c>
      <c r="C47" s="47" t="s">
        <v>472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</row>
    <row r="48" spans="1:11" ht="12.75">
      <c r="A48" s="50">
        <v>44</v>
      </c>
      <c r="B48" s="47" t="s">
        <v>470</v>
      </c>
      <c r="C48" s="47" t="s">
        <v>473</v>
      </c>
      <c r="D48" s="47">
        <v>53</v>
      </c>
      <c r="E48" s="47">
        <v>53</v>
      </c>
      <c r="F48" s="47">
        <v>3</v>
      </c>
      <c r="G48" s="47">
        <v>4</v>
      </c>
      <c r="H48" s="47">
        <v>40</v>
      </c>
      <c r="I48" s="47">
        <v>5</v>
      </c>
      <c r="J48" s="47">
        <v>1</v>
      </c>
      <c r="K48" s="47">
        <v>0</v>
      </c>
    </row>
    <row r="49" spans="1:11" ht="12.75">
      <c r="A49" s="50">
        <v>45</v>
      </c>
      <c r="B49" s="47" t="s">
        <v>474</v>
      </c>
      <c r="C49" s="47" t="s">
        <v>475</v>
      </c>
      <c r="D49" s="47">
        <v>7</v>
      </c>
      <c r="E49" s="47">
        <v>7</v>
      </c>
      <c r="F49" s="47">
        <v>1</v>
      </c>
      <c r="G49" s="47">
        <v>0</v>
      </c>
      <c r="H49" s="47">
        <v>6</v>
      </c>
      <c r="I49" s="47">
        <v>0</v>
      </c>
      <c r="J49" s="47">
        <v>0</v>
      </c>
      <c r="K49" s="47">
        <v>0</v>
      </c>
    </row>
    <row r="50" spans="1:11" ht="12.75">
      <c r="A50" s="50">
        <v>46</v>
      </c>
      <c r="B50" s="47" t="s">
        <v>474</v>
      </c>
      <c r="C50" s="47" t="s">
        <v>476</v>
      </c>
      <c r="D50" s="47">
        <v>32</v>
      </c>
      <c r="E50" s="47">
        <v>32</v>
      </c>
      <c r="F50" s="47">
        <v>8</v>
      </c>
      <c r="G50" s="47">
        <v>3</v>
      </c>
      <c r="H50" s="47">
        <v>19</v>
      </c>
      <c r="I50" s="47">
        <v>0</v>
      </c>
      <c r="J50" s="47">
        <v>2</v>
      </c>
      <c r="K50" s="47">
        <v>0</v>
      </c>
    </row>
    <row r="51" spans="1:11" ht="12.75">
      <c r="A51" s="50">
        <v>47</v>
      </c>
      <c r="B51" s="47" t="s">
        <v>474</v>
      </c>
      <c r="C51" s="47" t="s">
        <v>477</v>
      </c>
      <c r="D51" s="47">
        <v>112</v>
      </c>
      <c r="E51" s="47">
        <v>112</v>
      </c>
      <c r="F51" s="47">
        <v>9</v>
      </c>
      <c r="G51" s="47">
        <v>17</v>
      </c>
      <c r="H51" s="47">
        <v>78</v>
      </c>
      <c r="I51" s="47">
        <v>7</v>
      </c>
      <c r="J51" s="47">
        <v>1</v>
      </c>
      <c r="K51" s="47">
        <v>0</v>
      </c>
    </row>
    <row r="52" spans="1:11" ht="12.75">
      <c r="A52" s="50">
        <v>48</v>
      </c>
      <c r="B52" s="47" t="s">
        <v>478</v>
      </c>
      <c r="C52" s="47" t="s">
        <v>479</v>
      </c>
      <c r="D52" s="47">
        <v>53</v>
      </c>
      <c r="E52" s="47">
        <v>53</v>
      </c>
      <c r="F52" s="47">
        <v>2</v>
      </c>
      <c r="G52" s="47">
        <v>5</v>
      </c>
      <c r="H52" s="47">
        <v>39</v>
      </c>
      <c r="I52" s="47">
        <v>7</v>
      </c>
      <c r="J52" s="47">
        <v>0</v>
      </c>
      <c r="K52" s="47">
        <v>0</v>
      </c>
    </row>
    <row r="53" spans="1:11" ht="12.75">
      <c r="A53" s="50">
        <v>49</v>
      </c>
      <c r="B53" s="47" t="s">
        <v>478</v>
      </c>
      <c r="C53" s="47" t="s">
        <v>480</v>
      </c>
      <c r="D53" s="47">
        <v>20</v>
      </c>
      <c r="E53" s="47">
        <v>20</v>
      </c>
      <c r="F53" s="47">
        <v>0</v>
      </c>
      <c r="G53" s="47">
        <v>11</v>
      </c>
      <c r="H53" s="47">
        <v>9</v>
      </c>
      <c r="I53" s="47">
        <v>0</v>
      </c>
      <c r="J53" s="47">
        <v>0</v>
      </c>
      <c r="K53" s="47">
        <v>0</v>
      </c>
    </row>
    <row r="54" spans="1:11" ht="12.75">
      <c r="A54" s="50">
        <v>50</v>
      </c>
      <c r="B54" s="47" t="s">
        <v>478</v>
      </c>
      <c r="C54" s="47" t="s">
        <v>481</v>
      </c>
      <c r="D54" s="47">
        <v>28</v>
      </c>
      <c r="E54" s="47">
        <v>28</v>
      </c>
      <c r="F54" s="47">
        <v>2</v>
      </c>
      <c r="G54" s="47">
        <v>0</v>
      </c>
      <c r="H54" s="47">
        <v>26</v>
      </c>
      <c r="I54" s="47">
        <v>0</v>
      </c>
      <c r="J54" s="47">
        <v>0</v>
      </c>
      <c r="K54" s="47">
        <v>0</v>
      </c>
    </row>
    <row r="55" spans="1:11" ht="12.75">
      <c r="A55" s="50">
        <v>51</v>
      </c>
      <c r="B55" s="47" t="s">
        <v>478</v>
      </c>
      <c r="C55" s="47" t="s">
        <v>482</v>
      </c>
      <c r="D55" s="47">
        <v>30</v>
      </c>
      <c r="E55" s="47">
        <v>30</v>
      </c>
      <c r="F55" s="47">
        <v>1</v>
      </c>
      <c r="G55" s="47">
        <v>3</v>
      </c>
      <c r="H55" s="47">
        <v>26</v>
      </c>
      <c r="I55" s="47">
        <v>0</v>
      </c>
      <c r="J55" s="47">
        <v>0</v>
      </c>
      <c r="K55" s="47">
        <v>0</v>
      </c>
    </row>
    <row r="56" spans="1:11" ht="12.75">
      <c r="A56" s="50">
        <v>52</v>
      </c>
      <c r="B56" s="47" t="s">
        <v>478</v>
      </c>
      <c r="C56" s="47" t="s">
        <v>483</v>
      </c>
      <c r="D56" s="47">
        <v>27</v>
      </c>
      <c r="E56" s="47">
        <v>27</v>
      </c>
      <c r="F56" s="47">
        <v>0</v>
      </c>
      <c r="G56" s="47">
        <v>0</v>
      </c>
      <c r="H56" s="47">
        <v>27</v>
      </c>
      <c r="I56" s="47">
        <v>0</v>
      </c>
      <c r="J56" s="47">
        <v>0</v>
      </c>
      <c r="K56" s="47">
        <v>0</v>
      </c>
    </row>
    <row r="57" spans="1:11" ht="12.75">
      <c r="A57" s="50">
        <v>53</v>
      </c>
      <c r="B57" s="47" t="s">
        <v>478</v>
      </c>
      <c r="C57" s="47" t="s">
        <v>484</v>
      </c>
      <c r="D57" s="47">
        <v>20</v>
      </c>
      <c r="E57" s="47">
        <v>20</v>
      </c>
      <c r="F57" s="47">
        <v>0</v>
      </c>
      <c r="G57" s="47">
        <v>0</v>
      </c>
      <c r="H57" s="47">
        <v>20</v>
      </c>
      <c r="I57" s="47">
        <v>0</v>
      </c>
      <c r="J57" s="47">
        <v>0</v>
      </c>
      <c r="K57" s="47">
        <v>0</v>
      </c>
    </row>
    <row r="58" spans="1:11" ht="12.75">
      <c r="A58" s="50">
        <v>54</v>
      </c>
      <c r="B58" s="47" t="s">
        <v>478</v>
      </c>
      <c r="C58" s="47" t="s">
        <v>485</v>
      </c>
      <c r="D58" s="47">
        <v>18</v>
      </c>
      <c r="E58" s="47">
        <v>17</v>
      </c>
      <c r="F58" s="47">
        <v>2</v>
      </c>
      <c r="G58" s="47">
        <v>0</v>
      </c>
      <c r="H58" s="47">
        <v>15</v>
      </c>
      <c r="I58" s="47">
        <v>0</v>
      </c>
      <c r="J58" s="47">
        <v>0</v>
      </c>
      <c r="K58" s="47">
        <v>1</v>
      </c>
    </row>
    <row r="59" spans="1:11" ht="12.75">
      <c r="A59" s="50">
        <v>55</v>
      </c>
      <c r="B59" s="47" t="s">
        <v>486</v>
      </c>
      <c r="C59" s="47" t="s">
        <v>487</v>
      </c>
      <c r="D59" s="47">
        <v>51</v>
      </c>
      <c r="E59" s="47">
        <v>51</v>
      </c>
      <c r="F59" s="47">
        <v>7</v>
      </c>
      <c r="G59" s="47">
        <v>5</v>
      </c>
      <c r="H59" s="47">
        <v>34</v>
      </c>
      <c r="I59" s="47">
        <v>0</v>
      </c>
      <c r="J59" s="47">
        <v>5</v>
      </c>
      <c r="K59" s="47">
        <v>0</v>
      </c>
    </row>
    <row r="60" spans="1:11" ht="12.75">
      <c r="A60" s="50">
        <v>56</v>
      </c>
      <c r="B60" s="47" t="s">
        <v>488</v>
      </c>
      <c r="C60" s="47" t="s">
        <v>489</v>
      </c>
      <c r="D60" s="47">
        <v>32</v>
      </c>
      <c r="E60" s="47">
        <v>32</v>
      </c>
      <c r="F60" s="47">
        <v>2</v>
      </c>
      <c r="G60" s="47">
        <v>3</v>
      </c>
      <c r="H60" s="47">
        <v>26</v>
      </c>
      <c r="I60" s="47">
        <v>0</v>
      </c>
      <c r="J60" s="47">
        <v>1</v>
      </c>
      <c r="K60" s="47">
        <v>0</v>
      </c>
    </row>
    <row r="61" spans="1:11" ht="12.75">
      <c r="A61" s="50">
        <v>57</v>
      </c>
      <c r="B61" s="47" t="s">
        <v>488</v>
      </c>
      <c r="C61" s="47" t="s">
        <v>490</v>
      </c>
      <c r="D61" s="47">
        <v>18</v>
      </c>
      <c r="E61" s="47">
        <v>18</v>
      </c>
      <c r="F61" s="47">
        <v>0</v>
      </c>
      <c r="G61" s="47">
        <v>2</v>
      </c>
      <c r="H61" s="47">
        <v>16</v>
      </c>
      <c r="I61" s="47">
        <v>0</v>
      </c>
      <c r="J61" s="47">
        <v>0</v>
      </c>
      <c r="K61" s="47">
        <v>0</v>
      </c>
    </row>
    <row r="62" spans="1:11" ht="12.75">
      <c r="A62" s="50">
        <v>58</v>
      </c>
      <c r="B62" s="47" t="s">
        <v>488</v>
      </c>
      <c r="C62" s="47" t="s">
        <v>491</v>
      </c>
      <c r="D62" s="47">
        <v>11</v>
      </c>
      <c r="E62" s="47">
        <v>11</v>
      </c>
      <c r="F62" s="47">
        <v>0</v>
      </c>
      <c r="G62" s="47">
        <v>1</v>
      </c>
      <c r="H62" s="47">
        <v>10</v>
      </c>
      <c r="I62" s="47">
        <v>0</v>
      </c>
      <c r="J62" s="47">
        <v>0</v>
      </c>
      <c r="K62" s="47">
        <v>0</v>
      </c>
    </row>
    <row r="63" spans="1:11" ht="12.75">
      <c r="A63" s="50">
        <v>59</v>
      </c>
      <c r="B63" s="47" t="s">
        <v>488</v>
      </c>
      <c r="C63" s="47" t="s">
        <v>492</v>
      </c>
      <c r="D63" s="47">
        <v>29</v>
      </c>
      <c r="E63" s="47">
        <v>29</v>
      </c>
      <c r="F63" s="47">
        <v>0</v>
      </c>
      <c r="G63" s="47">
        <v>1</v>
      </c>
      <c r="H63" s="47">
        <v>28</v>
      </c>
      <c r="I63" s="47">
        <v>0</v>
      </c>
      <c r="J63" s="47">
        <v>0</v>
      </c>
      <c r="K63" s="47">
        <v>0</v>
      </c>
    </row>
    <row r="64" spans="1:11" ht="12.75">
      <c r="A64" s="50">
        <v>60</v>
      </c>
      <c r="B64" s="47" t="s">
        <v>488</v>
      </c>
      <c r="C64" s="47" t="s">
        <v>493</v>
      </c>
      <c r="D64" s="47">
        <v>31</v>
      </c>
      <c r="E64" s="47">
        <v>31</v>
      </c>
      <c r="F64" s="47">
        <v>1</v>
      </c>
      <c r="G64" s="47">
        <v>2</v>
      </c>
      <c r="H64" s="47">
        <v>28</v>
      </c>
      <c r="I64" s="47">
        <v>0</v>
      </c>
      <c r="J64" s="47">
        <v>0</v>
      </c>
      <c r="K64" s="47">
        <v>0</v>
      </c>
    </row>
    <row r="65" spans="1:11" ht="12.75">
      <c r="A65" s="50">
        <v>61</v>
      </c>
      <c r="B65" s="47" t="s">
        <v>488</v>
      </c>
      <c r="C65" s="47" t="s">
        <v>494</v>
      </c>
      <c r="D65" s="47">
        <v>19</v>
      </c>
      <c r="E65" s="47">
        <v>19</v>
      </c>
      <c r="F65" s="47">
        <v>0</v>
      </c>
      <c r="G65" s="47">
        <v>3</v>
      </c>
      <c r="H65" s="47">
        <v>16</v>
      </c>
      <c r="I65" s="47">
        <v>0</v>
      </c>
      <c r="J65" s="47">
        <v>0</v>
      </c>
      <c r="K65" s="47">
        <v>0</v>
      </c>
    </row>
    <row r="66" spans="1:11" ht="12.75">
      <c r="A66" s="50">
        <v>62</v>
      </c>
      <c r="B66" s="47" t="s">
        <v>488</v>
      </c>
      <c r="C66" s="47" t="s">
        <v>495</v>
      </c>
      <c r="D66" s="47">
        <v>55</v>
      </c>
      <c r="E66" s="47">
        <v>55</v>
      </c>
      <c r="F66" s="47">
        <v>2</v>
      </c>
      <c r="G66" s="47">
        <v>2</v>
      </c>
      <c r="H66" s="47">
        <v>46</v>
      </c>
      <c r="I66" s="47">
        <v>2</v>
      </c>
      <c r="J66" s="47">
        <v>3</v>
      </c>
      <c r="K66" s="47">
        <v>0</v>
      </c>
    </row>
    <row r="67" spans="1:11" ht="12.75">
      <c r="A67" s="50">
        <v>63</v>
      </c>
      <c r="B67" s="47" t="s">
        <v>488</v>
      </c>
      <c r="C67" s="47" t="s">
        <v>496</v>
      </c>
      <c r="D67" s="47">
        <v>42</v>
      </c>
      <c r="E67" s="47">
        <v>42</v>
      </c>
      <c r="F67" s="47">
        <v>2</v>
      </c>
      <c r="G67" s="47">
        <v>2</v>
      </c>
      <c r="H67" s="47">
        <v>35</v>
      </c>
      <c r="I67" s="47">
        <v>0</v>
      </c>
      <c r="J67" s="47">
        <v>3</v>
      </c>
      <c r="K67" s="47">
        <v>0</v>
      </c>
    </row>
    <row r="68" spans="1:11" ht="12.75">
      <c r="A68" s="50">
        <v>64</v>
      </c>
      <c r="B68" s="47" t="s">
        <v>488</v>
      </c>
      <c r="C68" s="47" t="s">
        <v>497</v>
      </c>
      <c r="D68" s="47">
        <v>28</v>
      </c>
      <c r="E68" s="47">
        <v>28</v>
      </c>
      <c r="F68" s="47">
        <v>2</v>
      </c>
      <c r="G68" s="47">
        <v>0</v>
      </c>
      <c r="H68" s="47">
        <v>24</v>
      </c>
      <c r="I68" s="47">
        <v>0</v>
      </c>
      <c r="J68" s="47">
        <v>2</v>
      </c>
      <c r="K68" s="47">
        <v>0</v>
      </c>
    </row>
    <row r="69" spans="1:11" ht="12.75">
      <c r="A69" s="50">
        <v>65</v>
      </c>
      <c r="B69" s="47" t="s">
        <v>498</v>
      </c>
      <c r="C69" s="47" t="s">
        <v>499</v>
      </c>
      <c r="D69" s="47">
        <v>83</v>
      </c>
      <c r="E69" s="47">
        <v>83</v>
      </c>
      <c r="F69" s="47">
        <v>11</v>
      </c>
      <c r="G69" s="47">
        <v>4</v>
      </c>
      <c r="H69" s="47">
        <v>60</v>
      </c>
      <c r="I69" s="47">
        <v>7</v>
      </c>
      <c r="J69" s="47">
        <v>1</v>
      </c>
      <c r="K69" s="47">
        <v>0</v>
      </c>
    </row>
    <row r="70" spans="1:11" ht="12.75">
      <c r="A70" s="50">
        <v>66</v>
      </c>
      <c r="B70" s="47" t="s">
        <v>500</v>
      </c>
      <c r="C70" s="47" t="s">
        <v>501</v>
      </c>
      <c r="D70" s="47">
        <v>40</v>
      </c>
      <c r="E70" s="47">
        <v>40</v>
      </c>
      <c r="F70" s="47">
        <v>0</v>
      </c>
      <c r="G70" s="47">
        <v>8</v>
      </c>
      <c r="H70" s="47">
        <v>25</v>
      </c>
      <c r="I70" s="47">
        <v>6</v>
      </c>
      <c r="J70" s="47">
        <v>1</v>
      </c>
      <c r="K70" s="47">
        <v>0</v>
      </c>
    </row>
    <row r="71" spans="1:11" ht="12.75">
      <c r="A71" s="50">
        <v>67</v>
      </c>
      <c r="B71" s="47" t="s">
        <v>500</v>
      </c>
      <c r="C71" s="47" t="s">
        <v>502</v>
      </c>
      <c r="D71" s="47">
        <v>22</v>
      </c>
      <c r="E71" s="47">
        <v>22</v>
      </c>
      <c r="F71" s="47">
        <v>2</v>
      </c>
      <c r="G71" s="47">
        <v>3</v>
      </c>
      <c r="H71" s="47">
        <v>17</v>
      </c>
      <c r="I71" s="47">
        <v>0</v>
      </c>
      <c r="J71" s="47">
        <v>0</v>
      </c>
      <c r="K71" s="47">
        <v>0</v>
      </c>
    </row>
    <row r="72" spans="1:11" ht="12.75">
      <c r="A72" s="50">
        <v>68</v>
      </c>
      <c r="B72" s="47" t="s">
        <v>500</v>
      </c>
      <c r="C72" s="47" t="s">
        <v>503</v>
      </c>
      <c r="D72" s="47">
        <v>34</v>
      </c>
      <c r="E72" s="47">
        <v>34</v>
      </c>
      <c r="F72" s="47">
        <v>3</v>
      </c>
      <c r="G72" s="47">
        <v>2</v>
      </c>
      <c r="H72" s="47">
        <v>28</v>
      </c>
      <c r="I72" s="47">
        <v>1</v>
      </c>
      <c r="J72" s="47">
        <v>0</v>
      </c>
      <c r="K72" s="47">
        <v>0</v>
      </c>
    </row>
    <row r="73" spans="1:11" ht="12.75">
      <c r="A73" s="50">
        <v>69</v>
      </c>
      <c r="B73" s="47" t="s">
        <v>504</v>
      </c>
      <c r="C73" s="47" t="s">
        <v>505</v>
      </c>
      <c r="D73" s="47">
        <v>52</v>
      </c>
      <c r="E73" s="47">
        <v>52</v>
      </c>
      <c r="F73" s="47">
        <v>6</v>
      </c>
      <c r="G73" s="47">
        <v>11</v>
      </c>
      <c r="H73" s="47">
        <v>30</v>
      </c>
      <c r="I73" s="47">
        <v>4</v>
      </c>
      <c r="J73" s="47">
        <v>1</v>
      </c>
      <c r="K73" s="47">
        <v>0</v>
      </c>
    </row>
    <row r="74" spans="1:11" ht="25.5">
      <c r="A74" s="50">
        <v>70</v>
      </c>
      <c r="B74" s="47" t="s">
        <v>506</v>
      </c>
      <c r="C74" s="47" t="s">
        <v>507</v>
      </c>
      <c r="D74" s="47">
        <v>27</v>
      </c>
      <c r="E74" s="47">
        <v>27</v>
      </c>
      <c r="F74" s="47">
        <v>2</v>
      </c>
      <c r="G74" s="47">
        <v>1</v>
      </c>
      <c r="H74" s="47">
        <v>23</v>
      </c>
      <c r="I74" s="47">
        <v>1</v>
      </c>
      <c r="J74" s="47">
        <v>0</v>
      </c>
      <c r="K74" s="47">
        <v>0</v>
      </c>
    </row>
    <row r="75" spans="1:11" ht="12.75">
      <c r="A75" s="50">
        <v>71</v>
      </c>
      <c r="B75" s="47" t="s">
        <v>506</v>
      </c>
      <c r="C75" s="47" t="s">
        <v>508</v>
      </c>
      <c r="D75" s="47">
        <v>32</v>
      </c>
      <c r="E75" s="47">
        <v>32</v>
      </c>
      <c r="F75" s="47">
        <v>1</v>
      </c>
      <c r="G75" s="47">
        <v>0</v>
      </c>
      <c r="H75" s="47">
        <v>30</v>
      </c>
      <c r="I75" s="47">
        <v>1</v>
      </c>
      <c r="J75" s="47">
        <v>0</v>
      </c>
      <c r="K75" s="47">
        <v>0</v>
      </c>
    </row>
    <row r="76" spans="1:11" ht="12.75">
      <c r="A76" s="50">
        <v>72</v>
      </c>
      <c r="B76" s="47" t="s">
        <v>506</v>
      </c>
      <c r="C76" s="47" t="s">
        <v>509</v>
      </c>
      <c r="D76" s="47">
        <v>28</v>
      </c>
      <c r="E76" s="47">
        <v>28</v>
      </c>
      <c r="F76" s="47">
        <v>2</v>
      </c>
      <c r="G76" s="47">
        <v>1</v>
      </c>
      <c r="H76" s="47">
        <v>23</v>
      </c>
      <c r="I76" s="47">
        <v>2</v>
      </c>
      <c r="J76" s="47">
        <v>0</v>
      </c>
      <c r="K76" s="47">
        <v>0</v>
      </c>
    </row>
    <row r="77" spans="1:11" ht="12.75">
      <c r="A77" s="50">
        <v>73</v>
      </c>
      <c r="B77" s="47" t="s">
        <v>506</v>
      </c>
      <c r="C77" s="47" t="s">
        <v>510</v>
      </c>
      <c r="D77" s="47">
        <v>56</v>
      </c>
      <c r="E77" s="47">
        <v>56</v>
      </c>
      <c r="F77" s="47">
        <v>6</v>
      </c>
      <c r="G77" s="47">
        <v>0</v>
      </c>
      <c r="H77" s="47">
        <v>50</v>
      </c>
      <c r="I77" s="47">
        <v>0</v>
      </c>
      <c r="J77" s="47">
        <v>0</v>
      </c>
      <c r="K77" s="47">
        <v>0</v>
      </c>
    </row>
    <row r="78" spans="1:11" ht="12.75">
      <c r="A78" s="50">
        <v>74</v>
      </c>
      <c r="B78" s="47" t="s">
        <v>506</v>
      </c>
      <c r="C78" s="47" t="s">
        <v>511</v>
      </c>
      <c r="D78" s="47">
        <v>18</v>
      </c>
      <c r="E78" s="47">
        <v>18</v>
      </c>
      <c r="F78" s="47">
        <v>0</v>
      </c>
      <c r="G78" s="47">
        <v>2</v>
      </c>
      <c r="H78" s="47">
        <v>16</v>
      </c>
      <c r="I78" s="47">
        <v>0</v>
      </c>
      <c r="J78" s="47">
        <v>0</v>
      </c>
      <c r="K78" s="47">
        <v>0</v>
      </c>
    </row>
    <row r="79" spans="1:11" ht="12.75">
      <c r="A79" s="50">
        <v>75</v>
      </c>
      <c r="B79" s="47" t="s">
        <v>506</v>
      </c>
      <c r="C79" s="47" t="s">
        <v>512</v>
      </c>
      <c r="D79" s="47">
        <v>36</v>
      </c>
      <c r="E79" s="47">
        <v>36</v>
      </c>
      <c r="F79" s="47">
        <v>1</v>
      </c>
      <c r="G79" s="47">
        <v>4</v>
      </c>
      <c r="H79" s="47">
        <v>31</v>
      </c>
      <c r="I79" s="47">
        <v>0</v>
      </c>
      <c r="J79" s="47">
        <v>0</v>
      </c>
      <c r="K79" s="47">
        <v>0</v>
      </c>
    </row>
    <row r="80" spans="1:11" ht="12.75">
      <c r="A80" s="50">
        <v>76</v>
      </c>
      <c r="B80" s="47" t="s">
        <v>513</v>
      </c>
      <c r="C80" s="47" t="s">
        <v>514</v>
      </c>
      <c r="D80" s="47">
        <v>41</v>
      </c>
      <c r="E80" s="47">
        <v>41</v>
      </c>
      <c r="F80" s="47">
        <v>3</v>
      </c>
      <c r="G80" s="47">
        <v>5</v>
      </c>
      <c r="H80" s="47">
        <v>31</v>
      </c>
      <c r="I80" s="47">
        <v>2</v>
      </c>
      <c r="J80" s="47">
        <v>0</v>
      </c>
      <c r="K80" s="47">
        <v>0</v>
      </c>
    </row>
    <row r="81" spans="1:11" ht="12.75">
      <c r="A81" s="50">
        <v>77</v>
      </c>
      <c r="B81" s="47" t="s">
        <v>513</v>
      </c>
      <c r="C81" s="47" t="s">
        <v>515</v>
      </c>
      <c r="D81" s="47">
        <v>53</v>
      </c>
      <c r="E81" s="47">
        <v>53</v>
      </c>
      <c r="F81" s="47">
        <v>0</v>
      </c>
      <c r="G81" s="47">
        <v>4</v>
      </c>
      <c r="H81" s="47">
        <v>43</v>
      </c>
      <c r="I81" s="47">
        <v>4</v>
      </c>
      <c r="J81" s="47">
        <v>2</v>
      </c>
      <c r="K81" s="47">
        <v>0</v>
      </c>
    </row>
    <row r="82" spans="1:11" ht="12.75">
      <c r="A82" s="50">
        <v>78</v>
      </c>
      <c r="B82" s="47" t="s">
        <v>516</v>
      </c>
      <c r="C82" s="47" t="s">
        <v>517</v>
      </c>
      <c r="D82" s="47">
        <v>18</v>
      </c>
      <c r="E82" s="47">
        <v>18</v>
      </c>
      <c r="F82" s="47">
        <v>5</v>
      </c>
      <c r="G82" s="47">
        <v>2</v>
      </c>
      <c r="H82" s="47">
        <v>11</v>
      </c>
      <c r="I82" s="47">
        <v>0</v>
      </c>
      <c r="J82" s="47">
        <v>0</v>
      </c>
      <c r="K82" s="47">
        <v>0</v>
      </c>
    </row>
    <row r="83" spans="1:11" ht="12.75">
      <c r="A83" s="50">
        <v>79</v>
      </c>
      <c r="B83" s="47" t="s">
        <v>516</v>
      </c>
      <c r="C83" s="47" t="s">
        <v>518</v>
      </c>
      <c r="D83" s="47">
        <v>171</v>
      </c>
      <c r="E83" s="47">
        <v>170</v>
      </c>
      <c r="F83" s="47">
        <v>24</v>
      </c>
      <c r="G83" s="47">
        <v>34</v>
      </c>
      <c r="H83" s="47">
        <v>89</v>
      </c>
      <c r="I83" s="47">
        <v>23</v>
      </c>
      <c r="J83" s="47">
        <v>0</v>
      </c>
      <c r="K83" s="47">
        <v>1</v>
      </c>
    </row>
    <row r="84" spans="1:11" ht="12.75">
      <c r="A84" s="50">
        <v>80</v>
      </c>
      <c r="B84" s="47" t="s">
        <v>516</v>
      </c>
      <c r="C84" s="47" t="s">
        <v>519</v>
      </c>
      <c r="D84" s="47">
        <v>23</v>
      </c>
      <c r="E84" s="47">
        <v>23</v>
      </c>
      <c r="F84" s="47">
        <v>7</v>
      </c>
      <c r="G84" s="47">
        <v>1</v>
      </c>
      <c r="H84" s="47">
        <v>15</v>
      </c>
      <c r="I84" s="47">
        <v>0</v>
      </c>
      <c r="J84" s="47">
        <v>0</v>
      </c>
      <c r="K84" s="47">
        <v>0</v>
      </c>
    </row>
    <row r="85" spans="1:11" ht="12.75">
      <c r="A85" s="50">
        <v>81</v>
      </c>
      <c r="B85" s="47" t="s">
        <v>520</v>
      </c>
      <c r="C85" s="47" t="s">
        <v>521</v>
      </c>
      <c r="D85" s="47">
        <v>360</v>
      </c>
      <c r="E85" s="47">
        <v>360</v>
      </c>
      <c r="F85" s="47">
        <v>43</v>
      </c>
      <c r="G85" s="47">
        <v>58</v>
      </c>
      <c r="H85" s="47">
        <v>243</v>
      </c>
      <c r="I85" s="47">
        <v>16</v>
      </c>
      <c r="J85" s="47">
        <v>0</v>
      </c>
      <c r="K85" s="47">
        <v>0</v>
      </c>
    </row>
    <row r="86" spans="1:11" ht="12.75">
      <c r="A86" s="50">
        <v>82</v>
      </c>
      <c r="B86" s="47" t="s">
        <v>522</v>
      </c>
      <c r="C86" s="47" t="s">
        <v>523</v>
      </c>
      <c r="D86" s="47">
        <v>45</v>
      </c>
      <c r="E86" s="47">
        <v>45</v>
      </c>
      <c r="F86" s="47">
        <v>3</v>
      </c>
      <c r="G86" s="47">
        <v>2</v>
      </c>
      <c r="H86" s="47">
        <v>36</v>
      </c>
      <c r="I86" s="47">
        <v>4</v>
      </c>
      <c r="J86" s="47">
        <v>0</v>
      </c>
      <c r="K86" s="47">
        <v>0</v>
      </c>
    </row>
    <row r="87" spans="1:11" ht="12.75">
      <c r="A87" s="50">
        <v>83</v>
      </c>
      <c r="B87" s="47" t="s">
        <v>524</v>
      </c>
      <c r="C87" s="47" t="s">
        <v>525</v>
      </c>
      <c r="D87" s="47">
        <v>132</v>
      </c>
      <c r="E87" s="47">
        <v>131</v>
      </c>
      <c r="F87" s="47">
        <v>11</v>
      </c>
      <c r="G87" s="47">
        <v>9</v>
      </c>
      <c r="H87" s="47">
        <v>103</v>
      </c>
      <c r="I87" s="47">
        <v>1</v>
      </c>
      <c r="J87" s="47">
        <v>7</v>
      </c>
      <c r="K87" s="47">
        <v>1</v>
      </c>
    </row>
    <row r="88" spans="1:11" s="54" customFormat="1" ht="12.75">
      <c r="A88" s="51">
        <v>83</v>
      </c>
      <c r="B88" s="52"/>
      <c r="C88" s="52" t="s">
        <v>526</v>
      </c>
      <c r="D88" s="52">
        <f aca="true" t="shared" si="0" ref="D88:K88">SUM(D5:D87)</f>
        <v>5762</v>
      </c>
      <c r="E88" s="52">
        <f t="shared" si="0"/>
        <v>5705</v>
      </c>
      <c r="F88" s="52">
        <f t="shared" si="0"/>
        <v>476</v>
      </c>
      <c r="G88" s="52">
        <f t="shared" si="0"/>
        <v>730</v>
      </c>
      <c r="H88" s="52">
        <f t="shared" si="0"/>
        <v>4098</v>
      </c>
      <c r="I88" s="52">
        <f t="shared" si="0"/>
        <v>310</v>
      </c>
      <c r="J88" s="52">
        <f t="shared" si="0"/>
        <v>91</v>
      </c>
      <c r="K88" s="52">
        <f t="shared" si="0"/>
        <v>57</v>
      </c>
    </row>
    <row r="89" spans="1:11" ht="7.5" customHeight="1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1"/>
    </row>
    <row r="90" spans="1:11" ht="12.75">
      <c r="A90" s="50">
        <v>1</v>
      </c>
      <c r="B90" s="47" t="s">
        <v>413</v>
      </c>
      <c r="C90" s="47" t="s">
        <v>527</v>
      </c>
      <c r="D90" s="47">
        <v>20</v>
      </c>
      <c r="E90" s="47">
        <v>20</v>
      </c>
      <c r="F90" s="47">
        <v>0</v>
      </c>
      <c r="G90" s="47">
        <v>10</v>
      </c>
      <c r="H90" s="47">
        <v>6</v>
      </c>
      <c r="I90" s="47">
        <v>4</v>
      </c>
      <c r="J90" s="47">
        <v>0</v>
      </c>
      <c r="K90" s="47">
        <v>0</v>
      </c>
    </row>
    <row r="91" spans="1:11" ht="12.75">
      <c r="A91" s="50">
        <v>2</v>
      </c>
      <c r="B91" s="47" t="s">
        <v>528</v>
      </c>
      <c r="C91" s="47" t="s">
        <v>529</v>
      </c>
      <c r="D91" s="47">
        <v>229</v>
      </c>
      <c r="E91" s="47">
        <v>229</v>
      </c>
      <c r="F91" s="47">
        <v>5</v>
      </c>
      <c r="G91" s="47">
        <v>76</v>
      </c>
      <c r="H91" s="47">
        <v>33</v>
      </c>
      <c r="I91" s="47">
        <v>110</v>
      </c>
      <c r="J91" s="47">
        <v>5</v>
      </c>
      <c r="K91" s="47">
        <v>0</v>
      </c>
    </row>
    <row r="92" spans="1:11" ht="12.75">
      <c r="A92" s="50">
        <v>3</v>
      </c>
      <c r="B92" s="47" t="s">
        <v>415</v>
      </c>
      <c r="C92" s="47" t="s">
        <v>530</v>
      </c>
      <c r="D92" s="47">
        <v>56</v>
      </c>
      <c r="E92" s="47">
        <v>56</v>
      </c>
      <c r="F92" s="47">
        <v>0</v>
      </c>
      <c r="G92" s="47">
        <v>35</v>
      </c>
      <c r="H92" s="47">
        <v>13</v>
      </c>
      <c r="I92" s="47">
        <v>8</v>
      </c>
      <c r="J92" s="47">
        <v>0</v>
      </c>
      <c r="K92" s="47">
        <v>0</v>
      </c>
    </row>
    <row r="93" spans="1:11" ht="12.75">
      <c r="A93" s="50">
        <v>4</v>
      </c>
      <c r="B93" s="47" t="s">
        <v>419</v>
      </c>
      <c r="C93" s="47" t="s">
        <v>531</v>
      </c>
      <c r="D93" s="47">
        <v>25</v>
      </c>
      <c r="E93" s="47">
        <v>25</v>
      </c>
      <c r="F93" s="47">
        <v>1</v>
      </c>
      <c r="G93" s="47">
        <v>14</v>
      </c>
      <c r="H93" s="47">
        <v>0</v>
      </c>
      <c r="I93" s="47">
        <v>10</v>
      </c>
      <c r="J93" s="47">
        <v>0</v>
      </c>
      <c r="K93" s="47">
        <v>0</v>
      </c>
    </row>
    <row r="94" spans="1:11" ht="12.75">
      <c r="A94" s="50">
        <v>5</v>
      </c>
      <c r="B94" s="47" t="s">
        <v>421</v>
      </c>
      <c r="C94" s="47" t="s">
        <v>532</v>
      </c>
      <c r="D94" s="47">
        <v>193</v>
      </c>
      <c r="E94" s="47">
        <v>193</v>
      </c>
      <c r="F94" s="47">
        <v>22</v>
      </c>
      <c r="G94" s="47">
        <v>112</v>
      </c>
      <c r="H94" s="47">
        <v>34</v>
      </c>
      <c r="I94" s="47">
        <v>25</v>
      </c>
      <c r="J94" s="47">
        <v>0</v>
      </c>
      <c r="K94" s="47">
        <v>0</v>
      </c>
    </row>
    <row r="95" spans="1:11" ht="12.75">
      <c r="A95" s="50">
        <v>6</v>
      </c>
      <c r="B95" s="47" t="s">
        <v>421</v>
      </c>
      <c r="C95" s="47" t="s">
        <v>533</v>
      </c>
      <c r="D95" s="47">
        <v>223</v>
      </c>
      <c r="E95" s="47">
        <v>223</v>
      </c>
      <c r="F95" s="47">
        <v>48</v>
      </c>
      <c r="G95" s="47">
        <v>33</v>
      </c>
      <c r="H95" s="47">
        <v>132</v>
      </c>
      <c r="I95" s="47">
        <v>6</v>
      </c>
      <c r="J95" s="47">
        <v>4</v>
      </c>
      <c r="K95" s="47">
        <v>0</v>
      </c>
    </row>
    <row r="96" spans="1:11" ht="12.75">
      <c r="A96" s="50">
        <v>7</v>
      </c>
      <c r="B96" s="47" t="s">
        <v>421</v>
      </c>
      <c r="C96" s="47" t="s">
        <v>534</v>
      </c>
      <c r="D96" s="47">
        <v>55</v>
      </c>
      <c r="E96" s="47">
        <v>55</v>
      </c>
      <c r="F96" s="47">
        <v>1</v>
      </c>
      <c r="G96" s="47">
        <v>0</v>
      </c>
      <c r="H96" s="47">
        <v>0</v>
      </c>
      <c r="I96" s="47">
        <v>54</v>
      </c>
      <c r="J96" s="47">
        <v>0</v>
      </c>
      <c r="K96" s="47">
        <v>0</v>
      </c>
    </row>
    <row r="97" spans="1:11" ht="12.75">
      <c r="A97" s="50">
        <v>8</v>
      </c>
      <c r="B97" s="47" t="s">
        <v>421</v>
      </c>
      <c r="C97" s="47" t="s">
        <v>535</v>
      </c>
      <c r="D97" s="47">
        <v>319</v>
      </c>
      <c r="E97" s="47">
        <v>319</v>
      </c>
      <c r="F97" s="47">
        <v>15</v>
      </c>
      <c r="G97" s="47">
        <v>85</v>
      </c>
      <c r="H97" s="47">
        <v>114</v>
      </c>
      <c r="I97" s="47">
        <v>98</v>
      </c>
      <c r="J97" s="47">
        <v>7</v>
      </c>
      <c r="K97" s="47">
        <v>0</v>
      </c>
    </row>
    <row r="98" spans="1:11" ht="12.75">
      <c r="A98" s="50">
        <v>9</v>
      </c>
      <c r="B98" s="47" t="s">
        <v>431</v>
      </c>
      <c r="C98" s="47" t="s">
        <v>536</v>
      </c>
      <c r="D98" s="47">
        <v>207</v>
      </c>
      <c r="E98" s="47">
        <v>207</v>
      </c>
      <c r="F98" s="47">
        <v>8</v>
      </c>
      <c r="G98" s="47">
        <v>138</v>
      </c>
      <c r="H98" s="47">
        <v>0</v>
      </c>
      <c r="I98" s="47">
        <v>61</v>
      </c>
      <c r="J98" s="47">
        <v>0</v>
      </c>
      <c r="K98" s="47">
        <v>0</v>
      </c>
    </row>
    <row r="99" spans="1:11" ht="12.75">
      <c r="A99" s="50">
        <v>10</v>
      </c>
      <c r="B99" s="47" t="s">
        <v>440</v>
      </c>
      <c r="C99" s="47" t="s">
        <v>537</v>
      </c>
      <c r="D99" s="47">
        <v>147</v>
      </c>
      <c r="E99" s="47">
        <v>147</v>
      </c>
      <c r="F99" s="47">
        <v>8</v>
      </c>
      <c r="G99" s="47">
        <v>73</v>
      </c>
      <c r="H99" s="47">
        <v>24</v>
      </c>
      <c r="I99" s="47">
        <v>40</v>
      </c>
      <c r="J99" s="47">
        <v>2</v>
      </c>
      <c r="K99" s="47">
        <v>0</v>
      </c>
    </row>
    <row r="100" spans="1:11" ht="12.75">
      <c r="A100" s="50">
        <v>11</v>
      </c>
      <c r="B100" s="47" t="s">
        <v>444</v>
      </c>
      <c r="C100" s="47" t="s">
        <v>538</v>
      </c>
      <c r="D100" s="47">
        <v>25</v>
      </c>
      <c r="E100" s="47">
        <v>25</v>
      </c>
      <c r="F100" s="47">
        <v>0</v>
      </c>
      <c r="G100" s="47">
        <v>9</v>
      </c>
      <c r="H100" s="47">
        <v>7</v>
      </c>
      <c r="I100" s="47">
        <v>8</v>
      </c>
      <c r="J100" s="47">
        <v>1</v>
      </c>
      <c r="K100" s="47">
        <v>0</v>
      </c>
    </row>
    <row r="101" spans="1:11" ht="12.75">
      <c r="A101" s="50">
        <v>12</v>
      </c>
      <c r="B101" s="47" t="s">
        <v>444</v>
      </c>
      <c r="C101" s="47" t="s">
        <v>539</v>
      </c>
      <c r="D101" s="47">
        <v>65</v>
      </c>
      <c r="E101" s="47">
        <v>65</v>
      </c>
      <c r="F101" s="47">
        <v>1</v>
      </c>
      <c r="G101" s="47">
        <v>27</v>
      </c>
      <c r="H101" s="47">
        <v>22</v>
      </c>
      <c r="I101" s="47">
        <v>14</v>
      </c>
      <c r="J101" s="47">
        <v>1</v>
      </c>
      <c r="K101" s="47">
        <v>0</v>
      </c>
    </row>
    <row r="102" spans="1:11" ht="12.75">
      <c r="A102" s="50">
        <v>13</v>
      </c>
      <c r="B102" s="47" t="s">
        <v>444</v>
      </c>
      <c r="C102" s="47" t="s">
        <v>540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</row>
    <row r="103" spans="1:11" ht="12.75">
      <c r="A103" s="50">
        <v>14</v>
      </c>
      <c r="B103" s="47" t="s">
        <v>448</v>
      </c>
      <c r="C103" s="47" t="s">
        <v>541</v>
      </c>
      <c r="D103" s="47">
        <v>177</v>
      </c>
      <c r="E103" s="47">
        <v>177</v>
      </c>
      <c r="F103" s="47">
        <v>6</v>
      </c>
      <c r="G103" s="47">
        <v>35</v>
      </c>
      <c r="H103" s="47">
        <v>49</v>
      </c>
      <c r="I103" s="47">
        <v>72</v>
      </c>
      <c r="J103" s="47">
        <v>15</v>
      </c>
      <c r="K103" s="47">
        <v>0</v>
      </c>
    </row>
    <row r="104" spans="1:11" ht="12.75">
      <c r="A104" s="50">
        <v>15</v>
      </c>
      <c r="B104" s="47" t="s">
        <v>448</v>
      </c>
      <c r="C104" s="47" t="s">
        <v>542</v>
      </c>
      <c r="D104" s="47">
        <v>47</v>
      </c>
      <c r="E104" s="47">
        <v>47</v>
      </c>
      <c r="F104" s="47">
        <v>14</v>
      </c>
      <c r="G104" s="47">
        <v>31</v>
      </c>
      <c r="H104" s="47">
        <v>1</v>
      </c>
      <c r="I104" s="47">
        <v>1</v>
      </c>
      <c r="J104" s="47">
        <v>0</v>
      </c>
      <c r="K104" s="47">
        <v>0</v>
      </c>
    </row>
    <row r="105" spans="1:11" ht="12.75">
      <c r="A105" s="50">
        <v>16</v>
      </c>
      <c r="B105" s="47" t="s">
        <v>448</v>
      </c>
      <c r="C105" s="47" t="s">
        <v>543</v>
      </c>
      <c r="D105" s="47">
        <v>62</v>
      </c>
      <c r="E105" s="47">
        <v>62</v>
      </c>
      <c r="F105" s="47">
        <v>1</v>
      </c>
      <c r="G105" s="47">
        <v>19</v>
      </c>
      <c r="H105" s="47">
        <v>12</v>
      </c>
      <c r="I105" s="47">
        <v>30</v>
      </c>
      <c r="J105" s="47">
        <v>0</v>
      </c>
      <c r="K105" s="47">
        <v>0</v>
      </c>
    </row>
    <row r="106" spans="1:11" ht="12.75">
      <c r="A106" s="50">
        <v>17</v>
      </c>
      <c r="B106" s="47" t="s">
        <v>448</v>
      </c>
      <c r="C106" s="47" t="s">
        <v>544</v>
      </c>
      <c r="D106" s="47">
        <v>72</v>
      </c>
      <c r="E106" s="47">
        <v>72</v>
      </c>
      <c r="F106" s="47">
        <v>3</v>
      </c>
      <c r="G106" s="47">
        <v>30</v>
      </c>
      <c r="H106" s="47">
        <v>12</v>
      </c>
      <c r="I106" s="47">
        <v>27</v>
      </c>
      <c r="J106" s="47">
        <v>0</v>
      </c>
      <c r="K106" s="47">
        <v>0</v>
      </c>
    </row>
    <row r="107" spans="1:11" ht="12.75">
      <c r="A107" s="50">
        <v>18</v>
      </c>
      <c r="B107" s="47" t="s">
        <v>451</v>
      </c>
      <c r="C107" s="47" t="s">
        <v>545</v>
      </c>
      <c r="D107" s="47">
        <v>92</v>
      </c>
      <c r="E107" s="47">
        <v>92</v>
      </c>
      <c r="F107" s="47">
        <v>4</v>
      </c>
      <c r="G107" s="47">
        <v>29</v>
      </c>
      <c r="H107" s="47">
        <v>16</v>
      </c>
      <c r="I107" s="47">
        <v>40</v>
      </c>
      <c r="J107" s="47">
        <v>3</v>
      </c>
      <c r="K107" s="47">
        <v>0</v>
      </c>
    </row>
    <row r="108" spans="1:11" ht="12.75">
      <c r="A108" s="50">
        <v>19</v>
      </c>
      <c r="B108" s="47" t="s">
        <v>453</v>
      </c>
      <c r="C108" s="47" t="s">
        <v>546</v>
      </c>
      <c r="D108" s="47">
        <v>290</v>
      </c>
      <c r="E108" s="47">
        <v>290</v>
      </c>
      <c r="F108" s="47">
        <v>10</v>
      </c>
      <c r="G108" s="47">
        <v>82</v>
      </c>
      <c r="H108" s="47">
        <v>31</v>
      </c>
      <c r="I108" s="47">
        <v>166</v>
      </c>
      <c r="J108" s="47">
        <v>1</v>
      </c>
      <c r="K108" s="47">
        <v>0</v>
      </c>
    </row>
    <row r="109" spans="1:11" ht="12.75">
      <c r="A109" s="50">
        <v>20</v>
      </c>
      <c r="B109" s="47" t="s">
        <v>456</v>
      </c>
      <c r="C109" s="47" t="s">
        <v>547</v>
      </c>
      <c r="D109" s="47">
        <v>150</v>
      </c>
      <c r="E109" s="47">
        <v>51</v>
      </c>
      <c r="F109" s="47">
        <v>0</v>
      </c>
      <c r="G109" s="47">
        <v>27</v>
      </c>
      <c r="H109" s="47">
        <v>7</v>
      </c>
      <c r="I109" s="47">
        <v>0</v>
      </c>
      <c r="J109" s="47">
        <v>17</v>
      </c>
      <c r="K109" s="47">
        <v>99</v>
      </c>
    </row>
    <row r="110" spans="1:11" ht="25.5">
      <c r="A110" s="50">
        <v>21</v>
      </c>
      <c r="B110" s="47" t="s">
        <v>466</v>
      </c>
      <c r="C110" s="47" t="s">
        <v>548</v>
      </c>
      <c r="D110" s="47">
        <v>7</v>
      </c>
      <c r="E110" s="47">
        <v>7</v>
      </c>
      <c r="F110" s="47">
        <v>0</v>
      </c>
      <c r="G110" s="47">
        <v>3</v>
      </c>
      <c r="H110" s="47">
        <v>0</v>
      </c>
      <c r="I110" s="47">
        <v>4</v>
      </c>
      <c r="J110" s="47">
        <v>0</v>
      </c>
      <c r="K110" s="47">
        <v>0</v>
      </c>
    </row>
    <row r="111" spans="1:11" ht="12.75">
      <c r="A111" s="50">
        <v>22</v>
      </c>
      <c r="B111" s="47" t="s">
        <v>466</v>
      </c>
      <c r="C111" s="47" t="s">
        <v>549</v>
      </c>
      <c r="D111" s="47">
        <v>146</v>
      </c>
      <c r="E111" s="47">
        <v>146</v>
      </c>
      <c r="F111" s="47">
        <v>6</v>
      </c>
      <c r="G111" s="47">
        <v>51</v>
      </c>
      <c r="H111" s="47">
        <v>27</v>
      </c>
      <c r="I111" s="47">
        <v>60</v>
      </c>
      <c r="J111" s="47">
        <v>2</v>
      </c>
      <c r="K111" s="47">
        <v>0</v>
      </c>
    </row>
    <row r="112" spans="1:11" ht="12.75">
      <c r="A112" s="50">
        <v>23</v>
      </c>
      <c r="B112" s="47" t="s">
        <v>470</v>
      </c>
      <c r="C112" s="47" t="s">
        <v>550</v>
      </c>
      <c r="D112" s="47">
        <v>20</v>
      </c>
      <c r="E112" s="47">
        <v>20</v>
      </c>
      <c r="F112" s="47">
        <v>0</v>
      </c>
      <c r="G112" s="47">
        <v>10</v>
      </c>
      <c r="H112" s="47">
        <v>2</v>
      </c>
      <c r="I112" s="47">
        <v>7</v>
      </c>
      <c r="J112" s="47">
        <v>1</v>
      </c>
      <c r="K112" s="47">
        <v>0</v>
      </c>
    </row>
    <row r="113" spans="1:11" ht="12.75">
      <c r="A113" s="50">
        <v>24</v>
      </c>
      <c r="B113" s="47" t="s">
        <v>474</v>
      </c>
      <c r="C113" s="47" t="s">
        <v>551</v>
      </c>
      <c r="D113" s="47">
        <v>77</v>
      </c>
      <c r="E113" s="47">
        <v>77</v>
      </c>
      <c r="F113" s="47">
        <v>2</v>
      </c>
      <c r="G113" s="47">
        <v>25</v>
      </c>
      <c r="H113" s="47">
        <v>16</v>
      </c>
      <c r="I113" s="47">
        <v>34</v>
      </c>
      <c r="J113" s="47">
        <v>0</v>
      </c>
      <c r="K113" s="47">
        <v>0</v>
      </c>
    </row>
    <row r="114" spans="1:11" ht="12.75">
      <c r="A114" s="50">
        <v>25</v>
      </c>
      <c r="B114" s="47" t="s">
        <v>474</v>
      </c>
      <c r="C114" s="47" t="s">
        <v>552</v>
      </c>
      <c r="D114" s="47">
        <v>242</v>
      </c>
      <c r="E114" s="47">
        <v>242</v>
      </c>
      <c r="F114" s="47">
        <v>7</v>
      </c>
      <c r="G114" s="47">
        <v>86</v>
      </c>
      <c r="H114" s="47">
        <v>53</v>
      </c>
      <c r="I114" s="47">
        <v>89</v>
      </c>
      <c r="J114" s="47">
        <v>7</v>
      </c>
      <c r="K114" s="47">
        <v>0</v>
      </c>
    </row>
    <row r="115" spans="1:11" ht="12.75">
      <c r="A115" s="50">
        <v>26</v>
      </c>
      <c r="B115" s="47" t="s">
        <v>486</v>
      </c>
      <c r="C115" s="47" t="s">
        <v>553</v>
      </c>
      <c r="D115" s="47">
        <v>75</v>
      </c>
      <c r="E115" s="47">
        <v>75</v>
      </c>
      <c r="F115" s="47">
        <v>7</v>
      </c>
      <c r="G115" s="47">
        <v>66</v>
      </c>
      <c r="H115" s="47">
        <v>2</v>
      </c>
      <c r="I115" s="47">
        <v>0</v>
      </c>
      <c r="J115" s="47">
        <v>0</v>
      </c>
      <c r="K115" s="47">
        <v>0</v>
      </c>
    </row>
    <row r="116" spans="1:11" ht="12.75">
      <c r="A116" s="50">
        <v>27</v>
      </c>
      <c r="B116" s="47" t="s">
        <v>488</v>
      </c>
      <c r="C116" s="47" t="s">
        <v>554</v>
      </c>
      <c r="D116" s="47">
        <v>53</v>
      </c>
      <c r="E116" s="47">
        <v>53</v>
      </c>
      <c r="F116" s="47">
        <v>7</v>
      </c>
      <c r="G116" s="47">
        <v>16</v>
      </c>
      <c r="H116" s="47">
        <v>4</v>
      </c>
      <c r="I116" s="47">
        <v>0</v>
      </c>
      <c r="J116" s="47">
        <v>26</v>
      </c>
      <c r="K116" s="47">
        <v>0</v>
      </c>
    </row>
    <row r="117" spans="1:11" ht="12.75">
      <c r="A117" s="50">
        <v>28</v>
      </c>
      <c r="B117" s="47" t="s">
        <v>498</v>
      </c>
      <c r="C117" s="47" t="s">
        <v>555</v>
      </c>
      <c r="D117" s="47">
        <v>101</v>
      </c>
      <c r="E117" s="47">
        <v>101</v>
      </c>
      <c r="F117" s="47">
        <v>5</v>
      </c>
      <c r="G117" s="47">
        <v>67</v>
      </c>
      <c r="H117" s="47">
        <v>8</v>
      </c>
      <c r="I117" s="47">
        <v>21</v>
      </c>
      <c r="J117" s="47">
        <v>0</v>
      </c>
      <c r="K117" s="47">
        <v>0</v>
      </c>
    </row>
    <row r="118" spans="1:11" ht="12.75">
      <c r="A118" s="50">
        <v>29</v>
      </c>
      <c r="B118" s="47" t="s">
        <v>506</v>
      </c>
      <c r="C118" s="47" t="s">
        <v>556</v>
      </c>
      <c r="D118" s="47">
        <v>58</v>
      </c>
      <c r="E118" s="47">
        <v>53</v>
      </c>
      <c r="F118" s="47">
        <v>0</v>
      </c>
      <c r="G118" s="47">
        <v>14</v>
      </c>
      <c r="H118" s="47">
        <v>0</v>
      </c>
      <c r="I118" s="47">
        <v>39</v>
      </c>
      <c r="J118" s="47">
        <v>0</v>
      </c>
      <c r="K118" s="47">
        <v>5</v>
      </c>
    </row>
    <row r="119" spans="1:11" ht="12.75">
      <c r="A119" s="50">
        <v>30</v>
      </c>
      <c r="B119" s="47" t="s">
        <v>506</v>
      </c>
      <c r="C119" s="47" t="s">
        <v>557</v>
      </c>
      <c r="D119" s="47">
        <v>169</v>
      </c>
      <c r="E119" s="47">
        <v>168</v>
      </c>
      <c r="F119" s="47">
        <v>0</v>
      </c>
      <c r="G119" s="47">
        <v>83</v>
      </c>
      <c r="H119" s="47">
        <v>40</v>
      </c>
      <c r="I119" s="47">
        <v>45</v>
      </c>
      <c r="J119" s="47">
        <v>0</v>
      </c>
      <c r="K119" s="47">
        <v>1</v>
      </c>
    </row>
    <row r="120" spans="1:11" ht="12.75">
      <c r="A120" s="50">
        <v>31</v>
      </c>
      <c r="B120" s="47" t="s">
        <v>506</v>
      </c>
      <c r="C120" s="47" t="s">
        <v>558</v>
      </c>
      <c r="D120" s="47">
        <v>307</v>
      </c>
      <c r="E120" s="47">
        <v>307</v>
      </c>
      <c r="F120" s="47">
        <v>12</v>
      </c>
      <c r="G120" s="47">
        <v>173</v>
      </c>
      <c r="H120" s="47">
        <v>43</v>
      </c>
      <c r="I120" s="47">
        <v>76</v>
      </c>
      <c r="J120" s="47">
        <v>3</v>
      </c>
      <c r="K120" s="47">
        <v>0</v>
      </c>
    </row>
    <row r="121" spans="1:11" ht="12.75">
      <c r="A121" s="50">
        <v>32</v>
      </c>
      <c r="B121" s="47" t="s">
        <v>516</v>
      </c>
      <c r="C121" s="47" t="s">
        <v>559</v>
      </c>
      <c r="D121" s="47">
        <v>18</v>
      </c>
      <c r="E121" s="47">
        <v>18</v>
      </c>
      <c r="F121" s="47">
        <v>1</v>
      </c>
      <c r="G121" s="47">
        <v>9</v>
      </c>
      <c r="H121" s="47">
        <v>0</v>
      </c>
      <c r="I121" s="47">
        <v>8</v>
      </c>
      <c r="J121" s="47">
        <v>0</v>
      </c>
      <c r="K121" s="47">
        <v>0</v>
      </c>
    </row>
    <row r="122" spans="1:11" ht="12.75">
      <c r="A122" s="50">
        <v>33</v>
      </c>
      <c r="B122" s="47" t="s">
        <v>516</v>
      </c>
      <c r="C122" s="47" t="s">
        <v>560</v>
      </c>
      <c r="D122" s="47">
        <v>100</v>
      </c>
      <c r="E122" s="47">
        <v>100</v>
      </c>
      <c r="F122" s="47">
        <v>9</v>
      </c>
      <c r="G122" s="47">
        <v>34</v>
      </c>
      <c r="H122" s="47">
        <v>19</v>
      </c>
      <c r="I122" s="47">
        <v>38</v>
      </c>
      <c r="J122" s="47">
        <v>0</v>
      </c>
      <c r="K122" s="47">
        <v>0</v>
      </c>
    </row>
    <row r="123" spans="1:11" ht="12.75">
      <c r="A123" s="50">
        <v>34</v>
      </c>
      <c r="B123" s="47" t="s">
        <v>516</v>
      </c>
      <c r="C123" s="47" t="s">
        <v>561</v>
      </c>
      <c r="D123" s="47">
        <v>124</v>
      </c>
      <c r="E123" s="47">
        <v>124</v>
      </c>
      <c r="F123" s="47">
        <v>0</v>
      </c>
      <c r="G123" s="47">
        <v>0</v>
      </c>
      <c r="H123" s="47">
        <v>3</v>
      </c>
      <c r="I123" s="47">
        <v>118</v>
      </c>
      <c r="J123" s="47">
        <v>3</v>
      </c>
      <c r="K123" s="47">
        <v>0</v>
      </c>
    </row>
    <row r="124" spans="1:11" ht="12.75">
      <c r="A124" s="50">
        <v>35</v>
      </c>
      <c r="B124" s="47" t="s">
        <v>520</v>
      </c>
      <c r="C124" s="47" t="s">
        <v>562</v>
      </c>
      <c r="D124" s="47">
        <v>138</v>
      </c>
      <c r="E124" s="47">
        <v>138</v>
      </c>
      <c r="F124" s="47">
        <v>8</v>
      </c>
      <c r="G124" s="47">
        <v>56</v>
      </c>
      <c r="H124" s="47">
        <v>27</v>
      </c>
      <c r="I124" s="47">
        <v>47</v>
      </c>
      <c r="J124" s="47">
        <v>0</v>
      </c>
      <c r="K124" s="47">
        <v>0</v>
      </c>
    </row>
    <row r="125" spans="1:11" ht="12.75">
      <c r="A125" s="50">
        <v>36</v>
      </c>
      <c r="B125" s="47" t="s">
        <v>522</v>
      </c>
      <c r="C125" s="47" t="s">
        <v>563</v>
      </c>
      <c r="D125" s="47">
        <v>85</v>
      </c>
      <c r="E125" s="47">
        <v>85</v>
      </c>
      <c r="F125" s="47">
        <v>2</v>
      </c>
      <c r="G125" s="47">
        <v>32</v>
      </c>
      <c r="H125" s="47">
        <v>16</v>
      </c>
      <c r="I125" s="47">
        <v>29</v>
      </c>
      <c r="J125" s="47">
        <v>6</v>
      </c>
      <c r="K125" s="47">
        <v>0</v>
      </c>
    </row>
    <row r="126" spans="1:11" ht="12.75">
      <c r="A126" s="50">
        <v>37</v>
      </c>
      <c r="B126" s="47" t="s">
        <v>524</v>
      </c>
      <c r="C126" s="47" t="s">
        <v>564</v>
      </c>
      <c r="D126" s="47">
        <v>249</v>
      </c>
      <c r="E126" s="47">
        <v>249</v>
      </c>
      <c r="F126" s="47">
        <v>4</v>
      </c>
      <c r="G126" s="47">
        <v>44</v>
      </c>
      <c r="H126" s="47">
        <v>38</v>
      </c>
      <c r="I126" s="47">
        <v>154</v>
      </c>
      <c r="J126" s="47">
        <v>9</v>
      </c>
      <c r="K126" s="47">
        <v>0</v>
      </c>
    </row>
    <row r="127" spans="1:11" ht="12.75">
      <c r="A127" s="50">
        <v>38</v>
      </c>
      <c r="B127" s="47" t="s">
        <v>524</v>
      </c>
      <c r="C127" s="47" t="s">
        <v>565</v>
      </c>
      <c r="D127" s="47">
        <v>35</v>
      </c>
      <c r="E127" s="47">
        <v>35</v>
      </c>
      <c r="F127" s="47">
        <v>0</v>
      </c>
      <c r="G127" s="47">
        <v>12</v>
      </c>
      <c r="H127" s="47">
        <v>5</v>
      </c>
      <c r="I127" s="47">
        <v>18</v>
      </c>
      <c r="J127" s="47">
        <v>0</v>
      </c>
      <c r="K127" s="47">
        <v>0</v>
      </c>
    </row>
    <row r="128" spans="1:11" ht="12.75">
      <c r="A128" s="50">
        <v>39</v>
      </c>
      <c r="B128" s="47" t="s">
        <v>566</v>
      </c>
      <c r="C128" s="47" t="s">
        <v>567</v>
      </c>
      <c r="D128" s="47">
        <v>55</v>
      </c>
      <c r="E128" s="47">
        <v>55</v>
      </c>
      <c r="F128" s="47">
        <v>4</v>
      </c>
      <c r="G128" s="47">
        <v>17</v>
      </c>
      <c r="H128" s="47">
        <v>15</v>
      </c>
      <c r="I128" s="47">
        <v>19</v>
      </c>
      <c r="J128" s="47">
        <v>0</v>
      </c>
      <c r="K128" s="47">
        <v>0</v>
      </c>
    </row>
    <row r="129" spans="1:11" s="54" customFormat="1" ht="12.75">
      <c r="A129" s="51">
        <v>39</v>
      </c>
      <c r="B129" s="52"/>
      <c r="C129" s="52" t="s">
        <v>568</v>
      </c>
      <c r="D129" s="52">
        <f aca="true" t="shared" si="1" ref="D129:K129">SUM(D90:D128)</f>
        <v>4513</v>
      </c>
      <c r="E129" s="52">
        <f t="shared" si="1"/>
        <v>4408</v>
      </c>
      <c r="F129" s="52">
        <f t="shared" si="1"/>
        <v>221</v>
      </c>
      <c r="G129" s="52">
        <f t="shared" si="1"/>
        <v>1663</v>
      </c>
      <c r="H129" s="52">
        <f t="shared" si="1"/>
        <v>831</v>
      </c>
      <c r="I129" s="52">
        <f t="shared" si="1"/>
        <v>1580</v>
      </c>
      <c r="J129" s="52">
        <f t="shared" si="1"/>
        <v>113</v>
      </c>
      <c r="K129" s="52">
        <f t="shared" si="1"/>
        <v>105</v>
      </c>
    </row>
    <row r="130" spans="1:11" ht="7.5" customHeight="1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1"/>
    </row>
    <row r="131" spans="1:11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K131">(D88+D129)</f>
        <v>10275</v>
      </c>
      <c r="E131" s="52">
        <f t="shared" si="2"/>
        <v>10113</v>
      </c>
      <c r="F131" s="52">
        <f t="shared" si="2"/>
        <v>697</v>
      </c>
      <c r="G131" s="52">
        <f t="shared" si="2"/>
        <v>2393</v>
      </c>
      <c r="H131" s="52">
        <f t="shared" si="2"/>
        <v>4929</v>
      </c>
      <c r="I131" s="52">
        <f t="shared" si="2"/>
        <v>1890</v>
      </c>
      <c r="J131" s="52">
        <f t="shared" si="2"/>
        <v>204</v>
      </c>
      <c r="K131" s="52">
        <f t="shared" si="2"/>
        <v>162</v>
      </c>
    </row>
  </sheetData>
  <sheetProtection password="CE88" sheet="1" objects="1" scenarios="1"/>
  <mergeCells count="9">
    <mergeCell ref="A89:K89"/>
    <mergeCell ref="A130:K130"/>
    <mergeCell ref="K2:K3"/>
    <mergeCell ref="E2:E3"/>
    <mergeCell ref="D2:D3"/>
    <mergeCell ref="A1:A3"/>
    <mergeCell ref="B1:B3"/>
    <mergeCell ref="C1:C3"/>
    <mergeCell ref="F2:J2"/>
  </mergeCells>
  <printOptions horizontalCentered="1"/>
  <pageMargins left="0.35433070866141736" right="0.35433070866141736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&amp;L
&amp;C&amp;"Arial,Bold"&amp;12 3. Pensiju vai pabalstu saņēmēju skaits uz 2008. gada 1. janvāri&amp;R
</oddHeader>
    <oddFooter>&amp;L
&amp;8SPP Statistiskās informācijas un analīzes daļa&amp;R
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131"/>
  <sheetViews>
    <sheetView showGridLines="0" workbookViewId="0" topLeftCell="C1">
      <selection activeCell="N4" sqref="N4"/>
    </sheetView>
  </sheetViews>
  <sheetFormatPr defaultColWidth="9.140625" defaultRowHeight="12.75"/>
  <cols>
    <col min="1" max="1" width="4.7109375" style="9" customWidth="1"/>
    <col min="2" max="2" width="16.7109375" style="8" customWidth="1"/>
    <col min="3" max="3" width="45.140625" style="8" customWidth="1"/>
    <col min="4" max="4" width="9.00390625" style="8" customWidth="1"/>
    <col min="5" max="5" width="7.140625" style="8" customWidth="1"/>
    <col min="6" max="6" width="7.00390625" style="8" customWidth="1"/>
    <col min="7" max="7" width="7.28125" style="8" customWidth="1"/>
    <col min="8" max="8" width="8.140625" style="8" customWidth="1"/>
    <col min="9" max="9" width="9.8515625" style="8" customWidth="1"/>
    <col min="10" max="10" width="9.28125" style="8" customWidth="1"/>
    <col min="11" max="13" width="8.00390625" style="8" customWidth="1"/>
    <col min="14" max="16384" width="9.140625" style="8" customWidth="1"/>
  </cols>
  <sheetData>
    <row r="1" spans="1:13" s="3" customFormat="1" ht="22.5">
      <c r="A1" s="159" t="s">
        <v>0</v>
      </c>
      <c r="B1" s="147" t="s">
        <v>1</v>
      </c>
      <c r="C1" s="147" t="s">
        <v>2</v>
      </c>
      <c r="D1" s="2" t="s">
        <v>210</v>
      </c>
      <c r="E1" s="2" t="s">
        <v>244</v>
      </c>
      <c r="F1" s="2" t="s">
        <v>243</v>
      </c>
      <c r="G1" s="2" t="s">
        <v>242</v>
      </c>
      <c r="H1" s="2" t="s">
        <v>241</v>
      </c>
      <c r="I1" s="2" t="s">
        <v>240</v>
      </c>
      <c r="J1" s="2" t="s">
        <v>239</v>
      </c>
      <c r="K1" s="45" t="s">
        <v>389</v>
      </c>
      <c r="L1" s="45" t="s">
        <v>390</v>
      </c>
      <c r="M1" s="2" t="s">
        <v>238</v>
      </c>
    </row>
    <row r="2" spans="1:13" s="3" customFormat="1" ht="12.75">
      <c r="A2" s="159"/>
      <c r="B2" s="147"/>
      <c r="C2" s="147"/>
      <c r="D2" s="142" t="s">
        <v>373</v>
      </c>
      <c r="E2" s="143" t="s">
        <v>44</v>
      </c>
      <c r="F2" s="143"/>
      <c r="G2" s="143" t="s">
        <v>222</v>
      </c>
      <c r="H2" s="143"/>
      <c r="I2" s="143"/>
      <c r="J2" s="143"/>
      <c r="K2" s="143"/>
      <c r="L2" s="143"/>
      <c r="M2" s="143"/>
    </row>
    <row r="3" spans="1:13" s="3" customFormat="1" ht="57.75" customHeight="1">
      <c r="A3" s="160"/>
      <c r="B3" s="148"/>
      <c r="C3" s="148"/>
      <c r="D3" s="142"/>
      <c r="E3" s="2" t="s">
        <v>221</v>
      </c>
      <c r="F3" s="2" t="s">
        <v>212</v>
      </c>
      <c r="G3" s="2" t="s">
        <v>237</v>
      </c>
      <c r="H3" s="2" t="s">
        <v>236</v>
      </c>
      <c r="I3" s="2" t="s">
        <v>235</v>
      </c>
      <c r="J3" s="2" t="s">
        <v>234</v>
      </c>
      <c r="K3" s="44" t="s">
        <v>388</v>
      </c>
      <c r="L3" s="44" t="s">
        <v>391</v>
      </c>
      <c r="M3" s="2" t="s">
        <v>233</v>
      </c>
    </row>
    <row r="4" spans="1:13" s="36" customFormat="1" ht="13.5" customHeight="1" thickBot="1">
      <c r="A4" s="6" t="s">
        <v>20</v>
      </c>
      <c r="B4" s="6" t="s">
        <v>21</v>
      </c>
      <c r="C4" s="6" t="s">
        <v>22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</row>
    <row r="5" spans="1:13" ht="12.75">
      <c r="A5" s="48">
        <v>1</v>
      </c>
      <c r="B5" s="49" t="s">
        <v>413</v>
      </c>
      <c r="C5" s="49" t="s">
        <v>414</v>
      </c>
      <c r="D5" s="49">
        <v>134</v>
      </c>
      <c r="E5" s="49">
        <v>81</v>
      </c>
      <c r="F5" s="49">
        <v>53</v>
      </c>
      <c r="G5" s="49">
        <v>38</v>
      </c>
      <c r="H5" s="49">
        <v>16</v>
      </c>
      <c r="I5" s="49">
        <v>3</v>
      </c>
      <c r="J5" s="49">
        <v>77</v>
      </c>
      <c r="K5" s="49">
        <v>0</v>
      </c>
      <c r="L5" s="49">
        <v>0</v>
      </c>
      <c r="M5" s="49">
        <v>0</v>
      </c>
    </row>
    <row r="6" spans="1:13" ht="12.75">
      <c r="A6" s="50">
        <v>2</v>
      </c>
      <c r="B6" s="47" t="s">
        <v>415</v>
      </c>
      <c r="C6" s="47" t="s">
        <v>416</v>
      </c>
      <c r="D6" s="47">
        <v>10</v>
      </c>
      <c r="E6" s="47">
        <v>3</v>
      </c>
      <c r="F6" s="47">
        <v>7</v>
      </c>
      <c r="G6" s="47">
        <v>8</v>
      </c>
      <c r="H6" s="47">
        <v>1</v>
      </c>
      <c r="I6" s="47">
        <v>0</v>
      </c>
      <c r="J6" s="47">
        <v>1</v>
      </c>
      <c r="K6" s="47">
        <v>0</v>
      </c>
      <c r="L6" s="47">
        <v>0</v>
      </c>
      <c r="M6" s="47">
        <v>0</v>
      </c>
    </row>
    <row r="7" spans="1:13" ht="12.75">
      <c r="A7" s="50">
        <v>3</v>
      </c>
      <c r="B7" s="47" t="s">
        <v>415</v>
      </c>
      <c r="C7" s="47" t="s">
        <v>417</v>
      </c>
      <c r="D7" s="47">
        <v>45</v>
      </c>
      <c r="E7" s="47">
        <v>33</v>
      </c>
      <c r="F7" s="47">
        <v>12</v>
      </c>
      <c r="G7" s="47">
        <v>28</v>
      </c>
      <c r="H7" s="47">
        <v>7</v>
      </c>
      <c r="I7" s="47">
        <v>2</v>
      </c>
      <c r="J7" s="47">
        <v>4</v>
      </c>
      <c r="K7" s="47">
        <v>0</v>
      </c>
      <c r="L7" s="47">
        <v>0</v>
      </c>
      <c r="M7" s="47">
        <v>4</v>
      </c>
    </row>
    <row r="8" spans="1:13" ht="12.75">
      <c r="A8" s="50">
        <v>4</v>
      </c>
      <c r="B8" s="47" t="s">
        <v>415</v>
      </c>
      <c r="C8" s="47" t="s">
        <v>418</v>
      </c>
      <c r="D8" s="47">
        <v>28</v>
      </c>
      <c r="E8" s="47">
        <v>0</v>
      </c>
      <c r="F8" s="47">
        <v>28</v>
      </c>
      <c r="G8" s="47">
        <v>1</v>
      </c>
      <c r="H8" s="47">
        <v>27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</row>
    <row r="9" spans="1:13" ht="12.75">
      <c r="A9" s="50">
        <v>5</v>
      </c>
      <c r="B9" s="47" t="s">
        <v>419</v>
      </c>
      <c r="C9" s="47" t="s">
        <v>420</v>
      </c>
      <c r="D9" s="47">
        <v>45</v>
      </c>
      <c r="E9" s="47">
        <v>29</v>
      </c>
      <c r="F9" s="47">
        <v>16</v>
      </c>
      <c r="G9" s="47">
        <v>44</v>
      </c>
      <c r="H9" s="47">
        <v>0</v>
      </c>
      <c r="I9" s="47">
        <v>0</v>
      </c>
      <c r="J9" s="47">
        <v>1</v>
      </c>
      <c r="K9" s="47">
        <v>0</v>
      </c>
      <c r="L9" s="47">
        <v>0</v>
      </c>
      <c r="M9" s="47">
        <v>0</v>
      </c>
    </row>
    <row r="10" spans="1:13" ht="12.75">
      <c r="A10" s="50">
        <v>6</v>
      </c>
      <c r="B10" s="47" t="s">
        <v>421</v>
      </c>
      <c r="C10" s="47" t="s">
        <v>422</v>
      </c>
      <c r="D10" s="47">
        <v>17</v>
      </c>
      <c r="E10" s="47">
        <v>10</v>
      </c>
      <c r="F10" s="47">
        <v>7</v>
      </c>
      <c r="G10" s="47">
        <v>9</v>
      </c>
      <c r="H10" s="47">
        <v>1</v>
      </c>
      <c r="I10" s="47">
        <v>0</v>
      </c>
      <c r="J10" s="47">
        <v>2</v>
      </c>
      <c r="K10" s="47">
        <v>0</v>
      </c>
      <c r="L10" s="47">
        <v>0</v>
      </c>
      <c r="M10" s="47">
        <v>5</v>
      </c>
    </row>
    <row r="11" spans="1:13" ht="12.75">
      <c r="A11" s="50">
        <v>7</v>
      </c>
      <c r="B11" s="47" t="s">
        <v>421</v>
      </c>
      <c r="C11" s="47" t="s">
        <v>423</v>
      </c>
      <c r="D11" s="47">
        <v>34</v>
      </c>
      <c r="E11" s="47">
        <v>14</v>
      </c>
      <c r="F11" s="47">
        <v>20</v>
      </c>
      <c r="G11" s="47">
        <v>0</v>
      </c>
      <c r="H11" s="47">
        <v>20</v>
      </c>
      <c r="I11" s="47">
        <v>0</v>
      </c>
      <c r="J11" s="47">
        <v>13</v>
      </c>
      <c r="K11" s="47">
        <v>0</v>
      </c>
      <c r="L11" s="47">
        <v>0</v>
      </c>
      <c r="M11" s="47">
        <v>1</v>
      </c>
    </row>
    <row r="12" spans="1:13" ht="12.75">
      <c r="A12" s="50">
        <v>8</v>
      </c>
      <c r="B12" s="47" t="s">
        <v>421</v>
      </c>
      <c r="C12" s="47" t="s">
        <v>424</v>
      </c>
      <c r="D12" s="47">
        <v>75</v>
      </c>
      <c r="E12" s="47">
        <v>50</v>
      </c>
      <c r="F12" s="47">
        <v>25</v>
      </c>
      <c r="G12" s="47">
        <v>72</v>
      </c>
      <c r="H12" s="47">
        <v>3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</row>
    <row r="13" spans="1:13" ht="12.75">
      <c r="A13" s="50">
        <v>9</v>
      </c>
      <c r="B13" s="47" t="s">
        <v>421</v>
      </c>
      <c r="C13" s="47" t="s">
        <v>425</v>
      </c>
      <c r="D13" s="47">
        <v>126</v>
      </c>
      <c r="E13" s="47">
        <v>100</v>
      </c>
      <c r="F13" s="47">
        <v>26</v>
      </c>
      <c r="G13" s="47">
        <v>60</v>
      </c>
      <c r="H13" s="47">
        <v>3</v>
      </c>
      <c r="I13" s="47">
        <v>0</v>
      </c>
      <c r="J13" s="47">
        <v>41</v>
      </c>
      <c r="K13" s="47">
        <v>0</v>
      </c>
      <c r="L13" s="47">
        <v>0</v>
      </c>
      <c r="M13" s="47">
        <v>22</v>
      </c>
    </row>
    <row r="14" spans="1:13" ht="12.75">
      <c r="A14" s="50">
        <v>10</v>
      </c>
      <c r="B14" s="47" t="s">
        <v>421</v>
      </c>
      <c r="C14" s="47" t="s">
        <v>426</v>
      </c>
      <c r="D14" s="47">
        <v>35</v>
      </c>
      <c r="E14" s="47">
        <v>33</v>
      </c>
      <c r="F14" s="47">
        <v>2</v>
      </c>
      <c r="G14" s="47">
        <v>23</v>
      </c>
      <c r="H14" s="47">
        <v>4</v>
      </c>
      <c r="I14" s="47">
        <v>5</v>
      </c>
      <c r="J14" s="47">
        <v>3</v>
      </c>
      <c r="K14" s="47">
        <v>0</v>
      </c>
      <c r="L14" s="47">
        <v>0</v>
      </c>
      <c r="M14" s="47">
        <v>0</v>
      </c>
    </row>
    <row r="15" spans="1:13" ht="12.75">
      <c r="A15" s="50">
        <v>11</v>
      </c>
      <c r="B15" s="47" t="s">
        <v>421</v>
      </c>
      <c r="C15" s="47" t="s">
        <v>427</v>
      </c>
      <c r="D15" s="47">
        <v>107</v>
      </c>
      <c r="E15" s="47">
        <v>70</v>
      </c>
      <c r="F15" s="47">
        <v>37</v>
      </c>
      <c r="G15" s="47">
        <v>42</v>
      </c>
      <c r="H15" s="47">
        <v>57</v>
      </c>
      <c r="I15" s="47">
        <v>0</v>
      </c>
      <c r="J15" s="47">
        <v>0</v>
      </c>
      <c r="K15" s="47">
        <v>0</v>
      </c>
      <c r="L15" s="47">
        <v>0</v>
      </c>
      <c r="M15" s="47">
        <v>8</v>
      </c>
    </row>
    <row r="16" spans="1:13" ht="12.75">
      <c r="A16" s="50">
        <v>12</v>
      </c>
      <c r="B16" s="47" t="s">
        <v>421</v>
      </c>
      <c r="C16" s="47" t="s">
        <v>428</v>
      </c>
      <c r="D16" s="47">
        <v>3</v>
      </c>
      <c r="E16" s="47">
        <v>3</v>
      </c>
      <c r="F16" s="47">
        <v>0</v>
      </c>
      <c r="G16" s="47">
        <v>2</v>
      </c>
      <c r="H16" s="47">
        <v>0</v>
      </c>
      <c r="I16" s="47">
        <v>0</v>
      </c>
      <c r="J16" s="47">
        <v>1</v>
      </c>
      <c r="K16" s="47">
        <v>0</v>
      </c>
      <c r="L16" s="47">
        <v>0</v>
      </c>
      <c r="M16" s="47">
        <v>0</v>
      </c>
    </row>
    <row r="17" spans="1:13" ht="12.75">
      <c r="A17" s="50">
        <v>13</v>
      </c>
      <c r="B17" s="47" t="s">
        <v>429</v>
      </c>
      <c r="C17" s="47" t="s">
        <v>430</v>
      </c>
      <c r="D17" s="47">
        <v>44</v>
      </c>
      <c r="E17" s="47">
        <v>25</v>
      </c>
      <c r="F17" s="47">
        <v>19</v>
      </c>
      <c r="G17" s="47">
        <v>27</v>
      </c>
      <c r="H17" s="47">
        <v>3</v>
      </c>
      <c r="I17" s="47">
        <v>0</v>
      </c>
      <c r="J17" s="47">
        <v>14</v>
      </c>
      <c r="K17" s="47">
        <v>0</v>
      </c>
      <c r="L17" s="47">
        <v>0</v>
      </c>
      <c r="M17" s="47">
        <v>0</v>
      </c>
    </row>
    <row r="18" spans="1:13" ht="12.75">
      <c r="A18" s="50">
        <v>14</v>
      </c>
      <c r="B18" s="47" t="s">
        <v>431</v>
      </c>
      <c r="C18" s="47" t="s">
        <v>432</v>
      </c>
      <c r="D18" s="47">
        <v>59</v>
      </c>
      <c r="E18" s="47">
        <v>48</v>
      </c>
      <c r="F18" s="47">
        <v>11</v>
      </c>
      <c r="G18" s="47">
        <v>57</v>
      </c>
      <c r="H18" s="47">
        <v>1</v>
      </c>
      <c r="I18" s="47">
        <v>0</v>
      </c>
      <c r="J18" s="47">
        <v>0</v>
      </c>
      <c r="K18" s="47">
        <v>0</v>
      </c>
      <c r="L18" s="47">
        <v>0</v>
      </c>
      <c r="M18" s="47">
        <v>1</v>
      </c>
    </row>
    <row r="19" spans="1:13" ht="12.75">
      <c r="A19" s="50">
        <v>15</v>
      </c>
      <c r="B19" s="47" t="s">
        <v>431</v>
      </c>
      <c r="C19" s="47" t="s">
        <v>433</v>
      </c>
      <c r="D19" s="47">
        <v>29</v>
      </c>
      <c r="E19" s="47">
        <v>21</v>
      </c>
      <c r="F19" s="47">
        <v>8</v>
      </c>
      <c r="G19" s="47">
        <v>29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</row>
    <row r="20" spans="1:13" ht="12.75">
      <c r="A20" s="50">
        <v>16</v>
      </c>
      <c r="B20" s="47" t="s">
        <v>431</v>
      </c>
      <c r="C20" s="47" t="s">
        <v>434</v>
      </c>
      <c r="D20" s="47">
        <v>3</v>
      </c>
      <c r="E20" s="47">
        <v>3</v>
      </c>
      <c r="F20" s="47">
        <v>0</v>
      </c>
      <c r="G20" s="47">
        <v>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</row>
    <row r="21" spans="1:13" ht="12.75">
      <c r="A21" s="50">
        <v>17</v>
      </c>
      <c r="B21" s="47" t="s">
        <v>435</v>
      </c>
      <c r="C21" s="47" t="s">
        <v>436</v>
      </c>
      <c r="D21" s="47">
        <v>34</v>
      </c>
      <c r="E21" s="47">
        <v>23</v>
      </c>
      <c r="F21" s="47">
        <v>11</v>
      </c>
      <c r="G21" s="47">
        <v>14</v>
      </c>
      <c r="H21" s="47">
        <v>0</v>
      </c>
      <c r="I21" s="47">
        <v>2</v>
      </c>
      <c r="J21" s="47">
        <v>18</v>
      </c>
      <c r="K21" s="47">
        <v>0</v>
      </c>
      <c r="L21" s="47">
        <v>0</v>
      </c>
      <c r="M21" s="47">
        <v>0</v>
      </c>
    </row>
    <row r="22" spans="1:13" ht="12.75">
      <c r="A22" s="50">
        <v>18</v>
      </c>
      <c r="B22" s="47" t="s">
        <v>435</v>
      </c>
      <c r="C22" s="47" t="s">
        <v>437</v>
      </c>
      <c r="D22" s="47">
        <v>19</v>
      </c>
      <c r="E22" s="47">
        <v>12</v>
      </c>
      <c r="F22" s="47">
        <v>7</v>
      </c>
      <c r="G22" s="47">
        <v>12</v>
      </c>
      <c r="H22" s="47">
        <v>0</v>
      </c>
      <c r="I22" s="47">
        <v>0</v>
      </c>
      <c r="J22" s="47">
        <v>7</v>
      </c>
      <c r="K22" s="47">
        <v>0</v>
      </c>
      <c r="L22" s="47">
        <v>0</v>
      </c>
      <c r="M22" s="47">
        <v>0</v>
      </c>
    </row>
    <row r="23" spans="1:13" ht="12.75">
      <c r="A23" s="50">
        <v>19</v>
      </c>
      <c r="B23" s="47" t="s">
        <v>438</v>
      </c>
      <c r="C23" s="47" t="s">
        <v>439</v>
      </c>
      <c r="D23" s="47">
        <v>54</v>
      </c>
      <c r="E23" s="47">
        <v>33</v>
      </c>
      <c r="F23" s="47">
        <v>21</v>
      </c>
      <c r="G23" s="47">
        <v>54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</row>
    <row r="24" spans="1:13" ht="12.75">
      <c r="A24" s="50">
        <v>20</v>
      </c>
      <c r="B24" s="47" t="s">
        <v>440</v>
      </c>
      <c r="C24" s="47" t="s">
        <v>441</v>
      </c>
      <c r="D24" s="47">
        <v>5</v>
      </c>
      <c r="E24" s="47">
        <v>4</v>
      </c>
      <c r="F24" s="47">
        <v>1</v>
      </c>
      <c r="G24" s="47">
        <v>4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1</v>
      </c>
    </row>
    <row r="25" spans="1:13" ht="12.75">
      <c r="A25" s="50">
        <v>21</v>
      </c>
      <c r="B25" s="47" t="s">
        <v>440</v>
      </c>
      <c r="C25" s="47" t="s">
        <v>442</v>
      </c>
      <c r="D25" s="47">
        <v>18</v>
      </c>
      <c r="E25" s="47">
        <v>12</v>
      </c>
      <c r="F25" s="47">
        <v>6</v>
      </c>
      <c r="G25" s="47">
        <v>17</v>
      </c>
      <c r="H25" s="47">
        <v>1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</row>
    <row r="26" spans="1:13" ht="12.75">
      <c r="A26" s="50">
        <v>22</v>
      </c>
      <c r="B26" s="47" t="s">
        <v>440</v>
      </c>
      <c r="C26" s="47" t="s">
        <v>443</v>
      </c>
      <c r="D26" s="47">
        <v>6</v>
      </c>
      <c r="E26" s="47">
        <v>3</v>
      </c>
      <c r="F26" s="47">
        <v>3</v>
      </c>
      <c r="G26" s="47">
        <v>5</v>
      </c>
      <c r="H26" s="47">
        <v>0</v>
      </c>
      <c r="I26" s="47">
        <v>1</v>
      </c>
      <c r="J26" s="47">
        <v>0</v>
      </c>
      <c r="K26" s="47">
        <v>0</v>
      </c>
      <c r="L26" s="47">
        <v>0</v>
      </c>
      <c r="M26" s="47">
        <v>0</v>
      </c>
    </row>
    <row r="27" spans="1:13" ht="12.75">
      <c r="A27" s="50">
        <v>23</v>
      </c>
      <c r="B27" s="47" t="s">
        <v>444</v>
      </c>
      <c r="C27" s="47" t="s">
        <v>445</v>
      </c>
      <c r="D27" s="47">
        <v>22</v>
      </c>
      <c r="E27" s="47">
        <v>12</v>
      </c>
      <c r="F27" s="47">
        <v>10</v>
      </c>
      <c r="G27" s="47">
        <v>22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</row>
    <row r="28" spans="1:13" ht="12.75">
      <c r="A28" s="50">
        <v>24</v>
      </c>
      <c r="B28" s="47" t="s">
        <v>444</v>
      </c>
      <c r="C28" s="47" t="s">
        <v>446</v>
      </c>
      <c r="D28" s="47">
        <v>49</v>
      </c>
      <c r="E28" s="47">
        <v>41</v>
      </c>
      <c r="F28" s="47">
        <v>8</v>
      </c>
      <c r="G28" s="47">
        <v>20</v>
      </c>
      <c r="H28" s="47">
        <v>7</v>
      </c>
      <c r="I28" s="47">
        <v>0</v>
      </c>
      <c r="J28" s="47">
        <v>22</v>
      </c>
      <c r="K28" s="47">
        <v>0</v>
      </c>
      <c r="L28" s="47">
        <v>0</v>
      </c>
      <c r="M28" s="47">
        <v>0</v>
      </c>
    </row>
    <row r="29" spans="1:13" ht="12.75">
      <c r="A29" s="50">
        <v>25</v>
      </c>
      <c r="B29" s="47" t="s">
        <v>444</v>
      </c>
      <c r="C29" s="47" t="s">
        <v>447</v>
      </c>
      <c r="D29" s="47">
        <v>13</v>
      </c>
      <c r="E29" s="47">
        <v>12</v>
      </c>
      <c r="F29" s="47">
        <v>1</v>
      </c>
      <c r="G29" s="47">
        <v>11</v>
      </c>
      <c r="H29" s="47">
        <v>0</v>
      </c>
      <c r="I29" s="47">
        <v>0</v>
      </c>
      <c r="J29" s="47">
        <v>2</v>
      </c>
      <c r="K29" s="47">
        <v>0</v>
      </c>
      <c r="L29" s="47">
        <v>0</v>
      </c>
      <c r="M29" s="47">
        <v>0</v>
      </c>
    </row>
    <row r="30" spans="1:13" ht="12.75">
      <c r="A30" s="50">
        <v>26</v>
      </c>
      <c r="B30" s="47" t="s">
        <v>448</v>
      </c>
      <c r="C30" s="47" t="s">
        <v>449</v>
      </c>
      <c r="D30" s="47">
        <v>6</v>
      </c>
      <c r="E30" s="47">
        <v>3</v>
      </c>
      <c r="F30" s="47">
        <v>3</v>
      </c>
      <c r="G30" s="47">
        <v>6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</row>
    <row r="31" spans="1:13" ht="12.75">
      <c r="A31" s="50">
        <v>27</v>
      </c>
      <c r="B31" s="47" t="s">
        <v>448</v>
      </c>
      <c r="C31" s="47" t="s">
        <v>450</v>
      </c>
      <c r="D31" s="47">
        <v>19</v>
      </c>
      <c r="E31" s="47">
        <v>13</v>
      </c>
      <c r="F31" s="47">
        <v>6</v>
      </c>
      <c r="G31" s="47">
        <v>17</v>
      </c>
      <c r="H31" s="47">
        <v>0</v>
      </c>
      <c r="I31" s="47">
        <v>0</v>
      </c>
      <c r="J31" s="47">
        <v>2</v>
      </c>
      <c r="K31" s="47">
        <v>0</v>
      </c>
      <c r="L31" s="47">
        <v>0</v>
      </c>
      <c r="M31" s="47">
        <v>0</v>
      </c>
    </row>
    <row r="32" spans="1:13" ht="12.75">
      <c r="A32" s="50">
        <v>28</v>
      </c>
      <c r="B32" s="47" t="s">
        <v>451</v>
      </c>
      <c r="C32" s="47" t="s">
        <v>452</v>
      </c>
      <c r="D32" s="47">
        <v>51</v>
      </c>
      <c r="E32" s="47">
        <v>39</v>
      </c>
      <c r="F32" s="47">
        <v>12</v>
      </c>
      <c r="G32" s="47">
        <v>39</v>
      </c>
      <c r="H32" s="47">
        <v>1</v>
      </c>
      <c r="I32" s="47">
        <v>3</v>
      </c>
      <c r="J32" s="47">
        <v>7</v>
      </c>
      <c r="K32" s="47">
        <v>0</v>
      </c>
      <c r="L32" s="47">
        <v>0</v>
      </c>
      <c r="M32" s="47">
        <v>1</v>
      </c>
    </row>
    <row r="33" spans="1:13" ht="12.75">
      <c r="A33" s="50">
        <v>29</v>
      </c>
      <c r="B33" s="47" t="s">
        <v>453</v>
      </c>
      <c r="C33" s="47" t="s">
        <v>454</v>
      </c>
      <c r="D33" s="47">
        <v>34</v>
      </c>
      <c r="E33" s="47">
        <v>23</v>
      </c>
      <c r="F33" s="47">
        <v>11</v>
      </c>
      <c r="G33" s="47">
        <v>34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</row>
    <row r="34" spans="1:13" ht="12.75">
      <c r="A34" s="50">
        <v>30</v>
      </c>
      <c r="B34" s="47" t="s">
        <v>453</v>
      </c>
      <c r="C34" s="47" t="s">
        <v>455</v>
      </c>
      <c r="D34" s="47">
        <v>53</v>
      </c>
      <c r="E34" s="47">
        <v>34</v>
      </c>
      <c r="F34" s="47">
        <v>19</v>
      </c>
      <c r="G34" s="47">
        <v>26</v>
      </c>
      <c r="H34" s="47">
        <v>0</v>
      </c>
      <c r="I34" s="47">
        <v>0</v>
      </c>
      <c r="J34" s="47">
        <v>27</v>
      </c>
      <c r="K34" s="47">
        <v>0</v>
      </c>
      <c r="L34" s="47">
        <v>0</v>
      </c>
      <c r="M34" s="47">
        <v>0</v>
      </c>
    </row>
    <row r="35" spans="1:13" ht="12.75">
      <c r="A35" s="50">
        <v>31</v>
      </c>
      <c r="B35" s="47" t="s">
        <v>456</v>
      </c>
      <c r="C35" s="47" t="s">
        <v>457</v>
      </c>
      <c r="D35" s="47">
        <v>2</v>
      </c>
      <c r="E35" s="47">
        <v>1</v>
      </c>
      <c r="F35" s="47">
        <v>1</v>
      </c>
      <c r="G35" s="47">
        <v>2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</row>
    <row r="36" spans="1:13" ht="12.75">
      <c r="A36" s="50">
        <v>32</v>
      </c>
      <c r="B36" s="47" t="s">
        <v>456</v>
      </c>
      <c r="C36" s="47" t="s">
        <v>458</v>
      </c>
      <c r="D36" s="47">
        <v>6</v>
      </c>
      <c r="E36" s="47">
        <v>4</v>
      </c>
      <c r="F36" s="47">
        <v>2</v>
      </c>
      <c r="G36" s="47">
        <v>5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</row>
    <row r="37" spans="1:13" ht="12.75">
      <c r="A37" s="50">
        <v>33</v>
      </c>
      <c r="B37" s="47" t="s">
        <v>456</v>
      </c>
      <c r="C37" s="47" t="s">
        <v>459</v>
      </c>
      <c r="D37" s="47">
        <v>123</v>
      </c>
      <c r="E37" s="47">
        <v>84</v>
      </c>
      <c r="F37" s="47">
        <v>39</v>
      </c>
      <c r="G37" s="47">
        <v>81</v>
      </c>
      <c r="H37" s="47">
        <v>1</v>
      </c>
      <c r="I37" s="47">
        <v>7</v>
      </c>
      <c r="J37" s="47">
        <v>27</v>
      </c>
      <c r="K37" s="47">
        <v>0</v>
      </c>
      <c r="L37" s="47">
        <v>0</v>
      </c>
      <c r="M37" s="47">
        <v>7</v>
      </c>
    </row>
    <row r="38" spans="1:13" ht="12.75">
      <c r="A38" s="50">
        <v>34</v>
      </c>
      <c r="B38" s="47" t="s">
        <v>456</v>
      </c>
      <c r="C38" s="47" t="s">
        <v>460</v>
      </c>
      <c r="D38" s="47">
        <v>23</v>
      </c>
      <c r="E38" s="47">
        <v>20</v>
      </c>
      <c r="F38" s="47">
        <v>3</v>
      </c>
      <c r="G38" s="47">
        <v>14</v>
      </c>
      <c r="H38" s="47">
        <v>0</v>
      </c>
      <c r="I38" s="47">
        <v>0</v>
      </c>
      <c r="J38" s="47">
        <v>9</v>
      </c>
      <c r="K38" s="47">
        <v>0</v>
      </c>
      <c r="L38" s="47">
        <v>0</v>
      </c>
      <c r="M38" s="47">
        <v>0</v>
      </c>
    </row>
    <row r="39" spans="1:13" ht="12.75">
      <c r="A39" s="50">
        <v>35</v>
      </c>
      <c r="B39" s="47" t="s">
        <v>456</v>
      </c>
      <c r="C39" s="47" t="s">
        <v>461</v>
      </c>
      <c r="D39" s="47">
        <v>1</v>
      </c>
      <c r="E39" s="47">
        <v>1</v>
      </c>
      <c r="F39" s="47">
        <v>0</v>
      </c>
      <c r="G39" s="47">
        <v>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</row>
    <row r="40" spans="1:13" ht="12.75">
      <c r="A40" s="50">
        <v>36</v>
      </c>
      <c r="B40" s="47" t="s">
        <v>462</v>
      </c>
      <c r="C40" s="47" t="s">
        <v>463</v>
      </c>
      <c r="D40" s="47">
        <v>66</v>
      </c>
      <c r="E40" s="47">
        <v>37</v>
      </c>
      <c r="F40" s="47">
        <v>29</v>
      </c>
      <c r="G40" s="47">
        <v>62</v>
      </c>
      <c r="H40" s="47">
        <v>1</v>
      </c>
      <c r="I40" s="47">
        <v>0</v>
      </c>
      <c r="J40" s="47">
        <v>0</v>
      </c>
      <c r="K40" s="47">
        <v>0</v>
      </c>
      <c r="L40" s="47">
        <v>0</v>
      </c>
      <c r="M40" s="47">
        <v>3</v>
      </c>
    </row>
    <row r="41" spans="1:13" ht="12.75">
      <c r="A41" s="50">
        <v>37</v>
      </c>
      <c r="B41" s="47" t="s">
        <v>462</v>
      </c>
      <c r="C41" s="47" t="s">
        <v>464</v>
      </c>
      <c r="D41" s="47">
        <v>9</v>
      </c>
      <c r="E41" s="47">
        <v>6</v>
      </c>
      <c r="F41" s="47">
        <v>3</v>
      </c>
      <c r="G41" s="47">
        <v>8</v>
      </c>
      <c r="H41" s="47">
        <v>1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</row>
    <row r="42" spans="1:13" ht="12.75">
      <c r="A42" s="50">
        <v>38</v>
      </c>
      <c r="B42" s="47" t="s">
        <v>462</v>
      </c>
      <c r="C42" s="47" t="s">
        <v>465</v>
      </c>
      <c r="D42" s="47">
        <v>16</v>
      </c>
      <c r="E42" s="47">
        <v>12</v>
      </c>
      <c r="F42" s="47">
        <v>4</v>
      </c>
      <c r="G42" s="47">
        <v>16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</row>
    <row r="43" spans="1:13" ht="12.75">
      <c r="A43" s="50">
        <v>39</v>
      </c>
      <c r="B43" s="47" t="s">
        <v>466</v>
      </c>
      <c r="C43" s="47" t="s">
        <v>467</v>
      </c>
      <c r="D43" s="47">
        <v>5</v>
      </c>
      <c r="E43" s="47">
        <v>3</v>
      </c>
      <c r="F43" s="47">
        <v>2</v>
      </c>
      <c r="G43" s="47">
        <v>5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</row>
    <row r="44" spans="1:13" ht="12.75">
      <c r="A44" s="50">
        <v>40</v>
      </c>
      <c r="B44" s="47" t="s">
        <v>466</v>
      </c>
      <c r="C44" s="47" t="s">
        <v>468</v>
      </c>
      <c r="D44" s="47">
        <v>20</v>
      </c>
      <c r="E44" s="47">
        <v>10</v>
      </c>
      <c r="F44" s="47">
        <v>10</v>
      </c>
      <c r="G44" s="47">
        <v>20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</row>
    <row r="45" spans="1:13" ht="12.75">
      <c r="A45" s="50">
        <v>41</v>
      </c>
      <c r="B45" s="47" t="s">
        <v>466</v>
      </c>
      <c r="C45" s="47" t="s">
        <v>469</v>
      </c>
      <c r="D45" s="47">
        <v>8</v>
      </c>
      <c r="E45" s="47">
        <v>4</v>
      </c>
      <c r="F45" s="47">
        <v>4</v>
      </c>
      <c r="G45" s="47">
        <v>7</v>
      </c>
      <c r="H45" s="47">
        <v>1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</row>
    <row r="46" spans="1:13" ht="12.75">
      <c r="A46" s="50">
        <v>42</v>
      </c>
      <c r="B46" s="47" t="s">
        <v>470</v>
      </c>
      <c r="C46" s="47" t="s">
        <v>471</v>
      </c>
      <c r="D46" s="47">
        <v>3</v>
      </c>
      <c r="E46" s="47">
        <v>2</v>
      </c>
      <c r="F46" s="47">
        <v>1</v>
      </c>
      <c r="G46" s="47">
        <v>3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</row>
    <row r="47" spans="1:13" ht="12.75">
      <c r="A47" s="50">
        <v>43</v>
      </c>
      <c r="B47" s="47" t="s">
        <v>470</v>
      </c>
      <c r="C47" s="47" t="s">
        <v>472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</row>
    <row r="48" spans="1:13" ht="12.75">
      <c r="A48" s="50">
        <v>44</v>
      </c>
      <c r="B48" s="47" t="s">
        <v>470</v>
      </c>
      <c r="C48" s="47" t="s">
        <v>473</v>
      </c>
      <c r="D48" s="47">
        <v>20</v>
      </c>
      <c r="E48" s="47">
        <v>13</v>
      </c>
      <c r="F48" s="47">
        <v>7</v>
      </c>
      <c r="G48" s="47">
        <v>14</v>
      </c>
      <c r="H48" s="47">
        <v>6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</row>
    <row r="49" spans="1:13" ht="12.75">
      <c r="A49" s="50">
        <v>45</v>
      </c>
      <c r="B49" s="47" t="s">
        <v>474</v>
      </c>
      <c r="C49" s="47" t="s">
        <v>475</v>
      </c>
      <c r="D49" s="47">
        <v>2</v>
      </c>
      <c r="E49" s="47">
        <v>0</v>
      </c>
      <c r="F49" s="47">
        <v>2</v>
      </c>
      <c r="G49" s="47">
        <v>2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</row>
    <row r="50" spans="1:13" ht="12.75">
      <c r="A50" s="50">
        <v>46</v>
      </c>
      <c r="B50" s="47" t="s">
        <v>474</v>
      </c>
      <c r="C50" s="47" t="s">
        <v>476</v>
      </c>
      <c r="D50" s="47">
        <v>13</v>
      </c>
      <c r="E50" s="47">
        <v>6</v>
      </c>
      <c r="F50" s="47">
        <v>7</v>
      </c>
      <c r="G50" s="47">
        <v>8</v>
      </c>
      <c r="H50" s="47">
        <v>2</v>
      </c>
      <c r="I50" s="47">
        <v>0</v>
      </c>
      <c r="J50" s="47">
        <v>3</v>
      </c>
      <c r="K50" s="47">
        <v>0</v>
      </c>
      <c r="L50" s="47">
        <v>0</v>
      </c>
      <c r="M50" s="47">
        <v>0</v>
      </c>
    </row>
    <row r="51" spans="1:13" ht="12.75">
      <c r="A51" s="50">
        <v>47</v>
      </c>
      <c r="B51" s="47" t="s">
        <v>474</v>
      </c>
      <c r="C51" s="47" t="s">
        <v>477</v>
      </c>
      <c r="D51" s="47">
        <v>48</v>
      </c>
      <c r="E51" s="47">
        <v>26</v>
      </c>
      <c r="F51" s="47">
        <v>22</v>
      </c>
      <c r="G51" s="47">
        <v>47</v>
      </c>
      <c r="H51" s="47">
        <v>0</v>
      </c>
      <c r="I51" s="47">
        <v>1</v>
      </c>
      <c r="J51" s="47">
        <v>0</v>
      </c>
      <c r="K51" s="47">
        <v>0</v>
      </c>
      <c r="L51" s="47">
        <v>0</v>
      </c>
      <c r="M51" s="47">
        <v>0</v>
      </c>
    </row>
    <row r="52" spans="1:13" ht="12.75">
      <c r="A52" s="50">
        <v>48</v>
      </c>
      <c r="B52" s="47" t="s">
        <v>478</v>
      </c>
      <c r="C52" s="47" t="s">
        <v>479</v>
      </c>
      <c r="D52" s="47">
        <v>25</v>
      </c>
      <c r="E52" s="47">
        <v>18</v>
      </c>
      <c r="F52" s="47">
        <v>7</v>
      </c>
      <c r="G52" s="47">
        <v>21</v>
      </c>
      <c r="H52" s="47">
        <v>0</v>
      </c>
      <c r="I52" s="47">
        <v>1</v>
      </c>
      <c r="J52" s="47">
        <v>3</v>
      </c>
      <c r="K52" s="47">
        <v>0</v>
      </c>
      <c r="L52" s="47">
        <v>0</v>
      </c>
      <c r="M52" s="47">
        <v>0</v>
      </c>
    </row>
    <row r="53" spans="1:13" ht="12.75">
      <c r="A53" s="50">
        <v>49</v>
      </c>
      <c r="B53" s="47" t="s">
        <v>478</v>
      </c>
      <c r="C53" s="47" t="s">
        <v>480</v>
      </c>
      <c r="D53" s="47">
        <v>7</v>
      </c>
      <c r="E53" s="47">
        <v>5</v>
      </c>
      <c r="F53" s="47">
        <v>2</v>
      </c>
      <c r="G53" s="47">
        <v>5</v>
      </c>
      <c r="H53" s="47">
        <v>2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</row>
    <row r="54" spans="1:13" ht="12.75">
      <c r="A54" s="50">
        <v>50</v>
      </c>
      <c r="B54" s="47" t="s">
        <v>478</v>
      </c>
      <c r="C54" s="47" t="s">
        <v>481</v>
      </c>
      <c r="D54" s="47">
        <v>10</v>
      </c>
      <c r="E54" s="47">
        <v>7</v>
      </c>
      <c r="F54" s="47">
        <v>3</v>
      </c>
      <c r="G54" s="47">
        <v>10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</row>
    <row r="55" spans="1:13" ht="12.75">
      <c r="A55" s="50">
        <v>51</v>
      </c>
      <c r="B55" s="47" t="s">
        <v>478</v>
      </c>
      <c r="C55" s="47" t="s">
        <v>482</v>
      </c>
      <c r="D55" s="47">
        <v>23</v>
      </c>
      <c r="E55" s="47">
        <v>14</v>
      </c>
      <c r="F55" s="47">
        <v>9</v>
      </c>
      <c r="G55" s="47">
        <v>5</v>
      </c>
      <c r="H55" s="47">
        <v>0</v>
      </c>
      <c r="I55" s="47">
        <v>3</v>
      </c>
      <c r="J55" s="47">
        <v>15</v>
      </c>
      <c r="K55" s="47">
        <v>0</v>
      </c>
      <c r="L55" s="47">
        <v>0</v>
      </c>
      <c r="M55" s="47">
        <v>0</v>
      </c>
    </row>
    <row r="56" spans="1:13" ht="12.75">
      <c r="A56" s="50">
        <v>52</v>
      </c>
      <c r="B56" s="47" t="s">
        <v>478</v>
      </c>
      <c r="C56" s="47" t="s">
        <v>483</v>
      </c>
      <c r="D56" s="47">
        <v>10</v>
      </c>
      <c r="E56" s="47">
        <v>8</v>
      </c>
      <c r="F56" s="47">
        <v>2</v>
      </c>
      <c r="G56" s="47">
        <v>10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</row>
    <row r="57" spans="1:13" ht="12.75">
      <c r="A57" s="50">
        <v>53</v>
      </c>
      <c r="B57" s="47" t="s">
        <v>478</v>
      </c>
      <c r="C57" s="47" t="s">
        <v>484</v>
      </c>
      <c r="D57" s="47">
        <v>6</v>
      </c>
      <c r="E57" s="47">
        <v>4</v>
      </c>
      <c r="F57" s="47">
        <v>2</v>
      </c>
      <c r="G57" s="47">
        <v>6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</row>
    <row r="58" spans="1:13" ht="12.75">
      <c r="A58" s="50">
        <v>54</v>
      </c>
      <c r="B58" s="47" t="s">
        <v>478</v>
      </c>
      <c r="C58" s="47" t="s">
        <v>485</v>
      </c>
      <c r="D58" s="47">
        <v>4</v>
      </c>
      <c r="E58" s="47">
        <v>4</v>
      </c>
      <c r="F58" s="47">
        <v>0</v>
      </c>
      <c r="G58" s="47">
        <v>2</v>
      </c>
      <c r="H58" s="47">
        <v>0</v>
      </c>
      <c r="I58" s="47">
        <v>0</v>
      </c>
      <c r="J58" s="47">
        <v>2</v>
      </c>
      <c r="K58" s="47">
        <v>0</v>
      </c>
      <c r="L58" s="47">
        <v>0</v>
      </c>
      <c r="M58" s="47">
        <v>0</v>
      </c>
    </row>
    <row r="59" spans="1:13" ht="12.75">
      <c r="A59" s="50">
        <v>55</v>
      </c>
      <c r="B59" s="47" t="s">
        <v>486</v>
      </c>
      <c r="C59" s="47" t="s">
        <v>487</v>
      </c>
      <c r="D59" s="47">
        <v>14</v>
      </c>
      <c r="E59" s="47">
        <v>7</v>
      </c>
      <c r="F59" s="47">
        <v>7</v>
      </c>
      <c r="G59" s="47">
        <v>13</v>
      </c>
      <c r="H59" s="47">
        <v>1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</row>
    <row r="60" spans="1:13" ht="12.75">
      <c r="A60" s="50">
        <v>56</v>
      </c>
      <c r="B60" s="47" t="s">
        <v>488</v>
      </c>
      <c r="C60" s="47" t="s">
        <v>489</v>
      </c>
      <c r="D60" s="47">
        <v>9</v>
      </c>
      <c r="E60" s="47">
        <v>7</v>
      </c>
      <c r="F60" s="47">
        <v>2</v>
      </c>
      <c r="G60" s="47">
        <v>8</v>
      </c>
      <c r="H60" s="47">
        <v>1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</row>
    <row r="61" spans="1:13" ht="12.75">
      <c r="A61" s="50">
        <v>57</v>
      </c>
      <c r="B61" s="47" t="s">
        <v>488</v>
      </c>
      <c r="C61" s="47" t="s">
        <v>490</v>
      </c>
      <c r="D61" s="47">
        <v>6</v>
      </c>
      <c r="E61" s="47">
        <v>3</v>
      </c>
      <c r="F61" s="47">
        <v>3</v>
      </c>
      <c r="G61" s="47">
        <v>4</v>
      </c>
      <c r="H61" s="47">
        <v>0</v>
      </c>
      <c r="I61" s="47">
        <v>0</v>
      </c>
      <c r="J61" s="47">
        <v>2</v>
      </c>
      <c r="K61" s="47">
        <v>0</v>
      </c>
      <c r="L61" s="47">
        <v>0</v>
      </c>
      <c r="M61" s="47">
        <v>0</v>
      </c>
    </row>
    <row r="62" spans="1:13" ht="25.5">
      <c r="A62" s="50">
        <v>58</v>
      </c>
      <c r="B62" s="47" t="s">
        <v>488</v>
      </c>
      <c r="C62" s="47" t="s">
        <v>491</v>
      </c>
      <c r="D62" s="47">
        <v>4</v>
      </c>
      <c r="E62" s="47">
        <v>3</v>
      </c>
      <c r="F62" s="47">
        <v>1</v>
      </c>
      <c r="G62" s="47">
        <v>3</v>
      </c>
      <c r="H62" s="47">
        <v>0</v>
      </c>
      <c r="I62" s="47">
        <v>0</v>
      </c>
      <c r="J62" s="47">
        <v>1</v>
      </c>
      <c r="K62" s="47">
        <v>0</v>
      </c>
      <c r="L62" s="47">
        <v>0</v>
      </c>
      <c r="M62" s="47">
        <v>0</v>
      </c>
    </row>
    <row r="63" spans="1:13" ht="12.75">
      <c r="A63" s="50">
        <v>59</v>
      </c>
      <c r="B63" s="47" t="s">
        <v>488</v>
      </c>
      <c r="C63" s="47" t="s">
        <v>492</v>
      </c>
      <c r="D63" s="47">
        <v>23</v>
      </c>
      <c r="E63" s="47">
        <v>17</v>
      </c>
      <c r="F63" s="47">
        <v>6</v>
      </c>
      <c r="G63" s="47">
        <v>8</v>
      </c>
      <c r="H63" s="47">
        <v>2</v>
      </c>
      <c r="I63" s="47">
        <v>0</v>
      </c>
      <c r="J63" s="47">
        <v>12</v>
      </c>
      <c r="K63" s="47">
        <v>0</v>
      </c>
      <c r="L63" s="47">
        <v>0</v>
      </c>
      <c r="M63" s="47">
        <v>1</v>
      </c>
    </row>
    <row r="64" spans="1:13" ht="12.75">
      <c r="A64" s="50">
        <v>60</v>
      </c>
      <c r="B64" s="47" t="s">
        <v>488</v>
      </c>
      <c r="C64" s="47" t="s">
        <v>493</v>
      </c>
      <c r="D64" s="47">
        <v>10</v>
      </c>
      <c r="E64" s="47">
        <v>10</v>
      </c>
      <c r="F64" s="47">
        <v>0</v>
      </c>
      <c r="G64" s="47">
        <v>9</v>
      </c>
      <c r="H64" s="47">
        <v>1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</row>
    <row r="65" spans="1:13" ht="12.75">
      <c r="A65" s="50">
        <v>61</v>
      </c>
      <c r="B65" s="47" t="s">
        <v>488</v>
      </c>
      <c r="C65" s="47" t="s">
        <v>494</v>
      </c>
      <c r="D65" s="47">
        <v>10</v>
      </c>
      <c r="E65" s="47">
        <v>9</v>
      </c>
      <c r="F65" s="47">
        <v>1</v>
      </c>
      <c r="G65" s="47">
        <v>7</v>
      </c>
      <c r="H65" s="47">
        <v>1</v>
      </c>
      <c r="I65" s="47">
        <v>0</v>
      </c>
      <c r="J65" s="47">
        <v>2</v>
      </c>
      <c r="K65" s="47">
        <v>0</v>
      </c>
      <c r="L65" s="47">
        <v>0</v>
      </c>
      <c r="M65" s="47">
        <v>0</v>
      </c>
    </row>
    <row r="66" spans="1:13" ht="12.75">
      <c r="A66" s="50">
        <v>62</v>
      </c>
      <c r="B66" s="47" t="s">
        <v>488</v>
      </c>
      <c r="C66" s="47" t="s">
        <v>495</v>
      </c>
      <c r="D66" s="47">
        <v>10</v>
      </c>
      <c r="E66" s="47">
        <v>5</v>
      </c>
      <c r="F66" s="47">
        <v>5</v>
      </c>
      <c r="G66" s="47">
        <v>10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</row>
    <row r="67" spans="1:13" ht="12.75">
      <c r="A67" s="50">
        <v>63</v>
      </c>
      <c r="B67" s="47" t="s">
        <v>488</v>
      </c>
      <c r="C67" s="47" t="s">
        <v>496</v>
      </c>
      <c r="D67" s="47">
        <v>23</v>
      </c>
      <c r="E67" s="47">
        <v>12</v>
      </c>
      <c r="F67" s="47">
        <v>11</v>
      </c>
      <c r="G67" s="47">
        <v>21</v>
      </c>
      <c r="H67" s="47">
        <v>1</v>
      </c>
      <c r="I67" s="47">
        <v>0</v>
      </c>
      <c r="J67" s="47">
        <v>1</v>
      </c>
      <c r="K67" s="47">
        <v>0</v>
      </c>
      <c r="L67" s="47">
        <v>0</v>
      </c>
      <c r="M67" s="47">
        <v>0</v>
      </c>
    </row>
    <row r="68" spans="1:13" ht="12.75">
      <c r="A68" s="50">
        <v>64</v>
      </c>
      <c r="B68" s="47" t="s">
        <v>488</v>
      </c>
      <c r="C68" s="47" t="s">
        <v>497</v>
      </c>
      <c r="D68" s="47">
        <v>17</v>
      </c>
      <c r="E68" s="47">
        <v>11</v>
      </c>
      <c r="F68" s="47">
        <v>6</v>
      </c>
      <c r="G68" s="47">
        <v>17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</row>
    <row r="69" spans="1:13" ht="12.75">
      <c r="A69" s="50">
        <v>65</v>
      </c>
      <c r="B69" s="47" t="s">
        <v>498</v>
      </c>
      <c r="C69" s="47" t="s">
        <v>499</v>
      </c>
      <c r="D69" s="47">
        <v>26</v>
      </c>
      <c r="E69" s="47">
        <v>16</v>
      </c>
      <c r="F69" s="47">
        <v>10</v>
      </c>
      <c r="G69" s="47">
        <v>20</v>
      </c>
      <c r="H69" s="47">
        <v>0</v>
      </c>
      <c r="I69" s="47">
        <v>0</v>
      </c>
      <c r="J69" s="47">
        <v>6</v>
      </c>
      <c r="K69" s="47">
        <v>0</v>
      </c>
      <c r="L69" s="47">
        <v>0</v>
      </c>
      <c r="M69" s="47">
        <v>0</v>
      </c>
    </row>
    <row r="70" spans="1:13" ht="12.75">
      <c r="A70" s="50">
        <v>66</v>
      </c>
      <c r="B70" s="47" t="s">
        <v>500</v>
      </c>
      <c r="C70" s="47" t="s">
        <v>501</v>
      </c>
      <c r="D70" s="47">
        <v>3</v>
      </c>
      <c r="E70" s="47">
        <v>1</v>
      </c>
      <c r="F70" s="47">
        <v>2</v>
      </c>
      <c r="G70" s="47">
        <v>3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</row>
    <row r="71" spans="1:13" ht="25.5">
      <c r="A71" s="50">
        <v>67</v>
      </c>
      <c r="B71" s="47" t="s">
        <v>500</v>
      </c>
      <c r="C71" s="47" t="s">
        <v>502</v>
      </c>
      <c r="D71" s="47">
        <v>3</v>
      </c>
      <c r="E71" s="47">
        <v>1</v>
      </c>
      <c r="F71" s="47">
        <v>2</v>
      </c>
      <c r="G71" s="47">
        <v>2</v>
      </c>
      <c r="H71" s="47">
        <v>0</v>
      </c>
      <c r="I71" s="47">
        <v>1</v>
      </c>
      <c r="J71" s="47">
        <v>0</v>
      </c>
      <c r="K71" s="47">
        <v>0</v>
      </c>
      <c r="L71" s="47">
        <v>0</v>
      </c>
      <c r="M71" s="47">
        <v>0</v>
      </c>
    </row>
    <row r="72" spans="1:13" ht="12.75">
      <c r="A72" s="50">
        <v>68</v>
      </c>
      <c r="B72" s="47" t="s">
        <v>500</v>
      </c>
      <c r="C72" s="47" t="s">
        <v>503</v>
      </c>
      <c r="D72" s="47">
        <v>28</v>
      </c>
      <c r="E72" s="47">
        <v>18</v>
      </c>
      <c r="F72" s="47">
        <v>10</v>
      </c>
      <c r="G72" s="47">
        <v>16</v>
      </c>
      <c r="H72" s="47">
        <v>0</v>
      </c>
      <c r="I72" s="47">
        <v>0</v>
      </c>
      <c r="J72" s="47">
        <v>12</v>
      </c>
      <c r="K72" s="47">
        <v>0</v>
      </c>
      <c r="L72" s="47">
        <v>0</v>
      </c>
      <c r="M72" s="47">
        <v>0</v>
      </c>
    </row>
    <row r="73" spans="1:13" ht="12.75">
      <c r="A73" s="50">
        <v>69</v>
      </c>
      <c r="B73" s="47" t="s">
        <v>504</v>
      </c>
      <c r="C73" s="47" t="s">
        <v>505</v>
      </c>
      <c r="D73" s="47">
        <v>5</v>
      </c>
      <c r="E73" s="47">
        <v>3</v>
      </c>
      <c r="F73" s="47">
        <v>2</v>
      </c>
      <c r="G73" s="47">
        <v>4</v>
      </c>
      <c r="H73" s="47">
        <v>1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</row>
    <row r="74" spans="1:13" ht="25.5">
      <c r="A74" s="50">
        <v>70</v>
      </c>
      <c r="B74" s="47" t="s">
        <v>506</v>
      </c>
      <c r="C74" s="47" t="s">
        <v>507</v>
      </c>
      <c r="D74" s="47">
        <v>6</v>
      </c>
      <c r="E74" s="47">
        <v>6</v>
      </c>
      <c r="F74" s="47">
        <v>0</v>
      </c>
      <c r="G74" s="47">
        <v>5</v>
      </c>
      <c r="H74" s="47">
        <v>0</v>
      </c>
      <c r="I74" s="47">
        <v>0</v>
      </c>
      <c r="J74" s="47">
        <v>1</v>
      </c>
      <c r="K74" s="47">
        <v>0</v>
      </c>
      <c r="L74" s="47">
        <v>0</v>
      </c>
      <c r="M74" s="47">
        <v>0</v>
      </c>
    </row>
    <row r="75" spans="1:13" ht="12.75">
      <c r="A75" s="50">
        <v>71</v>
      </c>
      <c r="B75" s="47" t="s">
        <v>506</v>
      </c>
      <c r="C75" s="47" t="s">
        <v>508</v>
      </c>
      <c r="D75" s="47">
        <v>28</v>
      </c>
      <c r="E75" s="47">
        <v>22</v>
      </c>
      <c r="F75" s="47">
        <v>6</v>
      </c>
      <c r="G75" s="47">
        <v>20</v>
      </c>
      <c r="H75" s="47">
        <v>0</v>
      </c>
      <c r="I75" s="47">
        <v>0</v>
      </c>
      <c r="J75" s="47">
        <v>8</v>
      </c>
      <c r="K75" s="47">
        <v>0</v>
      </c>
      <c r="L75" s="47">
        <v>0</v>
      </c>
      <c r="M75" s="47">
        <v>0</v>
      </c>
    </row>
    <row r="76" spans="1:13" ht="12.75">
      <c r="A76" s="50">
        <v>72</v>
      </c>
      <c r="B76" s="47" t="s">
        <v>506</v>
      </c>
      <c r="C76" s="47" t="s">
        <v>509</v>
      </c>
      <c r="D76" s="47">
        <v>6</v>
      </c>
      <c r="E76" s="47">
        <v>3</v>
      </c>
      <c r="F76" s="47">
        <v>3</v>
      </c>
      <c r="G76" s="47">
        <v>5</v>
      </c>
      <c r="H76" s="47">
        <v>0</v>
      </c>
      <c r="I76" s="47">
        <v>0</v>
      </c>
      <c r="J76" s="47">
        <v>1</v>
      </c>
      <c r="K76" s="47">
        <v>0</v>
      </c>
      <c r="L76" s="47">
        <v>0</v>
      </c>
      <c r="M76" s="47">
        <v>0</v>
      </c>
    </row>
    <row r="77" spans="1:13" ht="12.75">
      <c r="A77" s="50">
        <v>73</v>
      </c>
      <c r="B77" s="47" t="s">
        <v>506</v>
      </c>
      <c r="C77" s="47" t="s">
        <v>510</v>
      </c>
      <c r="D77" s="47">
        <v>16</v>
      </c>
      <c r="E77" s="47">
        <v>10</v>
      </c>
      <c r="F77" s="47">
        <v>6</v>
      </c>
      <c r="G77" s="47">
        <v>12</v>
      </c>
      <c r="H77" s="47">
        <v>3</v>
      </c>
      <c r="I77" s="47">
        <v>0</v>
      </c>
      <c r="J77" s="47">
        <v>1</v>
      </c>
      <c r="K77" s="47">
        <v>0</v>
      </c>
      <c r="L77" s="47">
        <v>0</v>
      </c>
      <c r="M77" s="47">
        <v>0</v>
      </c>
    </row>
    <row r="78" spans="1:13" ht="25.5">
      <c r="A78" s="50">
        <v>74</v>
      </c>
      <c r="B78" s="47" t="s">
        <v>506</v>
      </c>
      <c r="C78" s="47" t="s">
        <v>511</v>
      </c>
      <c r="D78" s="47">
        <v>3</v>
      </c>
      <c r="E78" s="47">
        <v>2</v>
      </c>
      <c r="F78" s="47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3</v>
      </c>
    </row>
    <row r="79" spans="1:13" ht="12.75">
      <c r="A79" s="50">
        <v>75</v>
      </c>
      <c r="B79" s="47" t="s">
        <v>506</v>
      </c>
      <c r="C79" s="47" t="s">
        <v>512</v>
      </c>
      <c r="D79" s="47">
        <v>17</v>
      </c>
      <c r="E79" s="47">
        <v>10</v>
      </c>
      <c r="F79" s="47">
        <v>7</v>
      </c>
      <c r="G79" s="47">
        <v>10</v>
      </c>
      <c r="H79" s="47">
        <v>0</v>
      </c>
      <c r="I79" s="47">
        <v>0</v>
      </c>
      <c r="J79" s="47">
        <v>7</v>
      </c>
      <c r="K79" s="47">
        <v>0</v>
      </c>
      <c r="L79" s="47">
        <v>0</v>
      </c>
      <c r="M79" s="47">
        <v>0</v>
      </c>
    </row>
    <row r="80" spans="1:13" ht="12.75">
      <c r="A80" s="50">
        <v>76</v>
      </c>
      <c r="B80" s="47" t="s">
        <v>513</v>
      </c>
      <c r="C80" s="47" t="s">
        <v>514</v>
      </c>
      <c r="D80" s="47">
        <v>10</v>
      </c>
      <c r="E80" s="47">
        <v>9</v>
      </c>
      <c r="F80" s="47">
        <v>1</v>
      </c>
      <c r="G80" s="47">
        <v>9</v>
      </c>
      <c r="H80" s="47">
        <v>1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</row>
    <row r="81" spans="1:13" ht="12.75">
      <c r="A81" s="50">
        <v>77</v>
      </c>
      <c r="B81" s="47" t="s">
        <v>513</v>
      </c>
      <c r="C81" s="47" t="s">
        <v>515</v>
      </c>
      <c r="D81" s="47">
        <v>15</v>
      </c>
      <c r="E81" s="47">
        <v>8</v>
      </c>
      <c r="F81" s="47">
        <v>7</v>
      </c>
      <c r="G81" s="47">
        <v>15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</row>
    <row r="82" spans="1:13" ht="12.75">
      <c r="A82" s="50">
        <v>78</v>
      </c>
      <c r="B82" s="47" t="s">
        <v>516</v>
      </c>
      <c r="C82" s="47" t="s">
        <v>517</v>
      </c>
      <c r="D82" s="47">
        <v>13</v>
      </c>
      <c r="E82" s="47">
        <v>8</v>
      </c>
      <c r="F82" s="47">
        <v>5</v>
      </c>
      <c r="G82" s="47">
        <v>0</v>
      </c>
      <c r="H82" s="47">
        <v>0</v>
      </c>
      <c r="I82" s="47">
        <v>0</v>
      </c>
      <c r="J82" s="47">
        <v>3</v>
      </c>
      <c r="K82" s="47">
        <v>0</v>
      </c>
      <c r="L82" s="47">
        <v>10</v>
      </c>
      <c r="M82" s="47">
        <v>0</v>
      </c>
    </row>
    <row r="83" spans="1:13" ht="12.75">
      <c r="A83" s="50">
        <v>79</v>
      </c>
      <c r="B83" s="47" t="s">
        <v>516</v>
      </c>
      <c r="C83" s="47" t="s">
        <v>518</v>
      </c>
      <c r="D83" s="47">
        <v>65</v>
      </c>
      <c r="E83" s="47">
        <v>39</v>
      </c>
      <c r="F83" s="47">
        <v>26</v>
      </c>
      <c r="G83" s="47">
        <v>61</v>
      </c>
      <c r="H83" s="47">
        <v>4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</row>
    <row r="84" spans="1:13" ht="12.75">
      <c r="A84" s="50">
        <v>80</v>
      </c>
      <c r="B84" s="47" t="s">
        <v>516</v>
      </c>
      <c r="C84" s="47" t="s">
        <v>519</v>
      </c>
      <c r="D84" s="47">
        <v>13</v>
      </c>
      <c r="E84" s="47">
        <v>6</v>
      </c>
      <c r="F84" s="47">
        <v>7</v>
      </c>
      <c r="G84" s="47">
        <v>8</v>
      </c>
      <c r="H84" s="47">
        <v>2</v>
      </c>
      <c r="I84" s="47">
        <v>1</v>
      </c>
      <c r="J84" s="47">
        <v>2</v>
      </c>
      <c r="K84" s="47">
        <v>0</v>
      </c>
      <c r="L84" s="47">
        <v>0</v>
      </c>
      <c r="M84" s="47">
        <v>0</v>
      </c>
    </row>
    <row r="85" spans="1:13" ht="12.75">
      <c r="A85" s="50">
        <v>81</v>
      </c>
      <c r="B85" s="47" t="s">
        <v>520</v>
      </c>
      <c r="C85" s="47" t="s">
        <v>521</v>
      </c>
      <c r="D85" s="47">
        <v>192</v>
      </c>
      <c r="E85" s="47">
        <v>124</v>
      </c>
      <c r="F85" s="47">
        <v>68</v>
      </c>
      <c r="G85" s="47">
        <v>192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</row>
    <row r="86" spans="1:13" ht="12.75">
      <c r="A86" s="50">
        <v>82</v>
      </c>
      <c r="B86" s="47" t="s">
        <v>522</v>
      </c>
      <c r="C86" s="47" t="s">
        <v>523</v>
      </c>
      <c r="D86" s="47">
        <v>13</v>
      </c>
      <c r="E86" s="47">
        <v>11</v>
      </c>
      <c r="F86" s="47">
        <v>2</v>
      </c>
      <c r="G86" s="47">
        <v>13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</row>
    <row r="87" spans="1:13" ht="12.75">
      <c r="A87" s="50">
        <v>83</v>
      </c>
      <c r="B87" s="47" t="s">
        <v>524</v>
      </c>
      <c r="C87" s="47" t="s">
        <v>525</v>
      </c>
      <c r="D87" s="47">
        <v>47</v>
      </c>
      <c r="E87" s="47">
        <v>31</v>
      </c>
      <c r="F87" s="47">
        <v>16</v>
      </c>
      <c r="G87" s="47">
        <v>47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</row>
    <row r="88" spans="1:13" s="54" customFormat="1" ht="12.75">
      <c r="A88" s="51">
        <v>83</v>
      </c>
      <c r="B88" s="52"/>
      <c r="C88" s="52" t="s">
        <v>526</v>
      </c>
      <c r="D88" s="52">
        <f aca="true" t="shared" si="0" ref="D88:M88">SUM(D5:D87)</f>
        <v>2262</v>
      </c>
      <c r="E88" s="52">
        <f t="shared" si="0"/>
        <v>1488</v>
      </c>
      <c r="F88" s="52">
        <f t="shared" si="0"/>
        <v>774</v>
      </c>
      <c r="G88" s="52">
        <f t="shared" si="0"/>
        <v>1620</v>
      </c>
      <c r="H88" s="52">
        <f t="shared" si="0"/>
        <v>184</v>
      </c>
      <c r="I88" s="52">
        <f t="shared" si="0"/>
        <v>30</v>
      </c>
      <c r="J88" s="52">
        <f t="shared" si="0"/>
        <v>361</v>
      </c>
      <c r="K88" s="52">
        <f t="shared" si="0"/>
        <v>0</v>
      </c>
      <c r="L88" s="52">
        <f t="shared" si="0"/>
        <v>10</v>
      </c>
      <c r="M88" s="52">
        <f t="shared" si="0"/>
        <v>57</v>
      </c>
    </row>
    <row r="89" spans="1:13" ht="7.5" customHeight="1">
      <c r="A89" s="139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1"/>
    </row>
    <row r="90" spans="1:13" ht="12.75">
      <c r="A90" s="50">
        <v>1</v>
      </c>
      <c r="B90" s="47" t="s">
        <v>413</v>
      </c>
      <c r="C90" s="47" t="s">
        <v>527</v>
      </c>
      <c r="D90" s="47">
        <v>1</v>
      </c>
      <c r="E90" s="47">
        <v>0</v>
      </c>
      <c r="F90" s="47">
        <v>1</v>
      </c>
      <c r="G90" s="47">
        <v>0</v>
      </c>
      <c r="H90" s="47">
        <v>0</v>
      </c>
      <c r="I90" s="47">
        <v>1</v>
      </c>
      <c r="J90" s="47">
        <v>0</v>
      </c>
      <c r="K90" s="47">
        <v>0</v>
      </c>
      <c r="L90" s="47">
        <v>0</v>
      </c>
      <c r="M90" s="47">
        <v>0</v>
      </c>
    </row>
    <row r="91" spans="1:13" ht="12.75">
      <c r="A91" s="50">
        <v>2</v>
      </c>
      <c r="B91" s="47" t="s">
        <v>528</v>
      </c>
      <c r="C91" s="47" t="s">
        <v>529</v>
      </c>
      <c r="D91" s="47">
        <v>8</v>
      </c>
      <c r="E91" s="47">
        <v>4</v>
      </c>
      <c r="F91" s="47">
        <v>4</v>
      </c>
      <c r="G91" s="47">
        <v>0</v>
      </c>
      <c r="H91" s="47">
        <v>8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</row>
    <row r="92" spans="1:13" ht="12.75">
      <c r="A92" s="50">
        <v>3</v>
      </c>
      <c r="B92" s="47" t="s">
        <v>415</v>
      </c>
      <c r="C92" s="47" t="s">
        <v>530</v>
      </c>
      <c r="D92" s="47">
        <v>2</v>
      </c>
      <c r="E92" s="47">
        <v>1</v>
      </c>
      <c r="F92" s="47">
        <v>1</v>
      </c>
      <c r="G92" s="47">
        <v>2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</row>
    <row r="93" spans="1:13" ht="12.75">
      <c r="A93" s="50">
        <v>4</v>
      </c>
      <c r="B93" s="47" t="s">
        <v>419</v>
      </c>
      <c r="C93" s="47" t="s">
        <v>531</v>
      </c>
      <c r="D93" s="47">
        <v>1</v>
      </c>
      <c r="E93" s="47">
        <v>0</v>
      </c>
      <c r="F93" s="47">
        <v>1</v>
      </c>
      <c r="G93" s="47">
        <v>1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</row>
    <row r="94" spans="1:13" ht="12.75">
      <c r="A94" s="50">
        <v>5</v>
      </c>
      <c r="B94" s="47" t="s">
        <v>421</v>
      </c>
      <c r="C94" s="47" t="s">
        <v>532</v>
      </c>
      <c r="D94" s="47">
        <v>18</v>
      </c>
      <c r="E94" s="47">
        <v>10</v>
      </c>
      <c r="F94" s="47">
        <v>8</v>
      </c>
      <c r="G94" s="47">
        <v>15</v>
      </c>
      <c r="H94" s="47">
        <v>3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</row>
    <row r="95" spans="1:13" ht="12.75">
      <c r="A95" s="50">
        <v>6</v>
      </c>
      <c r="B95" s="47" t="s">
        <v>421</v>
      </c>
      <c r="C95" s="47" t="s">
        <v>533</v>
      </c>
      <c r="D95" s="47">
        <v>38</v>
      </c>
      <c r="E95" s="47">
        <v>21</v>
      </c>
      <c r="F95" s="47">
        <v>17</v>
      </c>
      <c r="G95" s="47">
        <v>38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</row>
    <row r="96" spans="1:13" ht="12.75">
      <c r="A96" s="50">
        <v>7</v>
      </c>
      <c r="B96" s="47" t="s">
        <v>421</v>
      </c>
      <c r="C96" s="47" t="s">
        <v>534</v>
      </c>
      <c r="D96" s="47">
        <v>3</v>
      </c>
      <c r="E96" s="47">
        <v>0</v>
      </c>
      <c r="F96" s="47">
        <v>3</v>
      </c>
      <c r="G96" s="47">
        <v>0</v>
      </c>
      <c r="H96" s="47">
        <v>1</v>
      </c>
      <c r="I96" s="47">
        <v>2</v>
      </c>
      <c r="J96" s="47">
        <v>0</v>
      </c>
      <c r="K96" s="47">
        <v>0</v>
      </c>
      <c r="L96" s="47">
        <v>0</v>
      </c>
      <c r="M96" s="47">
        <v>0</v>
      </c>
    </row>
    <row r="97" spans="1:13" ht="12.75">
      <c r="A97" s="50">
        <v>8</v>
      </c>
      <c r="B97" s="47" t="s">
        <v>421</v>
      </c>
      <c r="C97" s="47" t="s">
        <v>535</v>
      </c>
      <c r="D97" s="47">
        <v>31</v>
      </c>
      <c r="E97" s="47">
        <v>27</v>
      </c>
      <c r="F97" s="47">
        <v>4</v>
      </c>
      <c r="G97" s="47">
        <v>11</v>
      </c>
      <c r="H97" s="47">
        <v>2</v>
      </c>
      <c r="I97" s="47">
        <v>18</v>
      </c>
      <c r="J97" s="47">
        <v>0</v>
      </c>
      <c r="K97" s="47">
        <v>0</v>
      </c>
      <c r="L97" s="47">
        <v>0</v>
      </c>
      <c r="M97" s="47">
        <v>0</v>
      </c>
    </row>
    <row r="98" spans="1:13" ht="12.75">
      <c r="A98" s="50">
        <v>9</v>
      </c>
      <c r="B98" s="47" t="s">
        <v>431</v>
      </c>
      <c r="C98" s="47" t="s">
        <v>536</v>
      </c>
      <c r="D98" s="47">
        <v>11</v>
      </c>
      <c r="E98" s="47">
        <v>3</v>
      </c>
      <c r="F98" s="47">
        <v>8</v>
      </c>
      <c r="G98" s="47">
        <v>6</v>
      </c>
      <c r="H98" s="47">
        <v>2</v>
      </c>
      <c r="I98" s="47">
        <v>3</v>
      </c>
      <c r="J98" s="47">
        <v>0</v>
      </c>
      <c r="K98" s="47">
        <v>0</v>
      </c>
      <c r="L98" s="47">
        <v>0</v>
      </c>
      <c r="M98" s="47">
        <v>0</v>
      </c>
    </row>
    <row r="99" spans="1:13" ht="12.75">
      <c r="A99" s="50">
        <v>10</v>
      </c>
      <c r="B99" s="47" t="s">
        <v>440</v>
      </c>
      <c r="C99" s="47" t="s">
        <v>537</v>
      </c>
      <c r="D99" s="47">
        <v>20</v>
      </c>
      <c r="E99" s="47">
        <v>7</v>
      </c>
      <c r="F99" s="47">
        <v>13</v>
      </c>
      <c r="G99" s="47">
        <v>11</v>
      </c>
      <c r="H99" s="47">
        <v>6</v>
      </c>
      <c r="I99" s="47">
        <v>1</v>
      </c>
      <c r="J99" s="47">
        <v>0</v>
      </c>
      <c r="K99" s="47">
        <v>2</v>
      </c>
      <c r="L99" s="47">
        <v>0</v>
      </c>
      <c r="M99" s="47">
        <v>0</v>
      </c>
    </row>
    <row r="100" spans="1:13" ht="12.75">
      <c r="A100" s="50">
        <v>11</v>
      </c>
      <c r="B100" s="47" t="s">
        <v>444</v>
      </c>
      <c r="C100" s="47" t="s">
        <v>538</v>
      </c>
      <c r="D100" s="47">
        <v>3</v>
      </c>
      <c r="E100" s="47">
        <v>1</v>
      </c>
      <c r="F100" s="47">
        <v>2</v>
      </c>
      <c r="G100" s="47">
        <v>2</v>
      </c>
      <c r="H100" s="47">
        <v>0</v>
      </c>
      <c r="I100" s="47">
        <v>1</v>
      </c>
      <c r="J100" s="47">
        <v>0</v>
      </c>
      <c r="K100" s="47">
        <v>0</v>
      </c>
      <c r="L100" s="47">
        <v>0</v>
      </c>
      <c r="M100" s="47">
        <v>0</v>
      </c>
    </row>
    <row r="101" spans="1:13" ht="12.75">
      <c r="A101" s="50">
        <v>12</v>
      </c>
      <c r="B101" s="47" t="s">
        <v>444</v>
      </c>
      <c r="C101" s="47" t="s">
        <v>539</v>
      </c>
      <c r="D101" s="47">
        <v>5</v>
      </c>
      <c r="E101" s="47">
        <v>4</v>
      </c>
      <c r="F101" s="47">
        <v>1</v>
      </c>
      <c r="G101" s="47">
        <v>2</v>
      </c>
      <c r="H101" s="47">
        <v>1</v>
      </c>
      <c r="I101" s="47">
        <v>2</v>
      </c>
      <c r="J101" s="47">
        <v>0</v>
      </c>
      <c r="K101" s="47">
        <v>0</v>
      </c>
      <c r="L101" s="47">
        <v>0</v>
      </c>
      <c r="M101" s="47">
        <v>0</v>
      </c>
    </row>
    <row r="102" spans="1:13" ht="25.5">
      <c r="A102" s="50">
        <v>13</v>
      </c>
      <c r="B102" s="47" t="s">
        <v>444</v>
      </c>
      <c r="C102" s="47" t="s">
        <v>540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</row>
    <row r="103" spans="1:13" ht="12.75">
      <c r="A103" s="50">
        <v>14</v>
      </c>
      <c r="B103" s="47" t="s">
        <v>448</v>
      </c>
      <c r="C103" s="47" t="s">
        <v>541</v>
      </c>
      <c r="D103" s="47">
        <v>9</v>
      </c>
      <c r="E103" s="47">
        <v>4</v>
      </c>
      <c r="F103" s="47">
        <v>5</v>
      </c>
      <c r="G103" s="47">
        <v>7</v>
      </c>
      <c r="H103" s="47">
        <v>2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</row>
    <row r="104" spans="1:13" ht="12.75">
      <c r="A104" s="50">
        <v>15</v>
      </c>
      <c r="B104" s="47" t="s">
        <v>448</v>
      </c>
      <c r="C104" s="47" t="s">
        <v>542</v>
      </c>
      <c r="D104" s="47">
        <v>6</v>
      </c>
      <c r="E104" s="47">
        <v>2</v>
      </c>
      <c r="F104" s="47">
        <v>4</v>
      </c>
      <c r="G104" s="47">
        <v>0</v>
      </c>
      <c r="H104" s="47">
        <v>1</v>
      </c>
      <c r="I104" s="47">
        <v>3</v>
      </c>
      <c r="J104" s="47">
        <v>1</v>
      </c>
      <c r="K104" s="47">
        <v>0</v>
      </c>
      <c r="L104" s="47">
        <v>0</v>
      </c>
      <c r="M104" s="47">
        <v>1</v>
      </c>
    </row>
    <row r="105" spans="1:13" ht="12.75">
      <c r="A105" s="50">
        <v>16</v>
      </c>
      <c r="B105" s="47" t="s">
        <v>448</v>
      </c>
      <c r="C105" s="47" t="s">
        <v>543</v>
      </c>
      <c r="D105" s="47">
        <v>5</v>
      </c>
      <c r="E105" s="47">
        <v>4</v>
      </c>
      <c r="F105" s="47">
        <v>1</v>
      </c>
      <c r="G105" s="47">
        <v>1</v>
      </c>
      <c r="H105" s="47">
        <v>0</v>
      </c>
      <c r="I105" s="47">
        <v>4</v>
      </c>
      <c r="J105" s="47">
        <v>0</v>
      </c>
      <c r="K105" s="47">
        <v>0</v>
      </c>
      <c r="L105" s="47">
        <v>0</v>
      </c>
      <c r="M105" s="47">
        <v>0</v>
      </c>
    </row>
    <row r="106" spans="1:13" ht="12.75">
      <c r="A106" s="50">
        <v>17</v>
      </c>
      <c r="B106" s="47" t="s">
        <v>448</v>
      </c>
      <c r="C106" s="47" t="s">
        <v>544</v>
      </c>
      <c r="D106" s="47">
        <v>4</v>
      </c>
      <c r="E106" s="47">
        <v>2</v>
      </c>
      <c r="F106" s="47">
        <v>2</v>
      </c>
      <c r="G106" s="47">
        <v>2</v>
      </c>
      <c r="H106" s="47">
        <v>2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</row>
    <row r="107" spans="1:13" ht="12.75">
      <c r="A107" s="50">
        <v>18</v>
      </c>
      <c r="B107" s="47" t="s">
        <v>451</v>
      </c>
      <c r="C107" s="47" t="s">
        <v>545</v>
      </c>
      <c r="D107" s="47">
        <v>8</v>
      </c>
      <c r="E107" s="47">
        <v>4</v>
      </c>
      <c r="F107" s="47">
        <v>4</v>
      </c>
      <c r="G107" s="47">
        <v>5</v>
      </c>
      <c r="H107" s="47">
        <v>2</v>
      </c>
      <c r="I107" s="47">
        <v>0</v>
      </c>
      <c r="J107" s="47">
        <v>0</v>
      </c>
      <c r="K107" s="47">
        <v>0</v>
      </c>
      <c r="L107" s="47">
        <v>0</v>
      </c>
      <c r="M107" s="47">
        <v>1</v>
      </c>
    </row>
    <row r="108" spans="1:13" ht="12.75">
      <c r="A108" s="50">
        <v>19</v>
      </c>
      <c r="B108" s="47" t="s">
        <v>453</v>
      </c>
      <c r="C108" s="47" t="s">
        <v>546</v>
      </c>
      <c r="D108" s="47">
        <v>31</v>
      </c>
      <c r="E108" s="47">
        <v>9</v>
      </c>
      <c r="F108" s="47">
        <v>22</v>
      </c>
      <c r="G108" s="47">
        <v>2</v>
      </c>
      <c r="H108" s="47">
        <v>21</v>
      </c>
      <c r="I108" s="47">
        <v>6</v>
      </c>
      <c r="J108" s="47">
        <v>0</v>
      </c>
      <c r="K108" s="47">
        <v>0</v>
      </c>
      <c r="L108" s="47">
        <v>0</v>
      </c>
      <c r="M108" s="47">
        <v>2</v>
      </c>
    </row>
    <row r="109" spans="1:13" ht="12.75">
      <c r="A109" s="50">
        <v>20</v>
      </c>
      <c r="B109" s="47" t="s">
        <v>456</v>
      </c>
      <c r="C109" s="47" t="s">
        <v>547</v>
      </c>
      <c r="D109" s="47">
        <v>11</v>
      </c>
      <c r="E109" s="47">
        <v>8</v>
      </c>
      <c r="F109" s="47">
        <v>3</v>
      </c>
      <c r="G109" s="47">
        <v>3</v>
      </c>
      <c r="H109" s="47">
        <v>1</v>
      </c>
      <c r="I109" s="47">
        <v>3</v>
      </c>
      <c r="J109" s="47">
        <v>0</v>
      </c>
      <c r="K109" s="47">
        <v>2</v>
      </c>
      <c r="L109" s="47">
        <v>0</v>
      </c>
      <c r="M109" s="47">
        <v>2</v>
      </c>
    </row>
    <row r="110" spans="1:13" ht="25.5">
      <c r="A110" s="50">
        <v>21</v>
      </c>
      <c r="B110" s="47" t="s">
        <v>466</v>
      </c>
      <c r="C110" s="47" t="s">
        <v>548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</row>
    <row r="111" spans="1:13" ht="12.75">
      <c r="A111" s="50">
        <v>22</v>
      </c>
      <c r="B111" s="47" t="s">
        <v>466</v>
      </c>
      <c r="C111" s="47" t="s">
        <v>549</v>
      </c>
      <c r="D111" s="47">
        <v>10</v>
      </c>
      <c r="E111" s="47">
        <v>3</v>
      </c>
      <c r="F111" s="47">
        <v>7</v>
      </c>
      <c r="G111" s="47">
        <v>8</v>
      </c>
      <c r="H111" s="47">
        <v>0</v>
      </c>
      <c r="I111" s="47">
        <v>0</v>
      </c>
      <c r="J111" s="47">
        <v>2</v>
      </c>
      <c r="K111" s="47">
        <v>0</v>
      </c>
      <c r="L111" s="47">
        <v>0</v>
      </c>
      <c r="M111" s="47">
        <v>0</v>
      </c>
    </row>
    <row r="112" spans="1:13" ht="12.75">
      <c r="A112" s="50">
        <v>23</v>
      </c>
      <c r="B112" s="47" t="s">
        <v>470</v>
      </c>
      <c r="C112" s="47" t="s">
        <v>550</v>
      </c>
      <c r="D112" s="47">
        <v>6</v>
      </c>
      <c r="E112" s="47">
        <v>0</v>
      </c>
      <c r="F112" s="47">
        <v>6</v>
      </c>
      <c r="G112" s="47">
        <v>6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</row>
    <row r="113" spans="1:13" ht="12.75">
      <c r="A113" s="50">
        <v>24</v>
      </c>
      <c r="B113" s="47" t="s">
        <v>474</v>
      </c>
      <c r="C113" s="47" t="s">
        <v>551</v>
      </c>
      <c r="D113" s="47">
        <v>3</v>
      </c>
      <c r="E113" s="47">
        <v>2</v>
      </c>
      <c r="F113" s="47">
        <v>1</v>
      </c>
      <c r="G113" s="47">
        <v>2</v>
      </c>
      <c r="H113" s="47">
        <v>1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</row>
    <row r="114" spans="1:13" ht="12.75">
      <c r="A114" s="50">
        <v>25</v>
      </c>
      <c r="B114" s="47" t="s">
        <v>474</v>
      </c>
      <c r="C114" s="47" t="s">
        <v>552</v>
      </c>
      <c r="D114" s="47">
        <v>31</v>
      </c>
      <c r="E114" s="47">
        <v>16</v>
      </c>
      <c r="F114" s="47">
        <v>15</v>
      </c>
      <c r="G114" s="47">
        <v>7</v>
      </c>
      <c r="H114" s="47">
        <v>12</v>
      </c>
      <c r="I114" s="47">
        <v>7</v>
      </c>
      <c r="J114" s="47">
        <v>1</v>
      </c>
      <c r="K114" s="47">
        <v>1</v>
      </c>
      <c r="L114" s="47">
        <v>0</v>
      </c>
      <c r="M114" s="47">
        <v>3</v>
      </c>
    </row>
    <row r="115" spans="1:13" ht="12.75">
      <c r="A115" s="50">
        <v>26</v>
      </c>
      <c r="B115" s="47" t="s">
        <v>486</v>
      </c>
      <c r="C115" s="47" t="s">
        <v>553</v>
      </c>
      <c r="D115" s="47">
        <v>4</v>
      </c>
      <c r="E115" s="47">
        <v>2</v>
      </c>
      <c r="F115" s="47">
        <v>2</v>
      </c>
      <c r="G115" s="47">
        <v>0</v>
      </c>
      <c r="H115" s="47">
        <v>0</v>
      </c>
      <c r="I115" s="47">
        <v>4</v>
      </c>
      <c r="J115" s="47">
        <v>0</v>
      </c>
      <c r="K115" s="47">
        <v>0</v>
      </c>
      <c r="L115" s="47">
        <v>0</v>
      </c>
      <c r="M115" s="47">
        <v>0</v>
      </c>
    </row>
    <row r="116" spans="1:13" ht="12.75">
      <c r="A116" s="50">
        <v>27</v>
      </c>
      <c r="B116" s="47" t="s">
        <v>488</v>
      </c>
      <c r="C116" s="47" t="s">
        <v>554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</row>
    <row r="117" spans="1:13" ht="12.75">
      <c r="A117" s="50">
        <v>28</v>
      </c>
      <c r="B117" s="47" t="s">
        <v>498</v>
      </c>
      <c r="C117" s="47" t="s">
        <v>555</v>
      </c>
      <c r="D117" s="47">
        <v>7</v>
      </c>
      <c r="E117" s="47">
        <v>3</v>
      </c>
      <c r="F117" s="47">
        <v>4</v>
      </c>
      <c r="G117" s="47">
        <v>3</v>
      </c>
      <c r="H117" s="47">
        <v>2</v>
      </c>
      <c r="I117" s="47">
        <v>2</v>
      </c>
      <c r="J117" s="47">
        <v>0</v>
      </c>
      <c r="K117" s="47">
        <v>0</v>
      </c>
      <c r="L117" s="47">
        <v>0</v>
      </c>
      <c r="M117" s="47">
        <v>0</v>
      </c>
    </row>
    <row r="118" spans="1:13" ht="12.75">
      <c r="A118" s="50">
        <v>29</v>
      </c>
      <c r="B118" s="47" t="s">
        <v>506</v>
      </c>
      <c r="C118" s="47" t="s">
        <v>556</v>
      </c>
      <c r="D118" s="47">
        <v>18</v>
      </c>
      <c r="E118" s="47">
        <v>5</v>
      </c>
      <c r="F118" s="47">
        <v>13</v>
      </c>
      <c r="G118" s="47">
        <v>0</v>
      </c>
      <c r="H118" s="47">
        <v>15</v>
      </c>
      <c r="I118" s="47">
        <v>3</v>
      </c>
      <c r="J118" s="47">
        <v>0</v>
      </c>
      <c r="K118" s="47">
        <v>0</v>
      </c>
      <c r="L118" s="47">
        <v>0</v>
      </c>
      <c r="M118" s="47">
        <v>0</v>
      </c>
    </row>
    <row r="119" spans="1:13" ht="12.75">
      <c r="A119" s="50">
        <v>30</v>
      </c>
      <c r="B119" s="47" t="s">
        <v>506</v>
      </c>
      <c r="C119" s="47" t="s">
        <v>557</v>
      </c>
      <c r="D119" s="47">
        <v>4</v>
      </c>
      <c r="E119" s="47">
        <v>1</v>
      </c>
      <c r="F119" s="47">
        <v>3</v>
      </c>
      <c r="G119" s="47">
        <v>0</v>
      </c>
      <c r="H119" s="47">
        <v>4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</row>
    <row r="120" spans="1:13" ht="12.75">
      <c r="A120" s="50">
        <v>31</v>
      </c>
      <c r="B120" s="47" t="s">
        <v>506</v>
      </c>
      <c r="C120" s="47" t="s">
        <v>558</v>
      </c>
      <c r="D120" s="47">
        <v>33</v>
      </c>
      <c r="E120" s="47">
        <v>21</v>
      </c>
      <c r="F120" s="47">
        <v>12</v>
      </c>
      <c r="G120" s="47">
        <v>18</v>
      </c>
      <c r="H120" s="47">
        <v>11</v>
      </c>
      <c r="I120" s="47">
        <v>0</v>
      </c>
      <c r="J120" s="47">
        <v>2</v>
      </c>
      <c r="K120" s="47">
        <v>0</v>
      </c>
      <c r="L120" s="47">
        <v>1</v>
      </c>
      <c r="M120" s="47">
        <v>1</v>
      </c>
    </row>
    <row r="121" spans="1:13" ht="12.75">
      <c r="A121" s="50">
        <v>32</v>
      </c>
      <c r="B121" s="47" t="s">
        <v>516</v>
      </c>
      <c r="C121" s="47" t="s">
        <v>559</v>
      </c>
      <c r="D121" s="47">
        <v>18</v>
      </c>
      <c r="E121" s="47">
        <v>10</v>
      </c>
      <c r="F121" s="47">
        <v>8</v>
      </c>
      <c r="G121" s="47">
        <v>0</v>
      </c>
      <c r="H121" s="47">
        <v>18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</row>
    <row r="122" spans="1:13" ht="12.75">
      <c r="A122" s="50">
        <v>33</v>
      </c>
      <c r="B122" s="47" t="s">
        <v>516</v>
      </c>
      <c r="C122" s="47" t="s">
        <v>560</v>
      </c>
      <c r="D122" s="47">
        <v>1</v>
      </c>
      <c r="E122" s="47">
        <v>1</v>
      </c>
      <c r="F122" s="47">
        <v>0</v>
      </c>
      <c r="G122" s="47">
        <v>1</v>
      </c>
      <c r="H122" s="47">
        <v>0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</row>
    <row r="123" spans="1:13" ht="12.75">
      <c r="A123" s="50">
        <v>34</v>
      </c>
      <c r="B123" s="47" t="s">
        <v>516</v>
      </c>
      <c r="C123" s="47" t="s">
        <v>561</v>
      </c>
      <c r="D123" s="47">
        <v>2</v>
      </c>
      <c r="E123" s="47">
        <v>1</v>
      </c>
      <c r="F123" s="47">
        <v>1</v>
      </c>
      <c r="G123" s="47">
        <v>0</v>
      </c>
      <c r="H123" s="47">
        <v>2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</row>
    <row r="124" spans="1:13" ht="12.75">
      <c r="A124" s="50">
        <v>35</v>
      </c>
      <c r="B124" s="47" t="s">
        <v>520</v>
      </c>
      <c r="C124" s="47" t="s">
        <v>562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</row>
    <row r="125" spans="1:13" ht="12.75">
      <c r="A125" s="50">
        <v>36</v>
      </c>
      <c r="B125" s="47" t="s">
        <v>522</v>
      </c>
      <c r="C125" s="47" t="s">
        <v>563</v>
      </c>
      <c r="D125" s="47">
        <v>5</v>
      </c>
      <c r="E125" s="47">
        <v>2</v>
      </c>
      <c r="F125" s="47">
        <v>3</v>
      </c>
      <c r="G125" s="47">
        <v>2</v>
      </c>
      <c r="H125" s="47">
        <v>1</v>
      </c>
      <c r="I125" s="47">
        <v>2</v>
      </c>
      <c r="J125" s="47">
        <v>0</v>
      </c>
      <c r="K125" s="47">
        <v>0</v>
      </c>
      <c r="L125" s="47">
        <v>0</v>
      </c>
      <c r="M125" s="47">
        <v>0</v>
      </c>
    </row>
    <row r="126" spans="1:13" ht="12.75">
      <c r="A126" s="50">
        <v>37</v>
      </c>
      <c r="B126" s="47" t="s">
        <v>524</v>
      </c>
      <c r="C126" s="47" t="s">
        <v>564</v>
      </c>
      <c r="D126" s="47">
        <v>35</v>
      </c>
      <c r="E126" s="47">
        <v>21</v>
      </c>
      <c r="F126" s="47">
        <v>14</v>
      </c>
      <c r="G126" s="47">
        <v>14</v>
      </c>
      <c r="H126" s="47">
        <v>16</v>
      </c>
      <c r="I126" s="47">
        <v>3</v>
      </c>
      <c r="J126" s="47">
        <v>0</v>
      </c>
      <c r="K126" s="47">
        <v>0</v>
      </c>
      <c r="L126" s="47">
        <v>2</v>
      </c>
      <c r="M126" s="47">
        <v>0</v>
      </c>
    </row>
    <row r="127" spans="1:13" ht="12.75">
      <c r="A127" s="50">
        <v>38</v>
      </c>
      <c r="B127" s="47" t="s">
        <v>524</v>
      </c>
      <c r="C127" s="47" t="s">
        <v>565</v>
      </c>
      <c r="D127" s="47">
        <v>36</v>
      </c>
      <c r="E127" s="47">
        <v>11</v>
      </c>
      <c r="F127" s="47">
        <v>25</v>
      </c>
      <c r="G127" s="47">
        <v>6</v>
      </c>
      <c r="H127" s="47">
        <v>30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</row>
    <row r="128" spans="1:13" ht="12.75">
      <c r="A128" s="50">
        <v>39</v>
      </c>
      <c r="B128" s="47" t="s">
        <v>566</v>
      </c>
      <c r="C128" s="47" t="s">
        <v>567</v>
      </c>
      <c r="D128" s="4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</row>
    <row r="129" spans="1:13" s="54" customFormat="1" ht="25.5">
      <c r="A129" s="51">
        <v>39</v>
      </c>
      <c r="B129" s="52"/>
      <c r="C129" s="52" t="s">
        <v>568</v>
      </c>
      <c r="D129" s="52">
        <f aca="true" t="shared" si="1" ref="D129:M129">SUM(D90:D128)</f>
        <v>428</v>
      </c>
      <c r="E129" s="52">
        <f t="shared" si="1"/>
        <v>210</v>
      </c>
      <c r="F129" s="52">
        <f t="shared" si="1"/>
        <v>218</v>
      </c>
      <c r="G129" s="52">
        <f t="shared" si="1"/>
        <v>175</v>
      </c>
      <c r="H129" s="52">
        <f t="shared" si="1"/>
        <v>164</v>
      </c>
      <c r="I129" s="52">
        <f t="shared" si="1"/>
        <v>65</v>
      </c>
      <c r="J129" s="52">
        <f t="shared" si="1"/>
        <v>6</v>
      </c>
      <c r="K129" s="52">
        <f t="shared" si="1"/>
        <v>5</v>
      </c>
      <c r="L129" s="52">
        <f t="shared" si="1"/>
        <v>3</v>
      </c>
      <c r="M129" s="52">
        <f t="shared" si="1"/>
        <v>10</v>
      </c>
    </row>
    <row r="130" spans="1:13" ht="7.5" customHeight="1">
      <c r="A130" s="139"/>
      <c r="B130" s="140"/>
      <c r="C130" s="140"/>
      <c r="D130" s="140"/>
      <c r="E130" s="140"/>
      <c r="F130" s="140"/>
      <c r="G130" s="140"/>
      <c r="H130" s="140"/>
      <c r="I130" s="140"/>
      <c r="J130" s="140"/>
      <c r="K130" s="140"/>
      <c r="L130" s="140"/>
      <c r="M130" s="141"/>
    </row>
    <row r="131" spans="1:13" s="54" customFormat="1" ht="12.75">
      <c r="A131" s="51">
        <f>(A88+A129)</f>
        <v>122</v>
      </c>
      <c r="B131" s="52"/>
      <c r="C131" s="52" t="s">
        <v>569</v>
      </c>
      <c r="D131" s="52">
        <f aca="true" t="shared" si="2" ref="D131:M131">(D88+D129)</f>
        <v>2690</v>
      </c>
      <c r="E131" s="52">
        <f t="shared" si="2"/>
        <v>1698</v>
      </c>
      <c r="F131" s="52">
        <f t="shared" si="2"/>
        <v>992</v>
      </c>
      <c r="G131" s="52">
        <f t="shared" si="2"/>
        <v>1795</v>
      </c>
      <c r="H131" s="52">
        <f t="shared" si="2"/>
        <v>348</v>
      </c>
      <c r="I131" s="52">
        <f t="shared" si="2"/>
        <v>95</v>
      </c>
      <c r="J131" s="52">
        <f t="shared" si="2"/>
        <v>367</v>
      </c>
      <c r="K131" s="52">
        <f t="shared" si="2"/>
        <v>5</v>
      </c>
      <c r="L131" s="52">
        <f t="shared" si="2"/>
        <v>13</v>
      </c>
      <c r="M131" s="52">
        <f t="shared" si="2"/>
        <v>67</v>
      </c>
    </row>
  </sheetData>
  <sheetProtection password="CE88" sheet="1" objects="1" scenarios="1"/>
  <mergeCells count="8">
    <mergeCell ref="A89:M89"/>
    <mergeCell ref="A130:M130"/>
    <mergeCell ref="E2:F2"/>
    <mergeCell ref="D2:D3"/>
    <mergeCell ref="G2:M2"/>
    <mergeCell ref="A1:A3"/>
    <mergeCell ref="B1:B3"/>
    <mergeCell ref="C1:C3"/>
  </mergeCells>
  <printOptions horizontalCentered="1"/>
  <pageMargins left="0.35433070866141736" right="0.35433070866141736" top="0.5905511811023623" bottom="0.5905511811023623" header="0.31496062992125984" footer="0.31496062992125984"/>
  <pageSetup horizontalDpi="300" verticalDpi="300" orientation="landscape" paperSize="9" scale="96" r:id="rId1"/>
  <headerFooter alignWithMargins="0">
    <oddHeader>&amp;C&amp;"Arial,Bold"&amp;12 4.1. 2007. gadā institūcijā iestājušās personas</oddHeader>
    <oddFooter>&amp;L&amp;8SPP Statistiskās informācijas un analīzes daļa&amp;R&amp;P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K</dc:creator>
  <cp:keywords/>
  <dc:description/>
  <cp:lastModifiedBy>zanis.buhanovskis</cp:lastModifiedBy>
  <cp:lastPrinted>2009-03-30T11:29:16Z</cp:lastPrinted>
  <dcterms:created xsi:type="dcterms:W3CDTF">2007-05-03T12:00:16Z</dcterms:created>
  <dcterms:modified xsi:type="dcterms:W3CDTF">2013-09-30T13:31:16Z</dcterms:modified>
  <cp:category/>
  <cp:version/>
  <cp:contentType/>
  <cp:contentStatus/>
</cp:coreProperties>
</file>