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/>
  <xr:revisionPtr revIDLastSave="0" documentId="13_ncr:1_{2DE2BC6A-FE2C-4F0A-B31A-6668CFAE98FE}" xr6:coauthVersionLast="36" xr6:coauthVersionMax="36" xr10:uidLastSave="{00000000-0000-0000-0000-000000000000}"/>
  <bookViews>
    <workbookView xWindow="0" yWindow="0" windowWidth="23040" windowHeight="8484" tabRatio="800" activeTab="3" xr2:uid="{00000000-000D-0000-FFFF-FFFF00000000}"/>
  </bookViews>
  <sheets>
    <sheet name="Norm_d_laiks_c+ pilns_mēn" sheetId="1" r:id="rId1"/>
    <sheet name="Norm_d_laiks_c+ NEpilns_mēn" sheetId="2" r:id="rId2"/>
    <sheet name="SUM_d_laiks_c+ pilns_mēn" sheetId="4" r:id="rId3"/>
    <sheet name="SUM_d_laiks_c+ NEpilns_mēn" sheetId="5" r:id="rId4"/>
    <sheet name="Testēšana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5" l="1"/>
  <c r="D32" i="2" l="1"/>
  <c r="F40" i="5" l="1"/>
  <c r="F26" i="5"/>
  <c r="B4" i="5"/>
  <c r="I47" i="5"/>
  <c r="D40" i="5" s="1"/>
  <c r="I33" i="5"/>
  <c r="D26" i="5" s="1"/>
  <c r="I19" i="5"/>
  <c r="D12" i="5" s="1"/>
  <c r="I47" i="4"/>
  <c r="D40" i="4" s="1"/>
  <c r="F40" i="4" s="1"/>
  <c r="I32" i="4"/>
  <c r="I18" i="4"/>
  <c r="D11" i="4" s="1"/>
  <c r="F11" i="4" s="1"/>
  <c r="F32" i="2"/>
  <c r="F22" i="2"/>
  <c r="D22" i="2"/>
  <c r="F12" i="2"/>
  <c r="H34" i="2"/>
  <c r="H33" i="2"/>
  <c r="H32" i="2"/>
  <c r="H31" i="2"/>
  <c r="H30" i="2"/>
  <c r="H24" i="2"/>
  <c r="H23" i="2"/>
  <c r="H22" i="2"/>
  <c r="H21" i="2"/>
  <c r="H20" i="2"/>
  <c r="H14" i="2"/>
  <c r="H13" i="2"/>
  <c r="H12" i="2"/>
  <c r="H11" i="2"/>
  <c r="H10" i="2"/>
  <c r="H33" i="1"/>
  <c r="H32" i="1"/>
  <c r="H31" i="1"/>
  <c r="H30" i="1"/>
  <c r="H29" i="1"/>
  <c r="H13" i="1"/>
  <c r="H12" i="1"/>
  <c r="H11" i="1"/>
  <c r="H10" i="1"/>
  <c r="H9" i="1"/>
  <c r="H23" i="1"/>
  <c r="H20" i="1"/>
  <c r="H21" i="1"/>
  <c r="H22" i="1"/>
  <c r="H19" i="1"/>
  <c r="D25" i="4" l="1"/>
  <c r="F25" i="4" s="1"/>
  <c r="I26" i="2"/>
  <c r="I36" i="2"/>
  <c r="I16" i="2"/>
  <c r="D12" i="2" s="1"/>
  <c r="I35" i="1"/>
  <c r="D31" i="1" s="1"/>
  <c r="F31" i="1" s="1"/>
  <c r="I15" i="1"/>
  <c r="D11" i="1"/>
  <c r="F11" i="1" s="1"/>
  <c r="I25" i="1"/>
  <c r="D21" i="1" l="1"/>
  <c r="F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R18" authorId="0" shapeId="0" xr:uid="{F820DD47-8E8C-4AC3-B564-AE12E470B643}">
      <text>
        <r>
          <rPr>
            <b/>
            <sz val="9"/>
            <color indexed="81"/>
            <rFont val="Tahoma"/>
            <family val="2"/>
            <charset val="186"/>
          </rPr>
          <t>LM:
Ja iestāde raksta 1 rīkojumu uz vairākiem darbiniekiem, tad periods var būt 01.03.2021.-.31.03.2021., attiecīgi katram darbiniekam tiks aprēķināta piemaksa atbilstoši tā nostrādātajam laikam C+ skartajā periodā iestādē.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R9" authorId="0" shapeId="0" xr:uid="{89638DD0-E05F-434F-AAB4-47C625E00EC8}">
      <text>
        <r>
          <rPr>
            <b/>
            <sz val="9"/>
            <color indexed="81"/>
            <rFont val="Tahoma"/>
            <charset val="1"/>
          </rPr>
          <t>LM:
Ja iestāde raksta 1 rīkojumu uz vairākiem darbiniekiem, tad periods var būt 20.03.2021.-31.03.2021., attiecīgi katram darbiniekam tiks aprēķināta piemaksa atbilstoši tā nostrādātajam laikam C+ skartajā periodā iestādē.</t>
        </r>
      </text>
    </comment>
    <comment ref="R19" authorId="0" shapeId="0" xr:uid="{068E0B07-4637-4855-865D-14FDD1B1A1E4}">
      <text>
        <r>
          <rPr>
            <b/>
            <sz val="9"/>
            <color indexed="81"/>
            <rFont val="Tahoma"/>
            <charset val="1"/>
          </rPr>
          <t>LM:
Ja iestāde raksta 1 rīkojumu uz vairākiem darbiniekiem, tad periods var būt 20.03.2021.-31.03.2021., attiecīgi katram darbiniekam tiks aprēķināta piemaksa atbilstoši tā nostrādātajam laikam C+ skartajā periodā iestādē.</t>
        </r>
      </text>
    </comment>
    <comment ref="R29" authorId="0" shapeId="0" xr:uid="{75E61A2D-64E2-460C-B50C-EAA896A36369}">
      <text>
        <r>
          <rPr>
            <b/>
            <sz val="9"/>
            <color indexed="81"/>
            <rFont val="Tahoma"/>
            <charset val="1"/>
          </rPr>
          <t>LM:
Ja iestāde raksta 1 rīkojumu uz vairākiem darbiniekiem, tad periods var būt 20.03.2021.-31.03.2021., attiecīgi katram darbiniekam tiks aprēķināta piemaksa atbilstoši tā nostrādātajam laikam C+ skartajā periodā iestādē.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R21" authorId="0" shapeId="0" xr:uid="{BD0C3B18-03BA-409B-9683-EEDD001F7D03}">
      <text>
        <r>
          <rPr>
            <b/>
            <sz val="9"/>
            <color indexed="81"/>
            <rFont val="Tahoma"/>
            <charset val="1"/>
          </rPr>
          <t>LM:
Ja iestāde raksta 1 rīkojumu uz vairākiem darbiniekiem, tad periods var būt 01.03.2021.-31.03.2021., attiecīgi katram darbiniekam tiks aprēķināta piemaksa atbilstoši tā nostrādātajam laikam C+ skartajā periodā iestādē.</t>
        </r>
      </text>
    </comment>
    <comment ref="R36" authorId="0" shapeId="0" xr:uid="{0FF6C56E-8D00-4315-945D-288FCE75A703}">
      <text>
        <r>
          <rPr>
            <b/>
            <sz val="9"/>
            <color indexed="81"/>
            <rFont val="Tahoma"/>
            <charset val="1"/>
          </rPr>
          <t>LM:
Ja iestāde raksta 1 rīkojumu uz vairākiem darbiniekiem, tad periods var būt 01.03.2021.-31.03.2021., attiecīgi katram darbiniekam tiks aprēķināta piemaksa atbilstoši tā nostrādātajam laikam C+ skartajā periodā iestādē.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R8" authorId="0" shapeId="0" xr:uid="{6CF613F1-3C2B-4218-9209-4A5C0785B088}">
      <text>
        <r>
          <rPr>
            <b/>
            <sz val="9"/>
            <color indexed="81"/>
            <rFont val="Tahoma"/>
            <charset val="1"/>
          </rPr>
          <t>LM:
Ja iestāde raksta 1 rīkojumu uz vairākiem darbiniekiem, tad periods var būt 20.03.2021.-31.03.2021., attiecīgi katram darbiniekam tiks aprēķināta piemaksa atbilstoši tā nostrādātajam laikam C+ skartajā periodā iestādē.</t>
        </r>
      </text>
    </comment>
    <comment ref="N13" authorId="0" shapeId="0" xr:uid="{D888C0E6-107D-4329-853F-F243FB26F9A1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iestādē sākas C+ uzliesmojums</t>
        </r>
      </text>
    </comment>
    <comment ref="L16" authorId="0" shapeId="0" xr:uid="{35073804-9D85-4D88-8BD5-0301248B1EA2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aprūpē C+ klientus</t>
        </r>
      </text>
    </comment>
    <comment ref="M16" authorId="0" shapeId="0" xr:uid="{481A4BBE-438C-4F7F-A45A-D3FBDFC78A41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aprūpē C+ klientus</t>
        </r>
      </text>
    </comment>
    <comment ref="R22" authorId="0" shapeId="0" xr:uid="{FF7D5DB1-E1AD-4E3F-B9B8-AA031A40116D}">
      <text>
        <r>
          <rPr>
            <b/>
            <sz val="9"/>
            <color indexed="81"/>
            <rFont val="Tahoma"/>
            <charset val="1"/>
          </rPr>
          <t>LM:
Ja iestāde raksta 1 rīkojumu uz vairākiem darbiniekiem, tad periods var būt 20.03.2021.-31.03.2021., attiecīgi katram darbiniekam tiks aprēķināta piemaksa atbilstoši tā nostrādātajam laikam C+ skartajā periodā iestādē.</t>
        </r>
      </text>
    </comment>
    <comment ref="L30" authorId="0" shapeId="0" xr:uid="{10922044-7FCF-4E5B-A42D-EE6704B4BC36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aprūpē C+ klientus</t>
        </r>
      </text>
    </comment>
    <comment ref="M30" authorId="0" shapeId="0" xr:uid="{D3F9FDC2-2377-4BB2-BF59-CEB6F6BEFF08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aprūpē C+ klientus</t>
        </r>
      </text>
    </comment>
    <comment ref="R36" authorId="0" shapeId="0" xr:uid="{57C033DE-3DE6-4C26-8735-E3BEA35AE89E}">
      <text>
        <r>
          <rPr>
            <b/>
            <sz val="9"/>
            <color indexed="81"/>
            <rFont val="Tahoma"/>
            <charset val="1"/>
          </rPr>
          <t>LM:
Ja iestāde raksta 1 rīkojumu uz vairākiem darbiniekiem, tad periods var būt 20.03.2021.-31.03.2021., attiecīgi katram darbiniekam tiks aprēķināta piemaksa atbilstoši tā nostrādātajam laikam C+ skartajā periodā iestādē.</t>
        </r>
      </text>
    </comment>
    <comment ref="N41" authorId="0" shapeId="0" xr:uid="{F71D6B7E-A841-4E84-8E71-4F71F80DA3B2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Iestādē sācies C+ uzliesmojums</t>
        </r>
      </text>
    </comment>
  </commentList>
</comments>
</file>

<file path=xl/sharedStrings.xml><?xml version="1.0" encoding="utf-8"?>
<sst xmlns="http://schemas.openxmlformats.org/spreadsheetml/2006/main" count="418" uniqueCount="99">
  <si>
    <t>Sociālais aprūpētājs</t>
  </si>
  <si>
    <t>amata nosaukums</t>
  </si>
  <si>
    <t>1</t>
  </si>
  <si>
    <t>Amatalga/ 1 slodze</t>
  </si>
  <si>
    <t>Normālais jeb standarta darba laiks 8 stundas dienā un 40 stundas nedēļā (P. - Pk.)</t>
  </si>
  <si>
    <t>Aprēķinātā mēnešalga pārskata mēnesī*</t>
  </si>
  <si>
    <t>P</t>
  </si>
  <si>
    <t>O</t>
  </si>
  <si>
    <t>T</t>
  </si>
  <si>
    <t>C</t>
  </si>
  <si>
    <t>S</t>
  </si>
  <si>
    <t>Marts, 2021</t>
  </si>
  <si>
    <t>atvaļinājums</t>
  </si>
  <si>
    <t>darba stundas mēnesī</t>
  </si>
  <si>
    <t>darba dienas mēnesī</t>
  </si>
  <si>
    <t>darba stundas nedēļu griezumā</t>
  </si>
  <si>
    <t>Piemaksas apmērs pārskata mēnesī (25 vai 50)**</t>
  </si>
  <si>
    <t>euro</t>
  </si>
  <si>
    <t>%</t>
  </si>
  <si>
    <t>Aprēķinātais piemaksas apmērs pārskata mēnesī</t>
  </si>
  <si>
    <t>Sv</t>
  </si>
  <si>
    <t>Sociālais rehabilitētājs</t>
  </si>
  <si>
    <t>!</t>
  </si>
  <si>
    <r>
      <rPr>
        <b/>
        <sz val="14"/>
        <color rgb="FFFF0000"/>
        <rFont val="Calibri"/>
        <family val="2"/>
        <charset val="186"/>
        <scheme val="minor"/>
      </rPr>
      <t>1. piemērs</t>
    </r>
    <r>
      <rPr>
        <b/>
        <sz val="14"/>
        <color theme="1"/>
        <rFont val="Calibri"/>
        <family val="2"/>
        <charset val="186"/>
        <scheme val="minor"/>
      </rPr>
      <t xml:space="preserve"> Marts</t>
    </r>
  </si>
  <si>
    <r>
      <rPr>
        <b/>
        <sz val="14"/>
        <color rgb="FFFF0000"/>
        <rFont val="Calibri"/>
        <family val="2"/>
        <charset val="186"/>
        <scheme val="minor"/>
      </rPr>
      <t>2. piemērs</t>
    </r>
    <r>
      <rPr>
        <b/>
        <sz val="14"/>
        <color theme="1"/>
        <rFont val="Calibri"/>
        <family val="2"/>
        <charset val="186"/>
        <scheme val="minor"/>
      </rPr>
      <t xml:space="preserve"> Marts</t>
    </r>
  </si>
  <si>
    <t>Rīkojuma satura paraugs 1:</t>
  </si>
  <si>
    <t>Rīkojuma satura paraugs 2:</t>
  </si>
  <si>
    <t>Piemaksas, par ar Covid-19 inficētu personu, šo personu kontaktpersonu aprūpi, noteikšana</t>
  </si>
  <si>
    <r>
      <rPr>
        <b/>
        <sz val="14"/>
        <color rgb="FFFF0000"/>
        <rFont val="Calibri"/>
        <family val="2"/>
        <charset val="186"/>
        <scheme val="minor"/>
      </rPr>
      <t>3. piemērs</t>
    </r>
    <r>
      <rPr>
        <b/>
        <sz val="14"/>
        <color theme="1"/>
        <rFont val="Calibri"/>
        <family val="2"/>
        <charset val="186"/>
        <scheme val="minor"/>
      </rPr>
      <t xml:space="preserve"> Marts</t>
    </r>
  </si>
  <si>
    <t>Sociālais darbinieks</t>
  </si>
  <si>
    <t>slimības lapa</t>
  </si>
  <si>
    <t>* Atvaļinājums no 01.03.2021.-.07.03.2021., mēnešalga aprēķināma 144 darba h/ 18 darba dienas.</t>
  </si>
  <si>
    <t>* Slimības lapa no 08.03.2021.-.26.03.2021., mēnešalga aprēķināma 64 darba h/ 8 darba dienas.</t>
  </si>
  <si>
    <t>Sandra Strēle</t>
  </si>
  <si>
    <t xml:space="preserve">Sociālo pakalpojumu departamenta </t>
  </si>
  <si>
    <t>vecākā eksperte</t>
  </si>
  <si>
    <t>Sandra.Strele@lm.gov.lv</t>
  </si>
  <si>
    <t>Labklājības ministrija</t>
  </si>
  <si>
    <t>Skolas iela 28, Rīga, LV-1331</t>
  </si>
  <si>
    <t>www.lm.gov.lv</t>
  </si>
  <si>
    <t>Tālr. 64331831</t>
  </si>
  <si>
    <t>Rīkojuma satura paraugs 3:</t>
  </si>
  <si>
    <t>*** Iestādē jābūt rīkojumam par  25% piemaksas noteikšanu darbiniekam. Rīkojumam jāatbild uz jautājumiem: kam? par ko? cik%? cik ilgi? pamatojums?</t>
  </si>
  <si>
    <t>*** Iestādē jābūt rīkojumam par  50% piemaksas noteikšanu darbiniekam. Rīkojumam jāatbild uz jautājumiem: kam? par ko? cik%? cik ilgi? pamatojums?</t>
  </si>
  <si>
    <t>Aprēķinātais piemaksas apmērs pārskata mēnesī****</t>
  </si>
  <si>
    <t>****ņemot vērā, ka rīkojums par piemaksas noteikšanu ir no 22.marta līdz 31.martam.</t>
  </si>
  <si>
    <t>Summētais darba laiks</t>
  </si>
  <si>
    <t>nostrādātās h martā</t>
  </si>
  <si>
    <t>Aprūpētājs</t>
  </si>
  <si>
    <t>3 = EKK 1119</t>
  </si>
  <si>
    <t>Stundas likme atbilstoši darba līgumam</t>
  </si>
  <si>
    <t>Sociālās aprūpes un sociālās rehabilitācijas nodaļas sociālajai aprūpētājai Vārds Uzvārds, no 2021.gada 8.marta līdz 2021.gada 31.martam noteikt piemaksu 50% no V.Uzvārds noteiktās mēnešalgas par ar Covid-19 inficētu klientu un klientu, kuriem noteikts Covid-19 inficētas personas kontaktpersonas statuss aprūpi.
Pamats: V.Uzvārds iesaiste klientu, kuri inficēti ar Covid -19 un klientu, kuriem noteikts Covid - 19 inficētas personas kontaktpersonas statuss, aprūpē, kas faktiski ir puse vai pārsniegusi pusi no V.Uzvārds  nostrādātā darba laika marta mēnesī.  Covid-19 infekcijas izplatības pārvaldības likuma 47.panta otrā daļa.</t>
  </si>
  <si>
    <t>1.paraugs</t>
  </si>
  <si>
    <t>2.paraugs</t>
  </si>
  <si>
    <t>3.paraugs</t>
  </si>
  <si>
    <t>4.paraugs</t>
  </si>
  <si>
    <t>Sociālās aprūpes un sociālās rehabilitācijas nodaļas sociālajai aprūpētājai Vārds Uzvārds, no 2021.gada 22.marta līdz 2021.gada 31.martam noteikt piemaksu 50 % no V.Uzvārds noteiktās mēnešalgas par ar Covid-19 inficētu klientu un klientu, kuriem noteikts Covid-19 inficētas personas kontaktpersonas statuss aprūpi.
Pamats: V.Uzvārds iesaiste klientu, kuri inficēti ar Covid -19 un klientu, kuriem noteikts Covid - 19 inficētas personas kontaktpersonas statuss, aprūpē, kas faktiski ir pārsniegusi pusi no V.Uzvārds  nostrādātā darba laika marta mēnesī.  Covid-19 infekcijas izplatības pārvaldības likuma 47.panta otrā daļa.</t>
  </si>
  <si>
    <t>Sociālās aprūpes un sociālās rehabilitācijas nodaļas sociālajai aprūpētājai Vārds Uzvārds, no 2021.gada 21.marta līdz 2021.gada 31.martam noteikt piemaksu 50% no V.Uzvārds noteiktās mēnešalgas par ar Covid-19 inficētu klientu un klientu, kuriem noteikts Covid-19 inficētas personas kontaktpersonas statuss aprūpi.
Pamats: V.Uzvārds iesaiste klientu, kuri inficēti ar Covid -19 un klientu, kuriem noteikts Covid - 19 inficētas personas kontaktpersonas statuss, aprūpē, kas faktiski ir pārsniegusi pusi no V.Uzvārds  nostrādātā darba laika marta mēnesī.  Covid-19 infekcijas izplatības pārvaldības likuma 47.panta otrā daļa.</t>
  </si>
  <si>
    <t>Piemaksu piemēro darbiniekam par nostrādātajām darba stundām Covid skartajā periodā, t.i. no 01.03.2021. - 31.03.2021.*</t>
  </si>
  <si>
    <t>*periods, kurā institūcijā ir kaut viens Covid inficēts klients vai klients, kuram noteikts Covid inficētas personas kontaktpersonas statuss.</t>
  </si>
  <si>
    <t>Piemaksu piemēro darbiniekam par nostrādātajām darba stundām Covid skartajā periodā, t.i. no 20.03.2021. - 31.03.2021.**</t>
  </si>
  <si>
    <t>**periods, kurā institūcijā ir kaut viens Covid inficēts klients vai klients, kuram noteikts Covid inficētas personas kontaktpersonas statuss.</t>
  </si>
  <si>
    <t>*Covid-19 infekcijas uzliesmojums iestādē sācies (klientam fiksēts pozitīvs C+ testa rezultāts un/vai klientam noteikts C+ personas kontaktpersonas statuss) 20. martā.</t>
  </si>
  <si>
    <t>Sociālās aprūpes un sociālās rehabilitācijas nodaļas aprūpētājai Vārds Uzvārds, no 2021.gada 21.marta līdz 2021.gada 26.martam noteikt piemaksu 50 % no V.Uzvārds noteiktās mēnešalgas par ar Covid-19 inficētu klientu un klientu, kuriem noteikts Covid-19 inficētas personas kontaktpersonas statuss aprūpi.
Pamats: V.Uzvārds iesaiste klientu, kuri inficēti ar Covid -19 un klientu, kuriem noteikts Covid - 19 inficētas personas kontaktpersonas statuss, aprūpē, kas faktiski ir puse vai pārsniegusi pusi no V.Uzvārds  nostrādātā darba laika marta mēnesī.  Covid-19 infekcijas izplatības pārvaldības likuma 47.panta otrā daļa.</t>
  </si>
  <si>
    <t>**darbinieks 2021. gada marta mēnesī C+ klientu aprūpē (un C+ kontaktpersonu aprūpē) ir bijis iesaistīts 5 pilnas darba dienas (no kopā nostrādātām 8 darba dienām).</t>
  </si>
  <si>
    <r>
      <t xml:space="preserve">Iestādē vienam vai vairākiem klientiem </t>
    </r>
    <r>
      <rPr>
        <b/>
        <sz val="14"/>
        <color rgb="FFFF0000"/>
        <rFont val="Calibri"/>
        <family val="2"/>
        <charset val="186"/>
        <scheme val="minor"/>
      </rPr>
      <t>no 01.03.2021.-.31.03.2021.</t>
    </r>
    <r>
      <rPr>
        <b/>
        <sz val="14"/>
        <rFont val="Calibri"/>
        <family val="2"/>
        <charset val="186"/>
        <scheme val="minor"/>
      </rPr>
      <t xml:space="preserve"> ir konstatēta Covid -19 infekcija vai noteikts Covid-19 inficētas personas kontaktpersonas statuss</t>
    </r>
  </si>
  <si>
    <t>Sociālās aprūpes un sociālās rehabilitācijas nodaļas sociālajai rehabilitētājai Vārds Uzvārds, no 2021.gada 1.marta līdz 2021.gada 31.martam noteikt piemaksu 25% no V.Uzvārds noteiktās mēnešalgas par ar Covid-19 inficētu klientu un klientu, kuriem noteikts Covid-19 inficētas personas kontaktpersonas statuss aprūpi.
Pamats: Sociālās aprūpes un sociālās rehabilitācijas nodaļas vadītājas V.Uzvārds 02.04.2021. iesniegums  (Reģ.Nr. iestādes lietvedībā nr.123) un Covid-19 infekcijas izplatības pārvaldības likuma 47.panta otrā daļa.</t>
  </si>
  <si>
    <t>**darbinieks 2021. gada marta mēnesī C+ klientu aprūpē (un C+ kontaktpersonu aprūpē) ir bijis iesaistīts 9 pilnas darba dienas (no kopā nostrādātām 18).</t>
  </si>
  <si>
    <t>* Nostrādāts pilns mēnesis, t.i. 23 darba dienas, 184 darba h.</t>
  </si>
  <si>
    <t>**darbinieks 2021. gada marta mēnesī C+ klientu aprūpē (un C+ kontaktpersonu aprūpē) ir bijis iesaistīts 9 pilnas darba dienas (no kopā nostrādātām 24).</t>
  </si>
  <si>
    <r>
      <t xml:space="preserve">Iestādē vienam vai vairākiem klientiem </t>
    </r>
    <r>
      <rPr>
        <b/>
        <sz val="14"/>
        <color rgb="FFFF0000"/>
        <rFont val="Calibri"/>
        <family val="2"/>
        <charset val="186"/>
        <scheme val="minor"/>
      </rPr>
      <t>no 20.03.2021.*-.31.03.2021.</t>
    </r>
    <r>
      <rPr>
        <b/>
        <sz val="14"/>
        <rFont val="Calibri"/>
        <family val="2"/>
        <charset val="186"/>
        <scheme val="minor"/>
      </rPr>
      <t xml:space="preserve"> ir konstatēta Covid -19 infekcija vai noteikts Covid-19 inficētas personas kontaktpersonas statuss</t>
    </r>
  </si>
  <si>
    <t>**darbinieks 2021. gada marta mēnesī C+ klientu aprūpē (un C+ kontaktpersonu aprūpē) ir bijis iesaistīts 3 pilnas darba dienas (no kopā nostrādātām 8 darba dienām, pēc C+ uzliesmojuma iestādē 20.03.2021.).</t>
  </si>
  <si>
    <t>**darbinieks 2021. gada marta mēnesī C+ klientu aprūpē (un C+ kontaktpersonu aprūpē) ir bijis iesaistīts 8 pilnas darba dienas (no kopā nostrādātām 8, kopš C+ uzliesmojuma iestādē, t.i. no 20.03.2021.).</t>
  </si>
  <si>
    <t>**darbinieks 2021. gada marta mēnesī C+ klientu aprūpē (un C+ kontaktpersonu aprūpē) ir bijis iesaistīts 2 pilnas darba dienas (no kopā nostrādātām 3 darba dienām kopš iestādē sācies C+ uzliesmojums, t.i. kopš 20.marta).</t>
  </si>
  <si>
    <t>* Nostrādātas 192 darba h.</t>
  </si>
  <si>
    <t>**darbinieks 2021. gada marta mēnesī C+ klientu aprūpē (un C+ kontaktpersonu aprūpē) ir bijis iesaistīts 2 pilnas darba diennaktis (48h) (no kopā nostrādātām 192 h).</t>
  </si>
  <si>
    <t>* Nostrādātas 72 darba h.</t>
  </si>
  <si>
    <t>**darbinieks 2021. gada marta mēnesī C+ klientu aprūpē (un C+ kontaktpersonu aprūpē) ir bijis iesaistīts 2 pilnas darba diennaktis (48h) (no kopā nostrādātām 72 h).</t>
  </si>
  <si>
    <t>* Nostrādātas 60 darba h.</t>
  </si>
  <si>
    <t>**darbinieks 2021. gada marta mēnesī C+ klientu aprūpē (un C+ kontaktpersonu aprūpē) ir bijis iesaistīts 1.5 pilnas darba diennaktis (36h, t.i. 24h 2.-3. martā + 7.marts no 8:00 - 20:00, kad darbinieks sajutās slikti un devās mājās) (no kopā nostrādātām 60 h). Pēc atgriešanās pēc darba nespējas C+ klientu aprūpē nav iesaistīts.</t>
  </si>
  <si>
    <t>**darbinieks 2021. gada marta mēnesī C+ klientu aprūpē (un C+ kontaktpersonu aprūpē) ir bijis iesaistīts 1 pilnu darba diennakti (24h) (no kopā nostrādātām 72 h kopš iestādē sākās C+ uzliesmojums, t.i. no 20.03.2021. līdz 31.03.2021.).</t>
  </si>
  <si>
    <t>* Nostrādātas 48 darba h.</t>
  </si>
  <si>
    <t>**darbinieks 2021. gada marta mēnesī C+ klientu aprūpē (un C+ kontaktpersonu aprūpē) ir bijis iesaistīts 1 pilnu darba diennakti (24h) (no kopā nostrādātām 48 h kopš iestādē sākās C+ uzliesmojums, t.i. no 20.03.2021. līdz 31.03.2021.).</t>
  </si>
  <si>
    <t>**darbinieks 2021. gada marta mēnesī C+ klientu aprūpē (un C+ kontaktpersonu aprūpē) ir bijis iesaistīts 1 pilnu darba diennakti (24h, t.i. 100% no nostrādātājām stundām, kopš 20.03.2021. aprūpētājs pavadījis C+ klientu aprūpē).</t>
  </si>
  <si>
    <t>Sociālās aprūpes un sociālās rehabilitācijas nodaļas sociālajai darbiniecei Vārds Uzvārds, no 2021.gada 1.marta līdz 2021.gada 31.martam noteikt piemaksu 50% no V.Uzvārds noteiktās mēnešalgas par ar Covid-19 inficētu klientu un klientu, kuriem noteikts Covid-19 inficētas personas kontaktpersonas statuss aprūpi.
Pamats: Sociālās aprūpes un sociālās rehabilitācijas nodaļas vadītājas V.Uzvārds 01.04.2021. iesniegums  (Reģ.Nr. iestādes lietvedībā nr.235) un Covid-19 infekcijas izplatības pārvaldības likuma 47.panta otrā daļa.</t>
  </si>
  <si>
    <t>Sociālās aprūpes un sociālās rehabilitācijas nodaļas sociālajai rehabilitētājai Vārds Uzvārds, no 2021.gada 22.marta līdz 2021.gada 31.martam noteikt piemaksu 25 % no V.Uzvārds noteiktās mēnešalgas par ar Covid-19 inficētu klientu un klientu, kuriem noteikts Covid-19 inficētas personas kontaktpersonas statuss aprūpi.
Pamats: Sociālās aprūpes un sociālās rehabilitācijas nodaļas vadītājas V.Uzvārds 02.04.2021. iesniegums  (Reģ.Nr. iestādes lietvedībā nr.111) un Covid-19 infekcijas izplatības pārvaldības likuma 47.panta otrā daļa.</t>
  </si>
  <si>
    <t>Sociālās aprūpes un sociālās rehabilitācijas nodaļas sociālajai darbiniecei Vārds Uzvārds, no 2021.gada 29.marta līdz 2021.gada 31.martam noteikt piemaksu 50 % no V.Uzvārds noteiktās mēnešalgas par ar Covid-19 inficētu klientu un klientu, kuriem noteikts Covid-19 inficētas personas kontaktpersonas statuss aprūpi.
Pamats: Sociālās aprūpes un sociālās rehabilitācijas nodaļas vadītājas V.Uzvārds 01.04.2021. iesniegums  (Reģ.Nr. iestādes lietvedībā nr.456) un Covid-19 infekcijas izplatības pārvaldības likuma 47.panta otrā daļa.</t>
  </si>
  <si>
    <t>Sociālās aprūpes un sociālās rehabilitācijas nodaļas aprūpētājai Vārds Uzvārds, no 2021.gada 1.marta līdz 2021.gada 31.martam noteikt piemaksu 25% no V.Uzvārds noteiktās mēnešalgas par ar Covid-19 inficētu klientu un klientu, kuriem noteikts Covid-19 inficētas personas kontaktpersonas statuss aprūpi.
Pamats: Sociālās aprūpes un sociālās rehabilitācijas nodaļas vadītājas V.Uzvārds 02.04.2021. iesniegums  (Reģ.Nr. iestādes lietvedībā nr.987) un Covid-19 infekcijas izplatības pārvaldības likuma 47.panta otrā daļa.</t>
  </si>
  <si>
    <t>Sociālās aprūpes un sociālās rehabilitācijas nodaļas aprūpētājai Vārds Uzvārds, no 2021.gada 1.marta līdz 2021.gada 31.martam (var atrunāt arī piem., no 02.03.2021.-.07.03.2021. un no 29.03.2021.-30.03.2021., bet tas nemaina aprēķinu) noteikt piemaksu 50% no V.Uzvārds noteiktās mēnešalgas par ar Covid-19 inficētu klientu un klientu, kuriem noteikts Covid-19 inficētas personas kontaktpersonas statuss aprūpi.
Pamats: Sociālās aprūpes un sociālās rehabilitācijas nodaļas vadītājas V.Uzvārds 01.04.2021. iesniegums  (Reģ.Nr. iestādes lietvedībā nr.654) un Covid-19 infekcijas izplatības pārvaldības likuma 47.panta otrā daļa.</t>
  </si>
  <si>
    <t>Sociālās aprūpes un sociālās rehabilitācijas nodaļas aprūpētājai Vārds Uzvārds, no 2021.gada 21.marta līdz 2021.gada 31.martam noteikt piemaksu 25% no V.Uzvārds noteiktās mēnešalgas par ar Covid-19 inficētu klientu un klientu, kuriem noteikts Covid-19 inficētas personas kontaktpersonas statuss aprūpi.
Pamats: Sociālās aprūpes un sociālās rehabilitācijas nodaļas vadītājas V.Uzvārds 02.04.2021. iesniegums  (Reģ.Nr. iestādes lietvedībā nr.159) un Covid-19 infekcijas izplatības pārvaldības likuma 47.panta otrā daļa.</t>
  </si>
  <si>
    <t>Sociālās aprūpes un sociālās rehabilitācijas nodaļas aprūpētājai Vārds Uzvārds, no 2021.gada 29.marta līdz 2021.gada 30.martam noteikt piemaksu 50 % no V.Uzvārds noteiktās mēnešalgas par ar Covid-19 inficētu klientu un klientu, kuriem noteikts Covid-19 inficētas personas kontaktpersonas statuss aprūpi.
Pamats: Sociālās aprūpes un sociālās rehabilitācijas nodaļas vadītājas V.Uzvārds 01.04.2021. iesniegums  (Reģ.Nr. iestādes lietvedībā nr.357) un Covid-19 infekcijas izplatības pārvaldības likuma 47.panta otrā daļa.</t>
  </si>
  <si>
    <t>Teksts no Vadlīnijām:</t>
  </si>
  <si>
    <t>Periods par kuru valsts sedz papildu izdevumus par piemaksu par testēšanu ar antigēna noteikšanas testu:  
no 2021. gada 25.martam līdz 2021.gada 30.jūnijam un no 2021. gada 1.septembra līdz 2021. gada 31.decembrim.</t>
  </si>
  <si>
    <t>No valsts budžeta kompensē Piemaksu par testēšanu ar antigēna noteikšanas testu, kas nepārsniedz 50 procentus no darbiniekam aprēķinātās mēnešalgas:</t>
  </si>
  <si>
    <r>
      <t xml:space="preserve">1)     </t>
    </r>
    <r>
      <rPr>
        <sz val="11"/>
        <color theme="1"/>
        <rFont val="Times New Roman"/>
        <family val="1"/>
        <charset val="186"/>
      </rPr>
      <t xml:space="preserve">darbiniekiem, kuri personu testēšanā ar SARS-CoV-2 antigēna noteikšanas testu ir </t>
    </r>
    <r>
      <rPr>
        <b/>
        <sz val="11"/>
        <color theme="1"/>
        <rFont val="Times New Roman"/>
        <family val="1"/>
        <charset val="186"/>
      </rPr>
      <t>iesaistīti vairāk kā 50 % no darbiniekam noteiktā darba laika iestādē – 50 % apmērā no darbiniekam aprēķinātās mēnešalgas;</t>
    </r>
  </si>
  <si>
    <r>
      <t xml:space="preserve">2)     darbiniekiem, kuri personu testēšanā ar SARS-CoV-2 antigēna noteikšanas testu ir </t>
    </r>
    <r>
      <rPr>
        <b/>
        <sz val="11"/>
        <color theme="1"/>
        <rFont val="Times New Roman"/>
        <family val="1"/>
        <charset val="186"/>
      </rPr>
      <t>iesaistīti mazāk kā 50 % no darbiniekam noteiktā darba laika iestādē – 25 % apmērā no darbiniekam aprēķinātās  mēnešalgas</t>
    </r>
    <r>
      <rPr>
        <sz val="11"/>
        <color theme="1"/>
        <rFont val="Times New Roman"/>
        <family val="1"/>
        <charset val="186"/>
      </rPr>
      <t>.</t>
    </r>
  </si>
  <si>
    <r>
      <rPr>
        <b/>
        <sz val="11"/>
        <color rgb="FFFF0000"/>
        <rFont val="Times New Roman"/>
        <family val="1"/>
        <charset val="186"/>
      </rPr>
      <t xml:space="preserve">Piemaksa par testēšanu ar SARS-CoV-2 antigēna noteikšanas testu </t>
    </r>
    <r>
      <rPr>
        <sz val="11"/>
        <color rgb="FFFF0000"/>
        <rFont val="Times New Roman"/>
        <family val="1"/>
        <charset val="186"/>
      </rPr>
      <t>(piemaksa), nosakāma darbiniekam/iem no mēneša 1. datuma līdz pēdējam mēneša datumam, 25 vai 50% apmērā no mēnešalgas.*</t>
    </r>
  </si>
  <si>
    <t>*jāņem vērā, ka likumā šī piemaksa ir noteikta ar 25. martu, attiecīgi martā piemaksa testēšanā iesaistītajiem darbiniekiem, nosakāma no 25.datuma līdz 31.datumam. Kā arī piemaksa nav spēkā jūlijā un augustā.</t>
  </si>
  <si>
    <t>Kamēr iestādē, ar zināmu regularitāti, tiek veikta darbinieku testēšana, piemaksa vienam vai vārākiem darbiniekiem saglabājas un ir piemērojama pie aprēķinātās mēnešalgas 25 vai 50 % apmērā.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</si>
</sst>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Inherit"/>
    </font>
    <font>
      <sz val="7"/>
      <color rgb="FFCCCCCC"/>
      <name val="Inherit"/>
    </font>
    <font>
      <sz val="8"/>
      <color rgb="FF000000"/>
      <name val="Arial"/>
      <family val="2"/>
      <charset val="186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8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12"/>
      <name val="Arial"/>
      <family val="2"/>
      <charset val="186"/>
    </font>
    <font>
      <b/>
      <sz val="7"/>
      <name val="Inherit"/>
    </font>
    <font>
      <b/>
      <sz val="25"/>
      <color rgb="FFFF0000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rgb="FFFF0000"/>
      <name val="Calibri"/>
      <family val="2"/>
      <charset val="186"/>
      <scheme val="minor"/>
    </font>
    <font>
      <b/>
      <sz val="10"/>
      <color rgb="FF000000"/>
      <name val="Verdana"/>
      <family val="2"/>
      <charset val="186"/>
    </font>
    <font>
      <sz val="10"/>
      <color rgb="FF000000"/>
      <name val="Arial"/>
      <family val="2"/>
      <charset val="186"/>
    </font>
    <font>
      <sz val="10"/>
      <color rgb="FF000000"/>
      <name val="Verdana"/>
      <family val="2"/>
      <charset val="186"/>
    </font>
    <font>
      <u/>
      <sz val="11"/>
      <color theme="10"/>
      <name val="Calibri"/>
      <family val="2"/>
      <scheme val="minor"/>
    </font>
    <font>
      <b/>
      <sz val="14"/>
      <name val="Calibri"/>
      <family val="2"/>
      <charset val="186"/>
      <scheme val="minor"/>
    </font>
    <font>
      <i/>
      <sz val="14"/>
      <name val="Calibri"/>
      <family val="2"/>
      <charset val="186"/>
      <scheme val="minor"/>
    </font>
    <font>
      <b/>
      <sz val="10"/>
      <color rgb="FF000000"/>
      <name val="Inherit"/>
      <charset val="186"/>
    </font>
    <font>
      <b/>
      <sz val="10"/>
      <color rgb="FFCCCCCC"/>
      <name val="Inherit"/>
      <charset val="186"/>
    </font>
    <font>
      <b/>
      <sz val="10"/>
      <color rgb="FFFF0000"/>
      <name val="Inherit"/>
      <charset val="186"/>
    </font>
    <font>
      <sz val="10"/>
      <color rgb="FF000000"/>
      <name val="Inherit"/>
    </font>
    <font>
      <b/>
      <sz val="10"/>
      <color rgb="FF000000"/>
      <name val="Inherit"/>
    </font>
    <font>
      <sz val="10"/>
      <color rgb="FFCCCCCC"/>
      <name val="Inherit"/>
    </font>
    <font>
      <b/>
      <sz val="10"/>
      <color rgb="FFCCCCCC"/>
      <name val="Inherit"/>
    </font>
    <font>
      <b/>
      <sz val="12"/>
      <color rgb="FF7030A0"/>
      <name val="Inherit"/>
      <charset val="186"/>
    </font>
    <font>
      <b/>
      <sz val="12"/>
      <color rgb="FF7030A0"/>
      <name val="Arial"/>
      <family val="2"/>
      <charset val="186"/>
    </font>
    <font>
      <sz val="7"/>
      <color theme="0" tint="-0.499984740745262"/>
      <name val="Inherit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6"/>
      <name val="Calibri"/>
      <family val="2"/>
      <charset val="186"/>
      <scheme val="minor"/>
    </font>
    <font>
      <b/>
      <u/>
      <sz val="14"/>
      <color rgb="FFFF0000"/>
      <name val="Calibri"/>
      <family val="2"/>
      <charset val="186"/>
      <scheme val="minor"/>
    </font>
    <font>
      <i/>
      <sz val="12"/>
      <color rgb="FFFF000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rgb="FFFF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14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left"/>
    </xf>
    <xf numFmtId="0" fontId="7" fillId="4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7" fillId="6" borderId="0" xfId="0" applyFont="1" applyFill="1" applyAlignment="1">
      <alignment horizontal="right"/>
    </xf>
    <xf numFmtId="0" fontId="14" fillId="7" borderId="0" xfId="0" applyFont="1" applyFill="1" applyAlignment="1">
      <alignment horizontal="right"/>
    </xf>
    <xf numFmtId="0" fontId="0" fillId="7" borderId="0" xfId="0" applyFill="1"/>
    <xf numFmtId="0" fontId="0" fillId="7" borderId="0" xfId="0" applyFill="1" applyAlignment="1">
      <alignment horizontal="right"/>
    </xf>
    <xf numFmtId="0" fontId="1" fillId="7" borderId="0" xfId="0" applyFont="1" applyFill="1" applyAlignment="1"/>
    <xf numFmtId="0" fontId="0" fillId="7" borderId="0" xfId="0" applyFill="1" applyAlignment="1"/>
    <xf numFmtId="0" fontId="8" fillId="7" borderId="0" xfId="0" applyFont="1" applyFill="1" applyAlignment="1">
      <alignment horizontal="center"/>
    </xf>
    <xf numFmtId="0" fontId="8" fillId="7" borderId="0" xfId="0" applyFont="1" applyFill="1" applyAlignment="1">
      <alignment horizontal="left"/>
    </xf>
    <xf numFmtId="0" fontId="7" fillId="7" borderId="0" xfId="0" applyFont="1" applyFill="1"/>
    <xf numFmtId="0" fontId="9" fillId="7" borderId="0" xfId="0" applyFont="1" applyFill="1"/>
    <xf numFmtId="0" fontId="0" fillId="7" borderId="1" xfId="0" applyFill="1" applyBorder="1"/>
    <xf numFmtId="0" fontId="2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/>
    </xf>
    <xf numFmtId="2" fontId="0" fillId="7" borderId="1" xfId="0" applyNumberFormat="1" applyFill="1" applyBorder="1"/>
    <xf numFmtId="0" fontId="2" fillId="7" borderId="0" xfId="0" applyFont="1" applyFill="1" applyAlignment="1">
      <alignment vertical="top" wrapText="1"/>
    </xf>
    <xf numFmtId="0" fontId="19" fillId="7" borderId="0" xfId="0" applyFont="1" applyFill="1" applyAlignment="1">
      <alignment vertical="center"/>
    </xf>
    <xf numFmtId="0" fontId="20" fillId="7" borderId="0" xfId="0" applyFont="1" applyFill="1" applyAlignment="1">
      <alignment vertical="center"/>
    </xf>
    <xf numFmtId="0" fontId="21" fillId="7" borderId="0" xfId="0" applyFont="1" applyFill="1" applyAlignment="1">
      <alignment vertical="center"/>
    </xf>
    <xf numFmtId="0" fontId="22" fillId="7" borderId="0" xfId="1" applyFill="1" applyAlignment="1">
      <alignment vertical="center"/>
    </xf>
    <xf numFmtId="0" fontId="0" fillId="7" borderId="0" xfId="0" applyFill="1" applyAlignment="1">
      <alignment horizontal="left" vertical="top" wrapText="1"/>
    </xf>
    <xf numFmtId="0" fontId="23" fillId="7" borderId="0" xfId="0" applyFont="1" applyFill="1" applyAlignment="1">
      <alignment vertical="center"/>
    </xf>
    <xf numFmtId="0" fontId="24" fillId="7" borderId="0" xfId="0" applyFont="1" applyFill="1" applyAlignment="1">
      <alignment vertical="top"/>
    </xf>
    <xf numFmtId="0" fontId="25" fillId="3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2" fontId="0" fillId="7" borderId="0" xfId="0" applyNumberFormat="1" applyFill="1"/>
    <xf numFmtId="0" fontId="28" fillId="6" borderId="2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0" fontId="32" fillId="2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center"/>
    </xf>
    <xf numFmtId="1" fontId="0" fillId="7" borderId="11" xfId="0" applyNumberFormat="1" applyFill="1" applyBorder="1" applyAlignment="1">
      <alignment horizontal="center"/>
    </xf>
    <xf numFmtId="0" fontId="10" fillId="7" borderId="12" xfId="0" applyFont="1" applyFill="1" applyBorder="1" applyAlignment="1">
      <alignment horizontal="center" wrapText="1"/>
    </xf>
    <xf numFmtId="0" fontId="11" fillId="7" borderId="13" xfId="0" applyFont="1" applyFill="1" applyBorder="1" applyAlignment="1">
      <alignment horizontal="center"/>
    </xf>
    <xf numFmtId="2" fontId="7" fillId="7" borderId="14" xfId="0" applyNumberFormat="1" applyFont="1" applyFill="1" applyBorder="1"/>
    <xf numFmtId="2" fontId="0" fillId="7" borderId="1" xfId="0" applyNumberFormat="1" applyFill="1" applyBorder="1" applyAlignment="1">
      <alignment horizontal="right"/>
    </xf>
    <xf numFmtId="0" fontId="32" fillId="4" borderId="2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left"/>
    </xf>
    <xf numFmtId="0" fontId="34" fillId="2" borderId="2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34" fillId="9" borderId="2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38" fillId="7" borderId="0" xfId="0" applyFont="1" applyFill="1" applyAlignment="1">
      <alignment vertical="center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44" fillId="0" borderId="0" xfId="0" applyFont="1"/>
    <xf numFmtId="0" fontId="48" fillId="0" borderId="0" xfId="0" applyFont="1"/>
    <xf numFmtId="0" fontId="47" fillId="0" borderId="0" xfId="0" applyFont="1"/>
    <xf numFmtId="0" fontId="47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/>
    </xf>
    <xf numFmtId="0" fontId="44" fillId="0" borderId="0" xfId="0" applyFont="1" applyAlignment="1">
      <alignment vertical="center" wrapText="1"/>
    </xf>
    <xf numFmtId="0" fontId="47" fillId="0" borderId="0" xfId="0" applyFont="1" applyAlignment="1">
      <alignment horizontal="right" vertical="center" wrapText="1"/>
    </xf>
    <xf numFmtId="0" fontId="47" fillId="0" borderId="0" xfId="0" applyFont="1" applyAlignment="1">
      <alignment vertical="center" wrapText="1"/>
    </xf>
    <xf numFmtId="0" fontId="47" fillId="0" borderId="0" xfId="0" applyFont="1" applyAlignment="1">
      <alignment horizontal="right" vertical="top" wrapText="1"/>
    </xf>
    <xf numFmtId="0" fontId="39" fillId="7" borderId="0" xfId="0" applyFont="1" applyFill="1" applyAlignment="1">
      <alignment horizontal="right" vertical="top"/>
    </xf>
    <xf numFmtId="0" fontId="6" fillId="5" borderId="5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16" fillId="7" borderId="0" xfId="0" applyFont="1" applyFill="1" applyAlignment="1">
      <alignment horizontal="left" vertical="top" wrapText="1"/>
    </xf>
    <xf numFmtId="0" fontId="16" fillId="7" borderId="10" xfId="0" applyFont="1" applyFill="1" applyBorder="1" applyAlignment="1">
      <alignment horizontal="left" wrapText="1"/>
    </xf>
    <xf numFmtId="0" fontId="16" fillId="7" borderId="0" xfId="0" applyFont="1" applyFill="1" applyBorder="1" applyAlignment="1">
      <alignment horizontal="left" wrapText="1"/>
    </xf>
    <xf numFmtId="0" fontId="3" fillId="7" borderId="7" xfId="0" quotePrefix="1" applyFont="1" applyFill="1" applyBorder="1" applyAlignment="1">
      <alignment horizontal="center"/>
    </xf>
    <xf numFmtId="0" fontId="3" fillId="7" borderId="8" xfId="0" quotePrefix="1" applyFont="1" applyFill="1" applyBorder="1" applyAlignment="1">
      <alignment horizontal="center"/>
    </xf>
    <xf numFmtId="0" fontId="2" fillId="7" borderId="0" xfId="0" applyFont="1" applyFill="1" applyAlignment="1">
      <alignment horizontal="right" wrapText="1"/>
    </xf>
    <xf numFmtId="0" fontId="12" fillId="5" borderId="9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wrapText="1"/>
    </xf>
    <xf numFmtId="0" fontId="37" fillId="10" borderId="0" xfId="0" applyFont="1" applyFill="1" applyAlignment="1">
      <alignment horizontal="center" vertical="top" wrapText="1"/>
    </xf>
    <xf numFmtId="0" fontId="18" fillId="6" borderId="6" xfId="0" applyFont="1" applyFill="1" applyBorder="1" applyAlignment="1">
      <alignment horizontal="left" vertical="center"/>
    </xf>
    <xf numFmtId="0" fontId="0" fillId="7" borderId="0" xfId="0" applyFill="1" applyAlignment="1">
      <alignment horizontal="left" vertical="top" wrapText="1"/>
    </xf>
    <xf numFmtId="0" fontId="40" fillId="7" borderId="0" xfId="0" applyFont="1" applyFill="1" applyAlignment="1">
      <alignment horizontal="right" vertical="top"/>
    </xf>
    <xf numFmtId="0" fontId="0" fillId="7" borderId="1" xfId="0" applyFill="1" applyBorder="1" applyAlignment="1">
      <alignment horizontal="center"/>
    </xf>
    <xf numFmtId="0" fontId="3" fillId="7" borderId="1" xfId="0" quotePrefix="1" applyFont="1" applyFill="1" applyBorder="1" applyAlignment="1">
      <alignment horizontal="center"/>
    </xf>
    <xf numFmtId="0" fontId="33" fillId="5" borderId="5" xfId="0" applyFont="1" applyFill="1" applyBorder="1" applyAlignment="1">
      <alignment horizontal="left" vertical="center" wrapText="1"/>
    </xf>
    <xf numFmtId="0" fontId="33" fillId="5" borderId="3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 wrapText="1"/>
    </xf>
    <xf numFmtId="0" fontId="10" fillId="7" borderId="12" xfId="0" applyFont="1" applyFill="1" applyBorder="1" applyAlignment="1">
      <alignment horizontal="center" wrapText="1"/>
    </xf>
    <xf numFmtId="0" fontId="10" fillId="7" borderId="13" xfId="0" applyFont="1" applyFill="1" applyBorder="1" applyAlignment="1">
      <alignment horizontal="center" wrapText="1"/>
    </xf>
    <xf numFmtId="0" fontId="18" fillId="8" borderId="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top" wrapText="1"/>
    </xf>
    <xf numFmtId="0" fontId="42" fillId="7" borderId="0" xfId="0" applyFont="1" applyFill="1" applyAlignment="1">
      <alignment horizontal="left" vertical="top" wrapText="1"/>
    </xf>
    <xf numFmtId="0" fontId="43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wrapText="1"/>
    </xf>
    <xf numFmtId="0" fontId="47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m.gov.lv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m.gov.lv/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lm.gov.lv/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lm.gov.lv/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47"/>
  <sheetViews>
    <sheetView zoomScale="70" zoomScaleNormal="70" workbookViewId="0">
      <pane ySplit="5" topLeftCell="A6" activePane="bottomLeft" state="frozen"/>
      <selection pane="bottomLeft" activeCell="B3" sqref="B3"/>
    </sheetView>
  </sheetViews>
  <sheetFormatPr defaultRowHeight="14.4"/>
  <cols>
    <col min="1" max="1" width="3.5546875" customWidth="1"/>
    <col min="2" max="2" width="29.109375" customWidth="1"/>
    <col min="3" max="6" width="12" customWidth="1"/>
    <col min="7" max="7" width="2.77734375" customWidth="1"/>
    <col min="8" max="8" width="8.88671875" style="8"/>
    <col min="16" max="16" width="15.109375" customWidth="1"/>
    <col min="17" max="17" width="2.21875" style="7" customWidth="1"/>
    <col min="18" max="23" width="8" customWidth="1"/>
  </cols>
  <sheetData>
    <row r="1" spans="1:23" ht="24" customHeight="1">
      <c r="A1" s="94" t="s">
        <v>27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5" t="s">
        <v>52</v>
      </c>
      <c r="V1" s="95"/>
      <c r="W1" s="95"/>
    </row>
    <row r="2" spans="1:23" ht="28.8" customHeight="1">
      <c r="A2" s="15" t="s">
        <v>22</v>
      </c>
      <c r="B2" s="35" t="s">
        <v>4</v>
      </c>
      <c r="C2" s="16"/>
      <c r="D2" s="16"/>
      <c r="E2" s="16"/>
      <c r="F2" s="16"/>
      <c r="G2" s="16"/>
      <c r="H2" s="17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28.8" customHeight="1">
      <c r="A3" s="15" t="s">
        <v>22</v>
      </c>
      <c r="B3" s="35" t="s">
        <v>65</v>
      </c>
      <c r="C3" s="16"/>
      <c r="D3" s="16"/>
      <c r="E3" s="16"/>
      <c r="F3" s="16"/>
      <c r="G3" s="16"/>
      <c r="H3" s="1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ht="28.8" customHeight="1">
      <c r="A4" s="15" t="s">
        <v>22</v>
      </c>
      <c r="B4" s="70" t="s">
        <v>58</v>
      </c>
      <c r="C4" s="16"/>
      <c r="D4" s="16"/>
      <c r="E4" s="16"/>
      <c r="F4" s="16"/>
      <c r="G4" s="16"/>
      <c r="H4" s="17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ht="16.8" customHeight="1">
      <c r="A5" s="15"/>
      <c r="B5" s="82" t="s">
        <v>59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16"/>
      <c r="P5" s="16"/>
      <c r="Q5" s="16"/>
      <c r="R5" s="16"/>
      <c r="S5" s="16"/>
      <c r="T5" s="16"/>
      <c r="U5" s="16"/>
      <c r="V5" s="16"/>
      <c r="W5" s="16"/>
    </row>
    <row r="6" spans="1:23" ht="8.4" customHeight="1">
      <c r="A6" s="16"/>
      <c r="B6" s="16"/>
      <c r="C6" s="16"/>
      <c r="D6" s="16"/>
      <c r="E6" s="16"/>
      <c r="F6" s="16"/>
      <c r="G6" s="16"/>
      <c r="H6" s="17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18.600000000000001" thickBot="1">
      <c r="A7" s="16"/>
      <c r="B7" s="23" t="s">
        <v>23</v>
      </c>
      <c r="C7" s="16"/>
      <c r="D7" s="16"/>
      <c r="E7" s="16"/>
      <c r="F7" s="16"/>
      <c r="G7" s="16"/>
      <c r="H7" s="92" t="s">
        <v>15</v>
      </c>
      <c r="I7" s="93" t="s">
        <v>11</v>
      </c>
      <c r="J7" s="93"/>
      <c r="K7" s="93"/>
      <c r="L7" s="93"/>
      <c r="M7" s="93"/>
      <c r="N7" s="93"/>
      <c r="O7" s="93"/>
      <c r="P7" s="16"/>
      <c r="Q7" s="16"/>
      <c r="R7" s="18" t="s">
        <v>25</v>
      </c>
      <c r="S7" s="19"/>
      <c r="T7" s="19"/>
      <c r="U7" s="19"/>
      <c r="V7" s="19"/>
      <c r="W7" s="19"/>
    </row>
    <row r="8" spans="1:23" ht="46.8" customHeight="1" thickBot="1">
      <c r="A8" s="16"/>
      <c r="B8" s="24" t="s">
        <v>1</v>
      </c>
      <c r="C8" s="25" t="s">
        <v>3</v>
      </c>
      <c r="D8" s="25" t="s">
        <v>5</v>
      </c>
      <c r="E8" s="51" t="s">
        <v>16</v>
      </c>
      <c r="F8" s="54" t="s">
        <v>19</v>
      </c>
      <c r="G8" s="16"/>
      <c r="H8" s="92"/>
      <c r="I8" s="6" t="s">
        <v>6</v>
      </c>
      <c r="J8" s="6" t="s">
        <v>7</v>
      </c>
      <c r="K8" s="6" t="s">
        <v>8</v>
      </c>
      <c r="L8" s="6" t="s">
        <v>9</v>
      </c>
      <c r="M8" s="6" t="s">
        <v>6</v>
      </c>
      <c r="N8" s="6" t="s">
        <v>10</v>
      </c>
      <c r="O8" s="6" t="s">
        <v>20</v>
      </c>
      <c r="P8" s="16"/>
      <c r="Q8" s="16"/>
      <c r="R8" s="97" t="s">
        <v>66</v>
      </c>
      <c r="S8" s="97"/>
      <c r="T8" s="97"/>
      <c r="U8" s="97"/>
      <c r="V8" s="97"/>
      <c r="W8" s="97"/>
    </row>
    <row r="9" spans="1:23" ht="15" thickBot="1">
      <c r="A9" s="16"/>
      <c r="B9" s="90" t="s">
        <v>2</v>
      </c>
      <c r="C9" s="26">
        <v>2</v>
      </c>
      <c r="D9" s="27" t="s">
        <v>49</v>
      </c>
      <c r="E9" s="52">
        <v>4</v>
      </c>
      <c r="F9" s="55">
        <v>5</v>
      </c>
      <c r="G9" s="16"/>
      <c r="H9" s="17">
        <f>8*5</f>
        <v>40</v>
      </c>
      <c r="I9" s="1">
        <v>1</v>
      </c>
      <c r="J9" s="1">
        <v>2</v>
      </c>
      <c r="K9" s="1">
        <v>3</v>
      </c>
      <c r="L9" s="1">
        <v>4</v>
      </c>
      <c r="M9" s="1">
        <v>5</v>
      </c>
      <c r="N9" s="2">
        <v>6</v>
      </c>
      <c r="O9" s="2">
        <v>7</v>
      </c>
      <c r="P9" s="20"/>
      <c r="Q9" s="20"/>
      <c r="R9" s="97"/>
      <c r="S9" s="97"/>
      <c r="T9" s="97"/>
      <c r="U9" s="97"/>
      <c r="V9" s="97"/>
      <c r="W9" s="97"/>
    </row>
    <row r="10" spans="1:23" ht="15" thickBot="1">
      <c r="A10" s="16"/>
      <c r="B10" s="91"/>
      <c r="C10" s="26" t="s">
        <v>17</v>
      </c>
      <c r="D10" s="27" t="s">
        <v>17</v>
      </c>
      <c r="E10" s="52" t="s">
        <v>18</v>
      </c>
      <c r="F10" s="55" t="s">
        <v>17</v>
      </c>
      <c r="G10" s="16"/>
      <c r="H10" s="17">
        <f t="shared" ref="H10:H12" si="0">8*5</f>
        <v>40</v>
      </c>
      <c r="I10" s="1">
        <v>8</v>
      </c>
      <c r="J10" s="1">
        <v>9</v>
      </c>
      <c r="K10" s="1">
        <v>10</v>
      </c>
      <c r="L10" s="1">
        <v>11</v>
      </c>
      <c r="M10" s="1">
        <v>12</v>
      </c>
      <c r="N10" s="2">
        <v>13</v>
      </c>
      <c r="O10" s="2">
        <v>14</v>
      </c>
      <c r="P10" s="16"/>
      <c r="Q10" s="16"/>
      <c r="R10" s="97"/>
      <c r="S10" s="97"/>
      <c r="T10" s="97"/>
      <c r="U10" s="97"/>
      <c r="V10" s="97"/>
      <c r="W10" s="97"/>
    </row>
    <row r="11" spans="1:23" ht="15" thickBot="1">
      <c r="A11" s="16"/>
      <c r="B11" s="24" t="s">
        <v>21</v>
      </c>
      <c r="C11" s="28">
        <v>802</v>
      </c>
      <c r="D11" s="28">
        <f>C11/I15*(H10+H11+H12+H13+H9)</f>
        <v>802</v>
      </c>
      <c r="E11" s="53">
        <v>25</v>
      </c>
      <c r="F11" s="56">
        <f>D11*E11/100</f>
        <v>200.5</v>
      </c>
      <c r="G11" s="16"/>
      <c r="H11" s="17">
        <f t="shared" si="0"/>
        <v>40</v>
      </c>
      <c r="I11" s="1">
        <v>15</v>
      </c>
      <c r="J11" s="1">
        <v>16</v>
      </c>
      <c r="K11" s="1">
        <v>17</v>
      </c>
      <c r="L11" s="1">
        <v>18</v>
      </c>
      <c r="M11" s="1">
        <v>19</v>
      </c>
      <c r="N11" s="2">
        <v>20</v>
      </c>
      <c r="O11" s="2">
        <v>21</v>
      </c>
      <c r="P11" s="16"/>
      <c r="Q11" s="16"/>
      <c r="R11" s="97"/>
      <c r="S11" s="97"/>
      <c r="T11" s="97"/>
      <c r="U11" s="97"/>
      <c r="V11" s="97"/>
      <c r="W11" s="97"/>
    </row>
    <row r="12" spans="1:23" ht="21" customHeight="1" thickBot="1">
      <c r="A12" s="16"/>
      <c r="B12" s="88" t="s">
        <v>68</v>
      </c>
      <c r="C12" s="88"/>
      <c r="D12" s="88"/>
      <c r="E12" s="88"/>
      <c r="F12" s="89"/>
      <c r="G12" s="16"/>
      <c r="H12" s="17">
        <f t="shared" si="0"/>
        <v>40</v>
      </c>
      <c r="I12" s="1">
        <v>22</v>
      </c>
      <c r="J12" s="1">
        <v>23</v>
      </c>
      <c r="K12" s="1">
        <v>24</v>
      </c>
      <c r="L12" s="1">
        <v>25</v>
      </c>
      <c r="M12" s="1">
        <v>26</v>
      </c>
      <c r="N12" s="2">
        <v>27</v>
      </c>
      <c r="O12" s="2">
        <v>28</v>
      </c>
      <c r="P12" s="16"/>
      <c r="Q12" s="16"/>
      <c r="R12" s="97"/>
      <c r="S12" s="97"/>
      <c r="T12" s="97"/>
      <c r="U12" s="97"/>
      <c r="V12" s="97"/>
      <c r="W12" s="97"/>
    </row>
    <row r="13" spans="1:23" ht="25.8" customHeight="1" thickBot="1">
      <c r="A13" s="16"/>
      <c r="B13" s="87" t="s">
        <v>69</v>
      </c>
      <c r="C13" s="87"/>
      <c r="D13" s="87"/>
      <c r="E13" s="87"/>
      <c r="F13" s="87"/>
      <c r="G13" s="16"/>
      <c r="H13" s="17">
        <f>8*3</f>
        <v>24</v>
      </c>
      <c r="I13" s="1">
        <v>29</v>
      </c>
      <c r="J13" s="1">
        <v>30</v>
      </c>
      <c r="K13" s="1">
        <v>31</v>
      </c>
      <c r="L13" s="3">
        <v>1</v>
      </c>
      <c r="M13" s="3">
        <v>2</v>
      </c>
      <c r="N13" s="3">
        <v>3</v>
      </c>
      <c r="O13" s="3">
        <v>4</v>
      </c>
      <c r="P13" s="16"/>
      <c r="Q13" s="16"/>
      <c r="R13" s="97"/>
      <c r="S13" s="97"/>
      <c r="T13" s="97"/>
      <c r="U13" s="97"/>
      <c r="V13" s="97"/>
      <c r="W13" s="97"/>
    </row>
    <row r="14" spans="1:23" ht="28.2" customHeight="1">
      <c r="A14" s="16"/>
      <c r="B14" s="87" t="s">
        <v>42</v>
      </c>
      <c r="C14" s="87"/>
      <c r="D14" s="87"/>
      <c r="E14" s="87"/>
      <c r="F14" s="87"/>
      <c r="G14" s="16"/>
      <c r="H14" s="17"/>
      <c r="I14" s="5">
        <v>23</v>
      </c>
      <c r="J14" s="83" t="s">
        <v>14</v>
      </c>
      <c r="K14" s="84"/>
      <c r="L14" s="84"/>
      <c r="M14" s="84"/>
      <c r="N14" s="84"/>
      <c r="O14" s="84"/>
      <c r="P14" s="16"/>
      <c r="Q14" s="16"/>
      <c r="R14" s="97"/>
      <c r="S14" s="97"/>
      <c r="T14" s="97"/>
      <c r="U14" s="97"/>
      <c r="V14" s="97"/>
      <c r="W14" s="97"/>
    </row>
    <row r="15" spans="1:23">
      <c r="A15" s="16"/>
      <c r="B15" s="29"/>
      <c r="C15" s="29"/>
      <c r="D15" s="29"/>
      <c r="E15" s="29"/>
      <c r="F15" s="29"/>
      <c r="G15" s="16"/>
      <c r="H15" s="17"/>
      <c r="I15" s="5">
        <f>H9+H10+H11+H12+H13</f>
        <v>184</v>
      </c>
      <c r="J15" s="85" t="s">
        <v>13</v>
      </c>
      <c r="K15" s="86"/>
      <c r="L15" s="86"/>
      <c r="M15" s="86"/>
      <c r="N15" s="86"/>
      <c r="O15" s="86"/>
      <c r="P15" s="16"/>
      <c r="Q15" s="16"/>
      <c r="R15" s="97"/>
      <c r="S15" s="97"/>
      <c r="T15" s="97"/>
      <c r="U15" s="97"/>
      <c r="V15" s="97"/>
      <c r="W15" s="97"/>
    </row>
    <row r="16" spans="1:23" ht="16.8" customHeight="1">
      <c r="A16" s="16"/>
      <c r="B16" s="29"/>
      <c r="C16" s="29"/>
      <c r="D16" s="29"/>
      <c r="E16" s="29"/>
      <c r="F16" s="29"/>
      <c r="G16" s="16"/>
      <c r="H16" s="17"/>
      <c r="I16" s="16"/>
      <c r="J16" s="16"/>
      <c r="K16" s="16"/>
      <c r="L16" s="16"/>
      <c r="M16" s="16"/>
      <c r="N16" s="16"/>
      <c r="O16" s="16"/>
      <c r="P16" s="16"/>
      <c r="Q16" s="16"/>
      <c r="R16" s="97"/>
      <c r="S16" s="97"/>
      <c r="T16" s="97"/>
      <c r="U16" s="97"/>
      <c r="V16" s="97"/>
      <c r="W16" s="97"/>
    </row>
    <row r="17" spans="1:23" ht="24.6" customHeight="1" thickBot="1">
      <c r="A17" s="16"/>
      <c r="B17" s="23" t="s">
        <v>24</v>
      </c>
      <c r="C17" s="16"/>
      <c r="D17" s="16"/>
      <c r="E17" s="16"/>
      <c r="F17" s="16"/>
      <c r="G17" s="16"/>
      <c r="H17" s="92" t="s">
        <v>15</v>
      </c>
      <c r="I17" s="93" t="s">
        <v>11</v>
      </c>
      <c r="J17" s="93"/>
      <c r="K17" s="93"/>
      <c r="L17" s="93"/>
      <c r="M17" s="93"/>
      <c r="N17" s="93"/>
      <c r="O17" s="93"/>
      <c r="P17" s="16"/>
      <c r="Q17" s="16"/>
      <c r="R17" s="18" t="s">
        <v>26</v>
      </c>
      <c r="S17" s="19"/>
      <c r="T17" s="19"/>
      <c r="U17" s="19"/>
      <c r="V17" s="19"/>
      <c r="W17" s="19"/>
    </row>
    <row r="18" spans="1:23" ht="54" customHeight="1" thickBot="1">
      <c r="A18" s="16"/>
      <c r="B18" s="24" t="s">
        <v>1</v>
      </c>
      <c r="C18" s="25" t="s">
        <v>3</v>
      </c>
      <c r="D18" s="25" t="s">
        <v>5</v>
      </c>
      <c r="E18" s="51" t="s">
        <v>16</v>
      </c>
      <c r="F18" s="54" t="s">
        <v>19</v>
      </c>
      <c r="G18" s="16"/>
      <c r="H18" s="92"/>
      <c r="I18" s="6" t="s">
        <v>6</v>
      </c>
      <c r="J18" s="6" t="s">
        <v>7</v>
      </c>
      <c r="K18" s="6" t="s">
        <v>8</v>
      </c>
      <c r="L18" s="6" t="s">
        <v>9</v>
      </c>
      <c r="M18" s="6" t="s">
        <v>6</v>
      </c>
      <c r="N18" s="6" t="s">
        <v>10</v>
      </c>
      <c r="O18" s="6" t="s">
        <v>20</v>
      </c>
      <c r="Q18" s="16"/>
      <c r="R18" s="97" t="s">
        <v>51</v>
      </c>
      <c r="S18" s="97"/>
      <c r="T18" s="97"/>
      <c r="U18" s="97"/>
      <c r="V18" s="97"/>
      <c r="W18" s="97"/>
    </row>
    <row r="19" spans="1:23" ht="18.600000000000001" thickBot="1">
      <c r="A19" s="16"/>
      <c r="B19" s="90" t="s">
        <v>2</v>
      </c>
      <c r="C19" s="26">
        <v>2</v>
      </c>
      <c r="D19" s="27" t="s">
        <v>49</v>
      </c>
      <c r="E19" s="52">
        <v>4</v>
      </c>
      <c r="F19" s="55">
        <v>5</v>
      </c>
      <c r="H19" s="12">
        <f>8*5</f>
        <v>40</v>
      </c>
      <c r="I19" s="4">
        <v>1</v>
      </c>
      <c r="J19" s="4">
        <v>2</v>
      </c>
      <c r="K19" s="4">
        <v>3</v>
      </c>
      <c r="L19" s="4">
        <v>4</v>
      </c>
      <c r="M19" s="4">
        <v>5</v>
      </c>
      <c r="N19" s="2">
        <v>6</v>
      </c>
      <c r="O19" s="2">
        <v>7</v>
      </c>
      <c r="P19" s="11" t="s">
        <v>12</v>
      </c>
      <c r="Q19" s="21"/>
      <c r="R19" s="97"/>
      <c r="S19" s="97"/>
      <c r="T19" s="97"/>
      <c r="U19" s="97"/>
      <c r="V19" s="97"/>
      <c r="W19" s="97"/>
    </row>
    <row r="20" spans="1:23" ht="15" thickBot="1">
      <c r="A20" s="16"/>
      <c r="B20" s="91"/>
      <c r="C20" s="26" t="s">
        <v>17</v>
      </c>
      <c r="D20" s="27" t="s">
        <v>17</v>
      </c>
      <c r="E20" s="52" t="s">
        <v>18</v>
      </c>
      <c r="F20" s="55" t="s">
        <v>17</v>
      </c>
      <c r="G20" s="16"/>
      <c r="H20" s="17">
        <f t="shared" ref="H20:H22" si="1">8*5</f>
        <v>40</v>
      </c>
      <c r="I20" s="1">
        <v>8</v>
      </c>
      <c r="J20" s="1">
        <v>9</v>
      </c>
      <c r="K20" s="1">
        <v>10</v>
      </c>
      <c r="L20" s="1">
        <v>11</v>
      </c>
      <c r="M20" s="1">
        <v>12</v>
      </c>
      <c r="N20" s="2">
        <v>13</v>
      </c>
      <c r="O20" s="2">
        <v>14</v>
      </c>
      <c r="P20" s="16"/>
      <c r="Q20" s="16"/>
      <c r="R20" s="97"/>
      <c r="S20" s="97"/>
      <c r="T20" s="97"/>
      <c r="U20" s="97"/>
      <c r="V20" s="97"/>
      <c r="W20" s="97"/>
    </row>
    <row r="21" spans="1:23" ht="15" thickBot="1">
      <c r="A21" s="16"/>
      <c r="B21" s="24" t="s">
        <v>0</v>
      </c>
      <c r="C21" s="28">
        <v>802</v>
      </c>
      <c r="D21" s="28">
        <f>C21/I25*(H20+H21+H22+H23)</f>
        <v>627.6521739130435</v>
      </c>
      <c r="E21" s="53">
        <v>50</v>
      </c>
      <c r="F21" s="56">
        <f>D21*E21/100</f>
        <v>313.82608695652175</v>
      </c>
      <c r="G21" s="16"/>
      <c r="H21" s="17">
        <f t="shared" si="1"/>
        <v>40</v>
      </c>
      <c r="I21" s="1">
        <v>15</v>
      </c>
      <c r="J21" s="1">
        <v>16</v>
      </c>
      <c r="K21" s="1">
        <v>17</v>
      </c>
      <c r="L21" s="1">
        <v>18</v>
      </c>
      <c r="M21" s="1">
        <v>19</v>
      </c>
      <c r="N21" s="2">
        <v>20</v>
      </c>
      <c r="O21" s="2">
        <v>21</v>
      </c>
      <c r="P21" s="16"/>
      <c r="Q21" s="16"/>
      <c r="R21" s="97"/>
      <c r="S21" s="97"/>
      <c r="T21" s="97"/>
      <c r="U21" s="97"/>
      <c r="V21" s="97"/>
      <c r="W21" s="97"/>
    </row>
    <row r="22" spans="1:23" ht="15" thickBot="1">
      <c r="A22" s="16"/>
      <c r="B22" s="16"/>
      <c r="C22" s="16"/>
      <c r="D22" s="16"/>
      <c r="E22" s="16"/>
      <c r="F22" s="16"/>
      <c r="G22" s="16"/>
      <c r="H22" s="17">
        <f t="shared" si="1"/>
        <v>40</v>
      </c>
      <c r="I22" s="1">
        <v>22</v>
      </c>
      <c r="J22" s="1">
        <v>23</v>
      </c>
      <c r="K22" s="1">
        <v>24</v>
      </c>
      <c r="L22" s="1">
        <v>25</v>
      </c>
      <c r="M22" s="1">
        <v>26</v>
      </c>
      <c r="N22" s="2">
        <v>27</v>
      </c>
      <c r="O22" s="2">
        <v>28</v>
      </c>
      <c r="P22" s="16"/>
      <c r="Q22" s="16"/>
      <c r="R22" s="97"/>
      <c r="S22" s="97"/>
      <c r="T22" s="97"/>
      <c r="U22" s="97"/>
      <c r="V22" s="97"/>
      <c r="W22" s="97"/>
    </row>
    <row r="23" spans="1:23" ht="15" thickBot="1">
      <c r="A23" s="16"/>
      <c r="B23" s="87" t="s">
        <v>31</v>
      </c>
      <c r="C23" s="87"/>
      <c r="D23" s="87"/>
      <c r="E23" s="87"/>
      <c r="F23" s="87"/>
      <c r="G23" s="16"/>
      <c r="H23" s="17">
        <f>8*3</f>
        <v>24</v>
      </c>
      <c r="I23" s="1">
        <v>29</v>
      </c>
      <c r="J23" s="1">
        <v>30</v>
      </c>
      <c r="K23" s="1">
        <v>31</v>
      </c>
      <c r="L23" s="3">
        <v>1</v>
      </c>
      <c r="M23" s="3">
        <v>2</v>
      </c>
      <c r="N23" s="3">
        <v>3</v>
      </c>
      <c r="O23" s="3">
        <v>4</v>
      </c>
      <c r="P23" s="16"/>
      <c r="Q23" s="16"/>
      <c r="R23" s="97"/>
      <c r="S23" s="97"/>
      <c r="T23" s="97"/>
      <c r="U23" s="97"/>
      <c r="V23" s="97"/>
      <c r="W23" s="97"/>
    </row>
    <row r="24" spans="1:23" ht="24.6" customHeight="1">
      <c r="A24" s="16"/>
      <c r="B24" s="87" t="s">
        <v>67</v>
      </c>
      <c r="C24" s="87"/>
      <c r="D24" s="87"/>
      <c r="E24" s="87"/>
      <c r="F24" s="87"/>
      <c r="G24" s="16"/>
      <c r="H24" s="17"/>
      <c r="I24" s="5">
        <v>23</v>
      </c>
      <c r="J24" s="83" t="s">
        <v>14</v>
      </c>
      <c r="K24" s="84"/>
      <c r="L24" s="84"/>
      <c r="M24" s="84"/>
      <c r="N24" s="84"/>
      <c r="O24" s="84"/>
      <c r="P24" s="16"/>
      <c r="Q24" s="16"/>
      <c r="R24" s="97"/>
      <c r="S24" s="97"/>
      <c r="T24" s="97"/>
      <c r="U24" s="97"/>
      <c r="V24" s="97"/>
      <c r="W24" s="97"/>
    </row>
    <row r="25" spans="1:23" ht="28.2" customHeight="1">
      <c r="A25" s="16"/>
      <c r="B25" s="87" t="s">
        <v>43</v>
      </c>
      <c r="C25" s="87"/>
      <c r="D25" s="87"/>
      <c r="E25" s="87"/>
      <c r="F25" s="87"/>
      <c r="G25" s="16"/>
      <c r="H25" s="17"/>
      <c r="I25" s="5">
        <f>H19+H20+H21+H22+H23</f>
        <v>184</v>
      </c>
      <c r="J25" s="85" t="s">
        <v>13</v>
      </c>
      <c r="K25" s="86"/>
      <c r="L25" s="86"/>
      <c r="M25" s="86"/>
      <c r="N25" s="86"/>
      <c r="O25" s="86"/>
      <c r="P25" s="16"/>
      <c r="Q25" s="16"/>
      <c r="R25" s="97"/>
      <c r="S25" s="97"/>
      <c r="T25" s="97"/>
      <c r="U25" s="97"/>
      <c r="V25" s="97"/>
      <c r="W25" s="97"/>
    </row>
    <row r="26" spans="1:23">
      <c r="A26" s="16"/>
      <c r="B26" s="16"/>
      <c r="C26" s="16"/>
      <c r="D26" s="16"/>
      <c r="E26" s="16"/>
      <c r="F26" s="16"/>
      <c r="G26" s="16"/>
      <c r="H26" s="17"/>
      <c r="I26" s="16"/>
      <c r="J26" s="16"/>
      <c r="K26" s="16"/>
      <c r="L26" s="16"/>
      <c r="M26" s="16"/>
      <c r="N26" s="16"/>
      <c r="O26" s="16"/>
      <c r="P26" s="16"/>
      <c r="Q26" s="16"/>
      <c r="R26" s="97"/>
      <c r="S26" s="97"/>
      <c r="T26" s="97"/>
      <c r="U26" s="97"/>
      <c r="V26" s="97"/>
      <c r="W26" s="97"/>
    </row>
    <row r="27" spans="1:23" ht="24.6" customHeight="1" thickBot="1">
      <c r="A27" s="16"/>
      <c r="B27" s="23" t="s">
        <v>28</v>
      </c>
      <c r="C27" s="16"/>
      <c r="D27" s="16"/>
      <c r="E27" s="16"/>
      <c r="F27" s="16"/>
      <c r="G27" s="16"/>
      <c r="H27" s="92" t="s">
        <v>15</v>
      </c>
      <c r="I27" s="93" t="s">
        <v>11</v>
      </c>
      <c r="J27" s="93"/>
      <c r="K27" s="93"/>
      <c r="L27" s="93"/>
      <c r="M27" s="93"/>
      <c r="N27" s="93"/>
      <c r="O27" s="93"/>
      <c r="P27" s="16"/>
      <c r="Q27" s="16"/>
      <c r="R27" s="18" t="s">
        <v>41</v>
      </c>
      <c r="S27" s="19"/>
      <c r="T27" s="19"/>
      <c r="U27" s="19"/>
      <c r="V27" s="19"/>
      <c r="W27" s="19"/>
    </row>
    <row r="28" spans="1:23" ht="46.8" customHeight="1" thickBot="1">
      <c r="A28" s="16"/>
      <c r="B28" s="24" t="s">
        <v>1</v>
      </c>
      <c r="C28" s="25" t="s">
        <v>3</v>
      </c>
      <c r="D28" s="25" t="s">
        <v>5</v>
      </c>
      <c r="E28" s="51" t="s">
        <v>16</v>
      </c>
      <c r="F28" s="54" t="s">
        <v>19</v>
      </c>
      <c r="G28" s="16"/>
      <c r="H28" s="92"/>
      <c r="I28" s="6" t="s">
        <v>6</v>
      </c>
      <c r="J28" s="6" t="s">
        <v>7</v>
      </c>
      <c r="K28" s="6" t="s">
        <v>8</v>
      </c>
      <c r="L28" s="6" t="s">
        <v>9</v>
      </c>
      <c r="M28" s="6" t="s">
        <v>6</v>
      </c>
      <c r="N28" s="6" t="s">
        <v>10</v>
      </c>
      <c r="O28" s="6" t="s">
        <v>20</v>
      </c>
      <c r="P28" s="16"/>
      <c r="Q28" s="16"/>
      <c r="R28" s="97" t="s">
        <v>84</v>
      </c>
      <c r="S28" s="97"/>
      <c r="T28" s="97"/>
      <c r="U28" s="97"/>
      <c r="V28" s="97"/>
      <c r="W28" s="97"/>
    </row>
    <row r="29" spans="1:23" ht="15" thickBot="1">
      <c r="A29" s="16"/>
      <c r="B29" s="90" t="s">
        <v>2</v>
      </c>
      <c r="C29" s="26">
        <v>2</v>
      </c>
      <c r="D29" s="27">
        <v>3</v>
      </c>
      <c r="E29" s="52">
        <v>4</v>
      </c>
      <c r="F29" s="55">
        <v>5</v>
      </c>
      <c r="G29" s="16"/>
      <c r="H29" s="13">
        <f>8*5</f>
        <v>40</v>
      </c>
      <c r="I29" s="9">
        <v>1</v>
      </c>
      <c r="J29" s="9">
        <v>2</v>
      </c>
      <c r="K29" s="9">
        <v>3</v>
      </c>
      <c r="L29" s="9">
        <v>4</v>
      </c>
      <c r="M29" s="9">
        <v>5</v>
      </c>
      <c r="N29" s="2">
        <v>6</v>
      </c>
      <c r="O29" s="2">
        <v>7</v>
      </c>
      <c r="P29" s="21"/>
      <c r="Q29" s="21"/>
      <c r="R29" s="97"/>
      <c r="S29" s="97"/>
      <c r="T29" s="97"/>
      <c r="U29" s="97"/>
      <c r="V29" s="97"/>
      <c r="W29" s="97"/>
    </row>
    <row r="30" spans="1:23" ht="15" thickBot="1">
      <c r="A30" s="16"/>
      <c r="B30" s="91"/>
      <c r="C30" s="26" t="s">
        <v>17</v>
      </c>
      <c r="D30" s="27" t="s">
        <v>49</v>
      </c>
      <c r="E30" s="52" t="s">
        <v>18</v>
      </c>
      <c r="F30" s="55" t="s">
        <v>17</v>
      </c>
      <c r="G30" s="16"/>
      <c r="H30" s="14">
        <f t="shared" ref="H30:H32" si="2">8*5</f>
        <v>40</v>
      </c>
      <c r="I30" s="10">
        <v>8</v>
      </c>
      <c r="J30" s="10">
        <v>9</v>
      </c>
      <c r="K30" s="10">
        <v>10</v>
      </c>
      <c r="L30" s="10">
        <v>11</v>
      </c>
      <c r="M30" s="10">
        <v>12</v>
      </c>
      <c r="N30" s="2">
        <v>13</v>
      </c>
      <c r="O30" s="2">
        <v>14</v>
      </c>
      <c r="P30" s="96" t="s">
        <v>30</v>
      </c>
      <c r="Q30" s="16"/>
      <c r="R30" s="97"/>
      <c r="S30" s="97"/>
      <c r="T30" s="97"/>
      <c r="U30" s="97"/>
      <c r="V30" s="97"/>
      <c r="W30" s="97"/>
    </row>
    <row r="31" spans="1:23" ht="15" thickBot="1">
      <c r="A31" s="16"/>
      <c r="B31" s="24" t="s">
        <v>29</v>
      </c>
      <c r="C31" s="28">
        <v>1093</v>
      </c>
      <c r="D31" s="28">
        <f>C31/I35*(H33+H29)</f>
        <v>380.17391304347825</v>
      </c>
      <c r="E31" s="53">
        <v>50</v>
      </c>
      <c r="F31" s="56">
        <f>D31*E31/100</f>
        <v>190.08695652173913</v>
      </c>
      <c r="G31" s="16"/>
      <c r="H31" s="14">
        <f t="shared" si="2"/>
        <v>40</v>
      </c>
      <c r="I31" s="10">
        <v>15</v>
      </c>
      <c r="J31" s="10">
        <v>16</v>
      </c>
      <c r="K31" s="10">
        <v>17</v>
      </c>
      <c r="L31" s="10">
        <v>18</v>
      </c>
      <c r="M31" s="10">
        <v>19</v>
      </c>
      <c r="N31" s="2">
        <v>20</v>
      </c>
      <c r="O31" s="2">
        <v>21</v>
      </c>
      <c r="P31" s="96"/>
      <c r="Q31" s="16"/>
      <c r="R31" s="97"/>
      <c r="S31" s="97"/>
      <c r="T31" s="97"/>
      <c r="U31" s="97"/>
      <c r="V31" s="97"/>
      <c r="W31" s="97"/>
    </row>
    <row r="32" spans="1:23" ht="15" thickBot="1">
      <c r="A32" s="16"/>
      <c r="B32" s="16"/>
      <c r="C32" s="16"/>
      <c r="D32" s="16"/>
      <c r="E32" s="16"/>
      <c r="F32" s="16"/>
      <c r="G32" s="16"/>
      <c r="H32" s="14">
        <f t="shared" si="2"/>
        <v>40</v>
      </c>
      <c r="I32" s="10">
        <v>22</v>
      </c>
      <c r="J32" s="10">
        <v>23</v>
      </c>
      <c r="K32" s="10">
        <v>24</v>
      </c>
      <c r="L32" s="10">
        <v>25</v>
      </c>
      <c r="M32" s="10">
        <v>26</v>
      </c>
      <c r="N32" s="2">
        <v>27</v>
      </c>
      <c r="O32" s="2">
        <v>28</v>
      </c>
      <c r="P32" s="96"/>
      <c r="Q32" s="16"/>
      <c r="R32" s="97"/>
      <c r="S32" s="97"/>
      <c r="T32" s="97"/>
      <c r="U32" s="97"/>
      <c r="V32" s="97"/>
      <c r="W32" s="97"/>
    </row>
    <row r="33" spans="1:23" ht="15" thickBot="1">
      <c r="A33" s="16"/>
      <c r="B33" s="87" t="s">
        <v>32</v>
      </c>
      <c r="C33" s="87"/>
      <c r="D33" s="87"/>
      <c r="E33" s="87"/>
      <c r="F33" s="87"/>
      <c r="G33" s="16"/>
      <c r="H33" s="17">
        <f>8*3</f>
        <v>24</v>
      </c>
      <c r="I33" s="1">
        <v>29</v>
      </c>
      <c r="J33" s="1">
        <v>30</v>
      </c>
      <c r="K33" s="1">
        <v>31</v>
      </c>
      <c r="L33" s="3">
        <v>1</v>
      </c>
      <c r="M33" s="3">
        <v>2</v>
      </c>
      <c r="N33" s="3">
        <v>3</v>
      </c>
      <c r="O33" s="3">
        <v>4</v>
      </c>
      <c r="P33" s="22"/>
      <c r="Q33" s="16"/>
      <c r="R33" s="97"/>
      <c r="S33" s="97"/>
      <c r="T33" s="97"/>
      <c r="U33" s="97"/>
      <c r="V33" s="97"/>
      <c r="W33" s="97"/>
    </row>
    <row r="34" spans="1:23" ht="24.6" customHeight="1">
      <c r="A34" s="16"/>
      <c r="B34" s="87" t="s">
        <v>64</v>
      </c>
      <c r="C34" s="87"/>
      <c r="D34" s="87"/>
      <c r="E34" s="87"/>
      <c r="F34" s="87"/>
      <c r="G34" s="16"/>
      <c r="H34" s="17"/>
      <c r="I34" s="5">
        <v>23</v>
      </c>
      <c r="J34" s="83" t="s">
        <v>14</v>
      </c>
      <c r="K34" s="84"/>
      <c r="L34" s="84"/>
      <c r="M34" s="84"/>
      <c r="N34" s="84"/>
      <c r="O34" s="84"/>
      <c r="P34" s="22"/>
      <c r="Q34" s="16"/>
      <c r="R34" s="97"/>
      <c r="S34" s="97"/>
      <c r="T34" s="97"/>
      <c r="U34" s="97"/>
      <c r="V34" s="97"/>
      <c r="W34" s="97"/>
    </row>
    <row r="35" spans="1:23" ht="28.2" customHeight="1">
      <c r="A35" s="16"/>
      <c r="B35" s="87" t="s">
        <v>43</v>
      </c>
      <c r="C35" s="87"/>
      <c r="D35" s="87"/>
      <c r="E35" s="87"/>
      <c r="F35" s="87"/>
      <c r="G35" s="16"/>
      <c r="H35" s="17"/>
      <c r="I35" s="5">
        <f>H29+H30+H31+H32+H33</f>
        <v>184</v>
      </c>
      <c r="J35" s="85" t="s">
        <v>13</v>
      </c>
      <c r="K35" s="86"/>
      <c r="L35" s="86"/>
      <c r="M35" s="86"/>
      <c r="N35" s="86"/>
      <c r="O35" s="86"/>
      <c r="P35" s="22"/>
      <c r="Q35" s="16"/>
      <c r="R35" s="97"/>
      <c r="S35" s="97"/>
      <c r="T35" s="97"/>
      <c r="U35" s="97"/>
      <c r="V35" s="97"/>
      <c r="W35" s="97"/>
    </row>
    <row r="36" spans="1:23">
      <c r="A36" s="16"/>
      <c r="B36" s="16"/>
      <c r="C36" s="16"/>
      <c r="D36" s="16"/>
      <c r="E36" s="16"/>
      <c r="F36" s="16"/>
      <c r="G36" s="16"/>
      <c r="H36" s="17"/>
      <c r="I36" s="16"/>
      <c r="J36" s="16"/>
      <c r="K36" s="16"/>
      <c r="L36" s="16"/>
      <c r="M36" s="16"/>
      <c r="N36" s="16"/>
      <c r="O36" s="16"/>
      <c r="P36" s="22"/>
      <c r="Q36" s="16"/>
      <c r="R36" s="97"/>
      <c r="S36" s="97"/>
      <c r="T36" s="97"/>
      <c r="U36" s="97"/>
      <c r="V36" s="97"/>
      <c r="W36" s="97"/>
    </row>
    <row r="37" spans="1:23">
      <c r="A37" s="16"/>
      <c r="B37" s="16"/>
      <c r="C37" s="16"/>
      <c r="D37" s="16"/>
      <c r="E37" s="16"/>
      <c r="F37" s="16"/>
      <c r="G37" s="16"/>
      <c r="H37" s="17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>
      <c r="A38" s="16"/>
      <c r="B38" s="16"/>
      <c r="C38" s="16"/>
      <c r="D38" s="16"/>
      <c r="E38" s="16"/>
      <c r="F38" s="16"/>
      <c r="G38" s="16"/>
      <c r="H38" s="17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>
      <c r="A39" s="16"/>
      <c r="B39" s="30" t="s">
        <v>33</v>
      </c>
      <c r="C39" s="16"/>
      <c r="D39" s="16"/>
      <c r="E39" s="16"/>
      <c r="F39" s="16"/>
      <c r="G39" s="16"/>
      <c r="H39" s="17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>
      <c r="A40" s="16"/>
      <c r="B40" s="31" t="s">
        <v>34</v>
      </c>
      <c r="C40" s="16"/>
      <c r="D40" s="16"/>
      <c r="E40" s="16"/>
      <c r="F40" s="16"/>
      <c r="G40" s="16"/>
      <c r="H40" s="17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1:23">
      <c r="A41" s="16"/>
      <c r="B41" s="31" t="s">
        <v>35</v>
      </c>
      <c r="C41" s="16"/>
      <c r="D41" s="16"/>
      <c r="E41" s="16"/>
      <c r="F41" s="16"/>
      <c r="G41" s="16"/>
      <c r="H41" s="17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>
      <c r="A42" s="16"/>
      <c r="B42" s="31" t="s">
        <v>40</v>
      </c>
      <c r="C42" s="16"/>
      <c r="D42" s="16"/>
      <c r="E42" s="16"/>
      <c r="F42" s="16"/>
      <c r="G42" s="16"/>
      <c r="H42" s="17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>
      <c r="A43" s="16"/>
      <c r="B43" s="31" t="s">
        <v>36</v>
      </c>
      <c r="C43" s="16"/>
      <c r="D43" s="16"/>
      <c r="E43" s="16"/>
      <c r="F43" s="16"/>
      <c r="G43" s="16"/>
      <c r="H43" s="17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1:23">
      <c r="A44" s="16"/>
      <c r="B44" s="32"/>
      <c r="C44" s="16"/>
      <c r="D44" s="16"/>
      <c r="E44" s="16"/>
      <c r="F44" s="16"/>
      <c r="G44" s="16"/>
      <c r="H44" s="17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23">
      <c r="A45" s="16"/>
      <c r="B45" s="30" t="s">
        <v>37</v>
      </c>
      <c r="C45" s="16"/>
      <c r="D45" s="16"/>
      <c r="E45" s="16"/>
      <c r="F45" s="16"/>
      <c r="G45" s="16"/>
      <c r="H45" s="17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spans="1:23">
      <c r="A46" s="16"/>
      <c r="B46" s="32" t="s">
        <v>38</v>
      </c>
      <c r="C46" s="16"/>
      <c r="D46" s="16"/>
      <c r="E46" s="16"/>
      <c r="F46" s="16"/>
      <c r="G46" s="16"/>
      <c r="H46" s="17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1:23">
      <c r="A47" s="16"/>
      <c r="B47" s="33" t="s">
        <v>39</v>
      </c>
      <c r="C47" s="16"/>
      <c r="D47" s="16"/>
      <c r="E47" s="16"/>
      <c r="F47" s="16"/>
      <c r="G47" s="16"/>
      <c r="H47" s="17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</sheetData>
  <mergeCells count="31">
    <mergeCell ref="A1:T1"/>
    <mergeCell ref="U1:W1"/>
    <mergeCell ref="J35:O35"/>
    <mergeCell ref="P30:P32"/>
    <mergeCell ref="R8:W16"/>
    <mergeCell ref="R18:W26"/>
    <mergeCell ref="R28:W36"/>
    <mergeCell ref="H27:H28"/>
    <mergeCell ref="I27:O27"/>
    <mergeCell ref="B29:B30"/>
    <mergeCell ref="B33:F33"/>
    <mergeCell ref="B34:F34"/>
    <mergeCell ref="J34:O34"/>
    <mergeCell ref="B35:F35"/>
    <mergeCell ref="B24:F24"/>
    <mergeCell ref="B14:F14"/>
    <mergeCell ref="B5:N5"/>
    <mergeCell ref="J24:O24"/>
    <mergeCell ref="J25:O25"/>
    <mergeCell ref="B23:F23"/>
    <mergeCell ref="B25:F25"/>
    <mergeCell ref="B12:F12"/>
    <mergeCell ref="B19:B20"/>
    <mergeCell ref="H17:H18"/>
    <mergeCell ref="I17:O17"/>
    <mergeCell ref="H7:H8"/>
    <mergeCell ref="I7:O7"/>
    <mergeCell ref="B9:B10"/>
    <mergeCell ref="B13:F13"/>
    <mergeCell ref="J14:O14"/>
    <mergeCell ref="J15:O15"/>
  </mergeCells>
  <hyperlinks>
    <hyperlink ref="B47" r:id="rId1" display="http://www.lm.gov.lv/" xr:uid="{0C9E42D1-6505-48E0-8F5E-41FD5177CEC5}"/>
  </hyperlinks>
  <pageMargins left="0.31496062992125984" right="0.31496062992125984" top="0.35433070866141736" bottom="0.35433070866141736" header="0.31496062992125984" footer="0.31496062992125984"/>
  <pageSetup scale="60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A3AE-DE2D-4A6A-9928-B3C9AF014033}">
  <sheetPr>
    <tabColor rgb="FFFFC000"/>
  </sheetPr>
  <dimension ref="A1:W48"/>
  <sheetViews>
    <sheetView zoomScale="70" zoomScaleNormal="70" workbookViewId="0">
      <pane ySplit="6" topLeftCell="A7" activePane="bottomLeft" state="frozen"/>
      <selection pane="bottomLeft" activeCell="R38" sqref="R38"/>
    </sheetView>
  </sheetViews>
  <sheetFormatPr defaultRowHeight="14.4"/>
  <cols>
    <col min="1" max="1" width="3.5546875" customWidth="1"/>
    <col min="2" max="2" width="29.109375" customWidth="1"/>
    <col min="3" max="6" width="12" customWidth="1"/>
    <col min="7" max="7" width="2.77734375" customWidth="1"/>
    <col min="8" max="8" width="8.88671875" style="8"/>
    <col min="16" max="16" width="15.109375" customWidth="1"/>
    <col min="17" max="17" width="2.21875" style="7" customWidth="1"/>
    <col min="18" max="23" width="8" customWidth="1"/>
  </cols>
  <sheetData>
    <row r="1" spans="1:23" ht="24" customHeight="1">
      <c r="A1" s="94" t="s">
        <v>27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5" t="s">
        <v>53</v>
      </c>
      <c r="V1" s="95"/>
      <c r="W1" s="95"/>
    </row>
    <row r="2" spans="1:23" ht="26.4" customHeight="1">
      <c r="A2" s="15" t="s">
        <v>22</v>
      </c>
      <c r="B2" s="35" t="s">
        <v>4</v>
      </c>
      <c r="C2" s="16"/>
      <c r="D2" s="16"/>
      <c r="E2" s="16"/>
      <c r="F2" s="16"/>
      <c r="G2" s="16"/>
      <c r="H2" s="17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26.4" customHeight="1">
      <c r="A3" s="15" t="s">
        <v>22</v>
      </c>
      <c r="B3" s="35" t="s">
        <v>70</v>
      </c>
      <c r="C3" s="16"/>
      <c r="D3" s="16"/>
      <c r="E3" s="16"/>
      <c r="F3" s="16"/>
      <c r="G3" s="16"/>
      <c r="H3" s="1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ht="16.2" customHeight="1">
      <c r="A4" s="15"/>
      <c r="B4" s="98" t="s">
        <v>62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16"/>
      <c r="R4" s="16"/>
      <c r="S4" s="16"/>
      <c r="T4" s="16"/>
      <c r="U4" s="16"/>
      <c r="V4" s="16"/>
      <c r="W4" s="16"/>
    </row>
    <row r="5" spans="1:23" ht="21" customHeight="1">
      <c r="A5" s="15" t="s">
        <v>22</v>
      </c>
      <c r="B5" s="70" t="s">
        <v>60</v>
      </c>
      <c r="C5" s="16"/>
      <c r="D5" s="16"/>
      <c r="E5" s="16"/>
      <c r="F5" s="16"/>
      <c r="G5" s="16"/>
      <c r="H5" s="17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16.8" customHeight="1">
      <c r="A6" s="15"/>
      <c r="B6" s="82" t="s">
        <v>61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16"/>
      <c r="P6" s="16"/>
      <c r="Q6" s="16"/>
      <c r="R6" s="16"/>
      <c r="S6" s="16"/>
      <c r="T6" s="16"/>
      <c r="U6" s="16"/>
      <c r="V6" s="16"/>
      <c r="W6" s="16"/>
    </row>
    <row r="7" spans="1:23">
      <c r="A7" s="16"/>
      <c r="B7" s="16"/>
      <c r="C7" s="16"/>
      <c r="D7" s="16"/>
      <c r="E7" s="16"/>
      <c r="F7" s="16"/>
      <c r="G7" s="16"/>
      <c r="H7" s="17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8.600000000000001" thickBot="1">
      <c r="A8" s="16"/>
      <c r="B8" s="23" t="s">
        <v>23</v>
      </c>
      <c r="C8" s="16"/>
      <c r="D8" s="16"/>
      <c r="E8" s="16"/>
      <c r="F8" s="16"/>
      <c r="G8" s="16"/>
      <c r="H8" s="92" t="s">
        <v>15</v>
      </c>
      <c r="I8" s="93" t="s">
        <v>11</v>
      </c>
      <c r="J8" s="93"/>
      <c r="K8" s="93"/>
      <c r="L8" s="93"/>
      <c r="M8" s="93"/>
      <c r="N8" s="93"/>
      <c r="O8" s="93"/>
      <c r="P8" s="16"/>
      <c r="Q8" s="16"/>
      <c r="R8" s="18" t="s">
        <v>25</v>
      </c>
      <c r="S8" s="19"/>
      <c r="T8" s="19"/>
      <c r="U8" s="19"/>
      <c r="V8" s="19"/>
      <c r="W8" s="19"/>
    </row>
    <row r="9" spans="1:23" ht="45" customHeight="1" thickBot="1">
      <c r="A9" s="16"/>
      <c r="B9" s="24" t="s">
        <v>1</v>
      </c>
      <c r="C9" s="25" t="s">
        <v>3</v>
      </c>
      <c r="D9" s="25" t="s">
        <v>5</v>
      </c>
      <c r="E9" s="51" t="s">
        <v>16</v>
      </c>
      <c r="F9" s="54" t="s">
        <v>44</v>
      </c>
      <c r="G9" s="16"/>
      <c r="H9" s="92"/>
      <c r="I9" s="6" t="s">
        <v>6</v>
      </c>
      <c r="J9" s="6" t="s">
        <v>7</v>
      </c>
      <c r="K9" s="6" t="s">
        <v>8</v>
      </c>
      <c r="L9" s="6" t="s">
        <v>9</v>
      </c>
      <c r="M9" s="6" t="s">
        <v>6</v>
      </c>
      <c r="N9" s="6" t="s">
        <v>10</v>
      </c>
      <c r="O9" s="6" t="s">
        <v>20</v>
      </c>
      <c r="P9" s="16"/>
      <c r="Q9" s="16"/>
      <c r="R9" s="97" t="s">
        <v>85</v>
      </c>
      <c r="S9" s="97"/>
      <c r="T9" s="97"/>
      <c r="U9" s="97"/>
      <c r="V9" s="97"/>
      <c r="W9" s="97"/>
    </row>
    <row r="10" spans="1:23" ht="15" thickBot="1">
      <c r="A10" s="16"/>
      <c r="B10" s="90" t="s">
        <v>2</v>
      </c>
      <c r="C10" s="26">
        <v>2</v>
      </c>
      <c r="D10" s="27" t="s">
        <v>49</v>
      </c>
      <c r="E10" s="52">
        <v>4</v>
      </c>
      <c r="F10" s="55">
        <v>5</v>
      </c>
      <c r="G10" s="16"/>
      <c r="H10" s="17">
        <f>8*5</f>
        <v>40</v>
      </c>
      <c r="I10" s="1">
        <v>1</v>
      </c>
      <c r="J10" s="1">
        <v>2</v>
      </c>
      <c r="K10" s="1">
        <v>3</v>
      </c>
      <c r="L10" s="1">
        <v>4</v>
      </c>
      <c r="M10" s="1">
        <v>5</v>
      </c>
      <c r="N10" s="2">
        <v>6</v>
      </c>
      <c r="O10" s="2">
        <v>7</v>
      </c>
      <c r="P10" s="20"/>
      <c r="Q10" s="20"/>
      <c r="R10" s="97"/>
      <c r="S10" s="97"/>
      <c r="T10" s="97"/>
      <c r="U10" s="97"/>
      <c r="V10" s="97"/>
      <c r="W10" s="97"/>
    </row>
    <row r="11" spans="1:23" ht="15" thickBot="1">
      <c r="A11" s="16"/>
      <c r="B11" s="91"/>
      <c r="C11" s="26" t="s">
        <v>17</v>
      </c>
      <c r="D11" s="27" t="s">
        <v>17</v>
      </c>
      <c r="E11" s="52" t="s">
        <v>18</v>
      </c>
      <c r="F11" s="55" t="s">
        <v>17</v>
      </c>
      <c r="G11" s="16"/>
      <c r="H11" s="17">
        <f t="shared" ref="H11:H13" si="0">8*5</f>
        <v>40</v>
      </c>
      <c r="I11" s="1">
        <v>8</v>
      </c>
      <c r="J11" s="1">
        <v>9</v>
      </c>
      <c r="K11" s="1">
        <v>10</v>
      </c>
      <c r="L11" s="1">
        <v>11</v>
      </c>
      <c r="M11" s="1">
        <v>12</v>
      </c>
      <c r="N11" s="2">
        <v>13</v>
      </c>
      <c r="O11" s="2">
        <v>14</v>
      </c>
      <c r="P11" s="16"/>
      <c r="Q11" s="16"/>
      <c r="R11" s="97"/>
      <c r="S11" s="97"/>
      <c r="T11" s="97"/>
      <c r="U11" s="97"/>
      <c r="V11" s="97"/>
      <c r="W11" s="97"/>
    </row>
    <row r="12" spans="1:23" ht="15" thickBot="1">
      <c r="A12" s="16"/>
      <c r="B12" s="24" t="s">
        <v>21</v>
      </c>
      <c r="C12" s="28">
        <v>802</v>
      </c>
      <c r="D12" s="28">
        <f>C12/I16*(H11+H12+H13+H14+H10)</f>
        <v>802</v>
      </c>
      <c r="E12" s="53">
        <v>25</v>
      </c>
      <c r="F12" s="56">
        <f>(D12/I16*(H13+H14))*0.25</f>
        <v>69.739130434782609</v>
      </c>
      <c r="G12" s="16"/>
      <c r="H12" s="17">
        <f t="shared" si="0"/>
        <v>40</v>
      </c>
      <c r="I12" s="1">
        <v>15</v>
      </c>
      <c r="J12" s="1">
        <v>16</v>
      </c>
      <c r="K12" s="1">
        <v>17</v>
      </c>
      <c r="L12" s="1">
        <v>18</v>
      </c>
      <c r="M12" s="1">
        <v>19</v>
      </c>
      <c r="N12" s="40">
        <v>20</v>
      </c>
      <c r="O12" s="37">
        <v>21</v>
      </c>
      <c r="P12" s="16"/>
      <c r="Q12" s="16"/>
      <c r="R12" s="97"/>
      <c r="S12" s="97"/>
      <c r="T12" s="97"/>
      <c r="U12" s="97"/>
      <c r="V12" s="97"/>
      <c r="W12" s="97"/>
    </row>
    <row r="13" spans="1:23" ht="21" customHeight="1" thickBot="1">
      <c r="A13" s="16"/>
      <c r="B13" s="88" t="s">
        <v>68</v>
      </c>
      <c r="C13" s="88"/>
      <c r="D13" s="88"/>
      <c r="E13" s="88"/>
      <c r="F13" s="89"/>
      <c r="G13" s="16"/>
      <c r="H13" s="17">
        <f t="shared" si="0"/>
        <v>40</v>
      </c>
      <c r="I13" s="38">
        <v>22</v>
      </c>
      <c r="J13" s="38">
        <v>23</v>
      </c>
      <c r="K13" s="38">
        <v>24</v>
      </c>
      <c r="L13" s="38">
        <v>25</v>
      </c>
      <c r="M13" s="38">
        <v>26</v>
      </c>
      <c r="N13" s="37">
        <v>27</v>
      </c>
      <c r="O13" s="37">
        <v>28</v>
      </c>
      <c r="P13" s="16"/>
      <c r="Q13" s="16"/>
      <c r="R13" s="97"/>
      <c r="S13" s="97"/>
      <c r="T13" s="97"/>
      <c r="U13" s="97"/>
      <c r="V13" s="97"/>
      <c r="W13" s="97"/>
    </row>
    <row r="14" spans="1:23" ht="25.8" customHeight="1" thickBot="1">
      <c r="A14" s="16"/>
      <c r="B14" s="87" t="s">
        <v>71</v>
      </c>
      <c r="C14" s="87"/>
      <c r="D14" s="87"/>
      <c r="E14" s="87"/>
      <c r="F14" s="87"/>
      <c r="G14" s="16"/>
      <c r="H14" s="17">
        <f>8*3</f>
        <v>24</v>
      </c>
      <c r="I14" s="38">
        <v>29</v>
      </c>
      <c r="J14" s="38">
        <v>30</v>
      </c>
      <c r="K14" s="38">
        <v>31</v>
      </c>
      <c r="L14" s="39">
        <v>1</v>
      </c>
      <c r="M14" s="39">
        <v>2</v>
      </c>
      <c r="N14" s="39">
        <v>3</v>
      </c>
      <c r="O14" s="39">
        <v>4</v>
      </c>
      <c r="P14" s="16"/>
      <c r="Q14" s="16"/>
      <c r="R14" s="97"/>
      <c r="S14" s="97"/>
      <c r="T14" s="97"/>
      <c r="U14" s="97"/>
      <c r="V14" s="97"/>
      <c r="W14" s="97"/>
    </row>
    <row r="15" spans="1:23" ht="28.2" customHeight="1">
      <c r="A15" s="16"/>
      <c r="B15" s="87" t="s">
        <v>42</v>
      </c>
      <c r="C15" s="87"/>
      <c r="D15" s="87"/>
      <c r="E15" s="87"/>
      <c r="F15" s="87"/>
      <c r="G15" s="16"/>
      <c r="H15" s="17"/>
      <c r="I15" s="5">
        <v>23</v>
      </c>
      <c r="J15" s="83" t="s">
        <v>14</v>
      </c>
      <c r="K15" s="84"/>
      <c r="L15" s="84"/>
      <c r="M15" s="84"/>
      <c r="N15" s="84"/>
      <c r="O15" s="84"/>
      <c r="P15" s="16"/>
      <c r="Q15" s="16"/>
      <c r="R15" s="97"/>
      <c r="S15" s="97"/>
      <c r="T15" s="97"/>
      <c r="U15" s="97"/>
      <c r="V15" s="97"/>
      <c r="W15" s="97"/>
    </row>
    <row r="16" spans="1:23" ht="20.399999999999999" customHeight="1">
      <c r="A16" s="16"/>
      <c r="B16" s="87" t="s">
        <v>45</v>
      </c>
      <c r="C16" s="87"/>
      <c r="D16" s="87"/>
      <c r="E16" s="87"/>
      <c r="F16" s="87"/>
      <c r="G16" s="16"/>
      <c r="H16" s="17"/>
      <c r="I16" s="5">
        <f>H10+H11+H12+H13+H14</f>
        <v>184</v>
      </c>
      <c r="J16" s="85" t="s">
        <v>13</v>
      </c>
      <c r="K16" s="86"/>
      <c r="L16" s="86"/>
      <c r="M16" s="86"/>
      <c r="N16" s="86"/>
      <c r="O16" s="86"/>
      <c r="P16" s="16"/>
      <c r="Q16" s="16"/>
      <c r="R16" s="97"/>
      <c r="S16" s="97"/>
      <c r="T16" s="97"/>
      <c r="U16" s="97"/>
      <c r="V16" s="97"/>
      <c r="W16" s="97"/>
    </row>
    <row r="17" spans="1:23" ht="16.8" customHeight="1">
      <c r="A17" s="16"/>
      <c r="B17" s="29"/>
      <c r="C17" s="29"/>
      <c r="D17" s="29"/>
      <c r="E17" s="29"/>
      <c r="F17" s="29"/>
      <c r="G17" s="16"/>
      <c r="H17" s="17"/>
      <c r="I17" s="16"/>
      <c r="J17" s="16"/>
      <c r="K17" s="16"/>
      <c r="L17" s="16"/>
      <c r="M17" s="16"/>
      <c r="N17" s="16"/>
      <c r="O17" s="16"/>
      <c r="P17" s="16"/>
      <c r="Q17" s="16"/>
      <c r="R17" s="97"/>
      <c r="S17" s="97"/>
      <c r="T17" s="97"/>
      <c r="U17" s="97"/>
      <c r="V17" s="97"/>
      <c r="W17" s="97"/>
    </row>
    <row r="18" spans="1:23" ht="24.6" customHeight="1" thickBot="1">
      <c r="A18" s="16"/>
      <c r="B18" s="23" t="s">
        <v>24</v>
      </c>
      <c r="C18" s="16"/>
      <c r="D18" s="16"/>
      <c r="E18" s="16"/>
      <c r="F18" s="41"/>
      <c r="G18" s="16"/>
      <c r="H18" s="92" t="s">
        <v>15</v>
      </c>
      <c r="I18" s="93" t="s">
        <v>11</v>
      </c>
      <c r="J18" s="93"/>
      <c r="K18" s="93"/>
      <c r="L18" s="93"/>
      <c r="M18" s="93"/>
      <c r="N18" s="93"/>
      <c r="O18" s="93"/>
      <c r="P18" s="16"/>
      <c r="Q18" s="16"/>
      <c r="R18" s="18" t="s">
        <v>26</v>
      </c>
      <c r="S18" s="19"/>
      <c r="T18" s="19"/>
      <c r="U18" s="19"/>
      <c r="V18" s="19"/>
      <c r="W18" s="19"/>
    </row>
    <row r="19" spans="1:23" ht="46.2" customHeight="1" thickBot="1">
      <c r="A19" s="16"/>
      <c r="B19" s="24" t="s">
        <v>1</v>
      </c>
      <c r="C19" s="25" t="s">
        <v>3</v>
      </c>
      <c r="D19" s="25" t="s">
        <v>5</v>
      </c>
      <c r="E19" s="51" t="s">
        <v>16</v>
      </c>
      <c r="F19" s="54" t="s">
        <v>19</v>
      </c>
      <c r="G19" s="16"/>
      <c r="H19" s="92"/>
      <c r="I19" s="6" t="s">
        <v>6</v>
      </c>
      <c r="J19" s="6" t="s">
        <v>7</v>
      </c>
      <c r="K19" s="6" t="s">
        <v>8</v>
      </c>
      <c r="L19" s="6" t="s">
        <v>9</v>
      </c>
      <c r="M19" s="6" t="s">
        <v>6</v>
      </c>
      <c r="N19" s="6" t="s">
        <v>10</v>
      </c>
      <c r="O19" s="6" t="s">
        <v>20</v>
      </c>
      <c r="Q19" s="16"/>
      <c r="R19" s="97" t="s">
        <v>56</v>
      </c>
      <c r="S19" s="97"/>
      <c r="T19" s="97"/>
      <c r="U19" s="97"/>
      <c r="V19" s="97"/>
      <c r="W19" s="97"/>
    </row>
    <row r="20" spans="1:23" ht="18.600000000000001" thickBot="1">
      <c r="A20" s="16"/>
      <c r="B20" s="90" t="s">
        <v>2</v>
      </c>
      <c r="C20" s="26">
        <v>2</v>
      </c>
      <c r="D20" s="27" t="s">
        <v>49</v>
      </c>
      <c r="E20" s="52">
        <v>4</v>
      </c>
      <c r="F20" s="55">
        <v>5</v>
      </c>
      <c r="H20" s="12">
        <f>8*5</f>
        <v>40</v>
      </c>
      <c r="I20" s="4">
        <v>1</v>
      </c>
      <c r="J20" s="4">
        <v>2</v>
      </c>
      <c r="K20" s="4">
        <v>3</v>
      </c>
      <c r="L20" s="4">
        <v>4</v>
      </c>
      <c r="M20" s="4">
        <v>5</v>
      </c>
      <c r="N20" s="2">
        <v>6</v>
      </c>
      <c r="O20" s="2">
        <v>7</v>
      </c>
      <c r="P20" s="11" t="s">
        <v>12</v>
      </c>
      <c r="Q20" s="21"/>
      <c r="R20" s="97"/>
      <c r="S20" s="97"/>
      <c r="T20" s="97"/>
      <c r="U20" s="97"/>
      <c r="V20" s="97"/>
      <c r="W20" s="97"/>
    </row>
    <row r="21" spans="1:23" ht="15" thickBot="1">
      <c r="A21" s="16"/>
      <c r="B21" s="91"/>
      <c r="C21" s="26" t="s">
        <v>17</v>
      </c>
      <c r="D21" s="27" t="s">
        <v>17</v>
      </c>
      <c r="E21" s="52" t="s">
        <v>18</v>
      </c>
      <c r="F21" s="55" t="s">
        <v>17</v>
      </c>
      <c r="G21" s="16"/>
      <c r="H21" s="17">
        <f t="shared" ref="H21:H23" si="1">8*5</f>
        <v>40</v>
      </c>
      <c r="I21" s="1">
        <v>8</v>
      </c>
      <c r="J21" s="1">
        <v>9</v>
      </c>
      <c r="K21" s="1">
        <v>10</v>
      </c>
      <c r="L21" s="1">
        <v>11</v>
      </c>
      <c r="M21" s="1">
        <v>12</v>
      </c>
      <c r="N21" s="2">
        <v>13</v>
      </c>
      <c r="O21" s="2">
        <v>14</v>
      </c>
      <c r="P21" s="16"/>
      <c r="Q21" s="16"/>
      <c r="R21" s="97"/>
      <c r="S21" s="97"/>
      <c r="T21" s="97"/>
      <c r="U21" s="97"/>
      <c r="V21" s="97"/>
      <c r="W21" s="97"/>
    </row>
    <row r="22" spans="1:23" ht="15" thickBot="1">
      <c r="A22" s="16"/>
      <c r="B22" s="24" t="s">
        <v>0</v>
      </c>
      <c r="C22" s="28">
        <v>802</v>
      </c>
      <c r="D22" s="28">
        <f>C22/I26*(H21+H22+H23+H24)</f>
        <v>627.6521739130435</v>
      </c>
      <c r="E22" s="53">
        <v>50</v>
      </c>
      <c r="F22" s="56">
        <f>D22/144*(H23+H24)*0.5</f>
        <v>139.47826086956522</v>
      </c>
      <c r="G22" s="16"/>
      <c r="H22" s="17">
        <f t="shared" si="1"/>
        <v>40</v>
      </c>
      <c r="I22" s="1">
        <v>15</v>
      </c>
      <c r="J22" s="1">
        <v>16</v>
      </c>
      <c r="K22" s="1">
        <v>17</v>
      </c>
      <c r="L22" s="1">
        <v>18</v>
      </c>
      <c r="M22" s="1">
        <v>19</v>
      </c>
      <c r="N22" s="40">
        <v>20</v>
      </c>
      <c r="O22" s="37">
        <v>21</v>
      </c>
      <c r="P22" s="16"/>
      <c r="Q22" s="16"/>
      <c r="R22" s="97"/>
      <c r="S22" s="97"/>
      <c r="T22" s="97"/>
      <c r="U22" s="97"/>
      <c r="V22" s="97"/>
      <c r="W22" s="97"/>
    </row>
    <row r="23" spans="1:23" ht="15" thickBot="1">
      <c r="A23" s="16"/>
      <c r="B23" s="16"/>
      <c r="C23" s="16"/>
      <c r="D23" s="16"/>
      <c r="E23" s="16"/>
      <c r="F23" s="16"/>
      <c r="G23" s="16"/>
      <c r="H23" s="17">
        <f t="shared" si="1"/>
        <v>40</v>
      </c>
      <c r="I23" s="38">
        <v>22</v>
      </c>
      <c r="J23" s="38">
        <v>23</v>
      </c>
      <c r="K23" s="38">
        <v>24</v>
      </c>
      <c r="L23" s="38">
        <v>25</v>
      </c>
      <c r="M23" s="38">
        <v>26</v>
      </c>
      <c r="N23" s="37">
        <v>27</v>
      </c>
      <c r="O23" s="37">
        <v>28</v>
      </c>
      <c r="P23" s="16"/>
      <c r="Q23" s="16"/>
      <c r="R23" s="97"/>
      <c r="S23" s="97"/>
      <c r="T23" s="97"/>
      <c r="U23" s="97"/>
      <c r="V23" s="97"/>
      <c r="W23" s="97"/>
    </row>
    <row r="24" spans="1:23" ht="15" thickBot="1">
      <c r="A24" s="16"/>
      <c r="B24" s="87" t="s">
        <v>31</v>
      </c>
      <c r="C24" s="87"/>
      <c r="D24" s="87"/>
      <c r="E24" s="87"/>
      <c r="F24" s="87"/>
      <c r="G24" s="16"/>
      <c r="H24" s="17">
        <f>8*3</f>
        <v>24</v>
      </c>
      <c r="I24" s="38">
        <v>29</v>
      </c>
      <c r="J24" s="38">
        <v>30</v>
      </c>
      <c r="K24" s="38">
        <v>31</v>
      </c>
      <c r="L24" s="39">
        <v>1</v>
      </c>
      <c r="M24" s="39">
        <v>2</v>
      </c>
      <c r="N24" s="39">
        <v>3</v>
      </c>
      <c r="O24" s="39">
        <v>4</v>
      </c>
      <c r="P24" s="16"/>
      <c r="Q24" s="16"/>
      <c r="R24" s="97"/>
      <c r="S24" s="97"/>
      <c r="T24" s="97"/>
      <c r="U24" s="97"/>
      <c r="V24" s="97"/>
      <c r="W24" s="97"/>
    </row>
    <row r="25" spans="1:23" ht="33.6" customHeight="1">
      <c r="A25" s="16"/>
      <c r="B25" s="87" t="s">
        <v>72</v>
      </c>
      <c r="C25" s="87"/>
      <c r="D25" s="87"/>
      <c r="E25" s="87"/>
      <c r="F25" s="87"/>
      <c r="G25" s="16"/>
      <c r="H25" s="17"/>
      <c r="I25" s="5">
        <v>23</v>
      </c>
      <c r="J25" s="83" t="s">
        <v>14</v>
      </c>
      <c r="K25" s="84"/>
      <c r="L25" s="84"/>
      <c r="M25" s="84"/>
      <c r="N25" s="84"/>
      <c r="O25" s="84"/>
      <c r="P25" s="16"/>
      <c r="Q25" s="16"/>
      <c r="R25" s="97"/>
      <c r="S25" s="97"/>
      <c r="T25" s="97"/>
      <c r="U25" s="97"/>
      <c r="V25" s="97"/>
      <c r="W25" s="97"/>
    </row>
    <row r="26" spans="1:23" ht="28.2" customHeight="1">
      <c r="A26" s="16"/>
      <c r="B26" s="87" t="s">
        <v>43</v>
      </c>
      <c r="C26" s="87"/>
      <c r="D26" s="87"/>
      <c r="E26" s="87"/>
      <c r="F26" s="87"/>
      <c r="G26" s="16"/>
      <c r="H26" s="17"/>
      <c r="I26" s="5">
        <f>H20+H21+H22+H23+H24</f>
        <v>184</v>
      </c>
      <c r="J26" s="85" t="s">
        <v>13</v>
      </c>
      <c r="K26" s="86"/>
      <c r="L26" s="86"/>
      <c r="M26" s="86"/>
      <c r="N26" s="86"/>
      <c r="O26" s="86"/>
      <c r="P26" s="16"/>
      <c r="Q26" s="16"/>
      <c r="R26" s="97"/>
      <c r="S26" s="97"/>
      <c r="T26" s="97"/>
      <c r="U26" s="97"/>
      <c r="V26" s="97"/>
      <c r="W26" s="97"/>
    </row>
    <row r="27" spans="1:23">
      <c r="A27" s="16"/>
      <c r="B27" s="16"/>
      <c r="C27" s="16"/>
      <c r="D27" s="16"/>
      <c r="E27" s="16"/>
      <c r="F27" s="16"/>
      <c r="G27" s="16"/>
      <c r="H27" s="17"/>
      <c r="I27" s="16"/>
      <c r="J27" s="16"/>
      <c r="K27" s="16"/>
      <c r="L27" s="16"/>
      <c r="M27" s="16"/>
      <c r="N27" s="16"/>
      <c r="O27" s="16"/>
      <c r="P27" s="16"/>
      <c r="Q27" s="16"/>
      <c r="R27" s="97"/>
      <c r="S27" s="97"/>
      <c r="T27" s="97"/>
      <c r="U27" s="97"/>
      <c r="V27" s="97"/>
      <c r="W27" s="97"/>
    </row>
    <row r="28" spans="1:23" ht="24.6" customHeight="1" thickBot="1">
      <c r="A28" s="16"/>
      <c r="B28" s="23" t="s">
        <v>28</v>
      </c>
      <c r="C28" s="16"/>
      <c r="D28" s="16"/>
      <c r="E28" s="16"/>
      <c r="F28" s="16"/>
      <c r="G28" s="16"/>
      <c r="H28" s="92" t="s">
        <v>15</v>
      </c>
      <c r="I28" s="93" t="s">
        <v>11</v>
      </c>
      <c r="J28" s="93"/>
      <c r="K28" s="93"/>
      <c r="L28" s="93"/>
      <c r="M28" s="93"/>
      <c r="N28" s="93"/>
      <c r="O28" s="93"/>
      <c r="P28" s="16"/>
      <c r="Q28" s="16"/>
      <c r="R28" s="18" t="s">
        <v>41</v>
      </c>
      <c r="S28" s="19"/>
      <c r="T28" s="19"/>
      <c r="U28" s="19"/>
      <c r="V28" s="19"/>
      <c r="W28" s="19"/>
    </row>
    <row r="29" spans="1:23" ht="48" customHeight="1" thickBot="1">
      <c r="A29" s="16"/>
      <c r="B29" s="24" t="s">
        <v>1</v>
      </c>
      <c r="C29" s="25" t="s">
        <v>3</v>
      </c>
      <c r="D29" s="25" t="s">
        <v>5</v>
      </c>
      <c r="E29" s="51" t="s">
        <v>16</v>
      </c>
      <c r="F29" s="54" t="s">
        <v>19</v>
      </c>
      <c r="G29" s="16"/>
      <c r="H29" s="92"/>
      <c r="I29" s="6" t="s">
        <v>6</v>
      </c>
      <c r="J29" s="6" t="s">
        <v>7</v>
      </c>
      <c r="K29" s="6" t="s">
        <v>8</v>
      </c>
      <c r="L29" s="6" t="s">
        <v>9</v>
      </c>
      <c r="M29" s="6" t="s">
        <v>6</v>
      </c>
      <c r="N29" s="6" t="s">
        <v>10</v>
      </c>
      <c r="O29" s="6" t="s">
        <v>20</v>
      </c>
      <c r="P29" s="16"/>
      <c r="Q29" s="16"/>
      <c r="R29" s="97" t="s">
        <v>86</v>
      </c>
      <c r="S29" s="97"/>
      <c r="T29" s="97"/>
      <c r="U29" s="97"/>
      <c r="V29" s="97"/>
      <c r="W29" s="97"/>
    </row>
    <row r="30" spans="1:23" ht="15" thickBot="1">
      <c r="A30" s="16"/>
      <c r="B30" s="90" t="s">
        <v>2</v>
      </c>
      <c r="C30" s="26">
        <v>2</v>
      </c>
      <c r="D30" s="27" t="s">
        <v>49</v>
      </c>
      <c r="E30" s="52">
        <v>4</v>
      </c>
      <c r="F30" s="55">
        <v>5</v>
      </c>
      <c r="G30" s="16"/>
      <c r="H30" s="13">
        <f>8*5</f>
        <v>40</v>
      </c>
      <c r="I30" s="9">
        <v>1</v>
      </c>
      <c r="J30" s="9">
        <v>2</v>
      </c>
      <c r="K30" s="9">
        <v>3</v>
      </c>
      <c r="L30" s="9">
        <v>4</v>
      </c>
      <c r="M30" s="9">
        <v>5</v>
      </c>
      <c r="N30" s="2">
        <v>6</v>
      </c>
      <c r="O30" s="2">
        <v>7</v>
      </c>
      <c r="P30" s="21"/>
      <c r="Q30" s="21"/>
      <c r="R30" s="97"/>
      <c r="S30" s="97"/>
      <c r="T30" s="97"/>
      <c r="U30" s="97"/>
      <c r="V30" s="97"/>
      <c r="W30" s="97"/>
    </row>
    <row r="31" spans="1:23" ht="15" thickBot="1">
      <c r="A31" s="16"/>
      <c r="B31" s="91"/>
      <c r="C31" s="26" t="s">
        <v>17</v>
      </c>
      <c r="D31" s="27" t="s">
        <v>17</v>
      </c>
      <c r="E31" s="52" t="s">
        <v>18</v>
      </c>
      <c r="F31" s="55" t="s">
        <v>17</v>
      </c>
      <c r="G31" s="16"/>
      <c r="H31" s="14">
        <f t="shared" ref="H31:H33" si="2">8*5</f>
        <v>40</v>
      </c>
      <c r="I31" s="10">
        <v>8</v>
      </c>
      <c r="J31" s="10">
        <v>9</v>
      </c>
      <c r="K31" s="10">
        <v>10</v>
      </c>
      <c r="L31" s="10">
        <v>11</v>
      </c>
      <c r="M31" s="10">
        <v>12</v>
      </c>
      <c r="N31" s="2">
        <v>13</v>
      </c>
      <c r="O31" s="2">
        <v>14</v>
      </c>
      <c r="P31" s="96" t="s">
        <v>30</v>
      </c>
      <c r="Q31" s="16"/>
      <c r="R31" s="97"/>
      <c r="S31" s="97"/>
      <c r="T31" s="97"/>
      <c r="U31" s="97"/>
      <c r="V31" s="97"/>
      <c r="W31" s="97"/>
    </row>
    <row r="32" spans="1:23" ht="15" thickBot="1">
      <c r="A32" s="16"/>
      <c r="B32" s="24" t="s">
        <v>29</v>
      </c>
      <c r="C32" s="28">
        <v>1093</v>
      </c>
      <c r="D32" s="28">
        <f>C32/I36*(H34+H30)</f>
        <v>380.17391304347825</v>
      </c>
      <c r="E32" s="53">
        <v>50</v>
      </c>
      <c r="F32" s="56">
        <f>D32/(H30+H34)*H34*0.5</f>
        <v>71.282608695652172</v>
      </c>
      <c r="G32" s="16"/>
      <c r="H32" s="14">
        <f t="shared" si="2"/>
        <v>40</v>
      </c>
      <c r="I32" s="10">
        <v>15</v>
      </c>
      <c r="J32" s="10">
        <v>16</v>
      </c>
      <c r="K32" s="10">
        <v>17</v>
      </c>
      <c r="L32" s="10">
        <v>18</v>
      </c>
      <c r="M32" s="10">
        <v>19</v>
      </c>
      <c r="N32" s="40">
        <v>20</v>
      </c>
      <c r="O32" s="37">
        <v>21</v>
      </c>
      <c r="P32" s="96"/>
      <c r="Q32" s="16"/>
      <c r="R32" s="97"/>
      <c r="S32" s="97"/>
      <c r="T32" s="97"/>
      <c r="U32" s="97"/>
      <c r="V32" s="97"/>
      <c r="W32" s="97"/>
    </row>
    <row r="33" spans="1:23" ht="15" thickBot="1">
      <c r="A33" s="16"/>
      <c r="B33" s="16"/>
      <c r="C33" s="16"/>
      <c r="D33" s="16"/>
      <c r="E33" s="16"/>
      <c r="F33" s="16"/>
      <c r="G33" s="16"/>
      <c r="H33" s="14">
        <f t="shared" si="2"/>
        <v>40</v>
      </c>
      <c r="I33" s="42">
        <v>22</v>
      </c>
      <c r="J33" s="42">
        <v>23</v>
      </c>
      <c r="K33" s="42">
        <v>24</v>
      </c>
      <c r="L33" s="42">
        <v>25</v>
      </c>
      <c r="M33" s="42">
        <v>26</v>
      </c>
      <c r="N33" s="43">
        <v>27</v>
      </c>
      <c r="O33" s="43">
        <v>28</v>
      </c>
      <c r="P33" s="96"/>
      <c r="Q33" s="16"/>
      <c r="R33" s="97"/>
      <c r="S33" s="97"/>
      <c r="T33" s="97"/>
      <c r="U33" s="97"/>
      <c r="V33" s="97"/>
      <c r="W33" s="97"/>
    </row>
    <row r="34" spans="1:23" ht="15" thickBot="1">
      <c r="A34" s="16"/>
      <c r="B34" s="87" t="s">
        <v>32</v>
      </c>
      <c r="C34" s="87"/>
      <c r="D34" s="87"/>
      <c r="E34" s="87"/>
      <c r="F34" s="87"/>
      <c r="G34" s="16"/>
      <c r="H34" s="17">
        <f>8*3</f>
        <v>24</v>
      </c>
      <c r="I34" s="44">
        <v>29</v>
      </c>
      <c r="J34" s="44">
        <v>30</v>
      </c>
      <c r="K34" s="44">
        <v>31</v>
      </c>
      <c r="L34" s="45">
        <v>1</v>
      </c>
      <c r="M34" s="45">
        <v>2</v>
      </c>
      <c r="N34" s="46">
        <v>3</v>
      </c>
      <c r="O34" s="46">
        <v>4</v>
      </c>
      <c r="P34" s="22"/>
      <c r="Q34" s="16"/>
      <c r="R34" s="97"/>
      <c r="S34" s="97"/>
      <c r="T34" s="97"/>
      <c r="U34" s="97"/>
      <c r="V34" s="97"/>
      <c r="W34" s="97"/>
    </row>
    <row r="35" spans="1:23" ht="42" customHeight="1">
      <c r="A35" s="16"/>
      <c r="B35" s="87" t="s">
        <v>73</v>
      </c>
      <c r="C35" s="87"/>
      <c r="D35" s="87"/>
      <c r="E35" s="87"/>
      <c r="F35" s="87"/>
      <c r="G35" s="16"/>
      <c r="H35" s="17"/>
      <c r="I35" s="5">
        <v>23</v>
      </c>
      <c r="J35" s="83" t="s">
        <v>14</v>
      </c>
      <c r="K35" s="84"/>
      <c r="L35" s="84"/>
      <c r="M35" s="84"/>
      <c r="N35" s="84"/>
      <c r="O35" s="84"/>
      <c r="P35" s="22"/>
      <c r="Q35" s="16"/>
      <c r="R35" s="97"/>
      <c r="S35" s="97"/>
      <c r="T35" s="97"/>
      <c r="U35" s="97"/>
      <c r="V35" s="97"/>
      <c r="W35" s="97"/>
    </row>
    <row r="36" spans="1:23" ht="28.2" customHeight="1">
      <c r="A36" s="16"/>
      <c r="B36" s="87" t="s">
        <v>43</v>
      </c>
      <c r="C36" s="87"/>
      <c r="D36" s="87"/>
      <c r="E36" s="87"/>
      <c r="F36" s="87"/>
      <c r="G36" s="16"/>
      <c r="H36" s="17"/>
      <c r="I36" s="5">
        <f>H30+H31+H32+H33+H34</f>
        <v>184</v>
      </c>
      <c r="J36" s="85" t="s">
        <v>13</v>
      </c>
      <c r="K36" s="86"/>
      <c r="L36" s="86"/>
      <c r="M36" s="86"/>
      <c r="N36" s="86"/>
      <c r="O36" s="86"/>
      <c r="P36" s="22"/>
      <c r="Q36" s="16"/>
      <c r="R36" s="97"/>
      <c r="S36" s="97"/>
      <c r="T36" s="97"/>
      <c r="U36" s="97"/>
      <c r="V36" s="97"/>
      <c r="W36" s="97"/>
    </row>
    <row r="37" spans="1:23">
      <c r="A37" s="16"/>
      <c r="B37" s="16"/>
      <c r="C37" s="16"/>
      <c r="D37" s="16"/>
      <c r="E37" s="16"/>
      <c r="F37" s="16"/>
      <c r="G37" s="16"/>
      <c r="H37" s="17"/>
      <c r="I37" s="16"/>
      <c r="J37" s="16"/>
      <c r="K37" s="16"/>
      <c r="L37" s="16"/>
      <c r="M37" s="16"/>
      <c r="N37" s="16"/>
      <c r="O37" s="16"/>
      <c r="P37" s="22"/>
      <c r="Q37" s="16"/>
      <c r="R37" s="97"/>
      <c r="S37" s="97"/>
      <c r="T37" s="97"/>
      <c r="U37" s="97"/>
      <c r="V37" s="97"/>
      <c r="W37" s="97"/>
    </row>
    <row r="38" spans="1:23">
      <c r="A38" s="16"/>
      <c r="B38" s="16"/>
      <c r="C38" s="16"/>
      <c r="D38" s="16"/>
      <c r="E38" s="16"/>
      <c r="F38" s="16"/>
      <c r="G38" s="16"/>
      <c r="H38" s="17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>
      <c r="A39" s="16"/>
      <c r="B39" s="16"/>
      <c r="C39" s="16"/>
      <c r="D39" s="16"/>
      <c r="E39" s="16"/>
      <c r="F39" s="16"/>
      <c r="G39" s="16"/>
      <c r="H39" s="17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>
      <c r="A40" s="16"/>
      <c r="B40" s="30" t="s">
        <v>33</v>
      </c>
      <c r="C40" s="16"/>
      <c r="D40" s="16"/>
      <c r="E40" s="16"/>
      <c r="F40" s="16"/>
      <c r="G40" s="16"/>
      <c r="H40" s="17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1:23">
      <c r="A41" s="16"/>
      <c r="B41" s="31" t="s">
        <v>34</v>
      </c>
      <c r="C41" s="16"/>
      <c r="D41" s="16"/>
      <c r="E41" s="16"/>
      <c r="F41" s="16"/>
      <c r="G41" s="16"/>
      <c r="H41" s="17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>
      <c r="A42" s="16"/>
      <c r="B42" s="31" t="s">
        <v>35</v>
      </c>
      <c r="C42" s="16"/>
      <c r="D42" s="16"/>
      <c r="E42" s="16"/>
      <c r="F42" s="16"/>
      <c r="G42" s="16"/>
      <c r="H42" s="17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>
      <c r="A43" s="16"/>
      <c r="B43" s="31" t="s">
        <v>40</v>
      </c>
      <c r="C43" s="16"/>
      <c r="D43" s="16"/>
      <c r="E43" s="16"/>
      <c r="F43" s="16"/>
      <c r="G43" s="16"/>
      <c r="H43" s="17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1:23">
      <c r="A44" s="16"/>
      <c r="B44" s="31" t="s">
        <v>36</v>
      </c>
      <c r="C44" s="16"/>
      <c r="D44" s="16"/>
      <c r="E44" s="16"/>
      <c r="F44" s="16"/>
      <c r="G44" s="16"/>
      <c r="H44" s="17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23">
      <c r="A45" s="16"/>
      <c r="B45" s="32"/>
      <c r="C45" s="16"/>
      <c r="D45" s="16"/>
      <c r="E45" s="16"/>
      <c r="F45" s="16"/>
      <c r="G45" s="16"/>
      <c r="H45" s="17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spans="1:23">
      <c r="A46" s="16"/>
      <c r="B46" s="30" t="s">
        <v>37</v>
      </c>
      <c r="C46" s="16"/>
      <c r="D46" s="16"/>
      <c r="E46" s="16"/>
      <c r="F46" s="16"/>
      <c r="G46" s="16"/>
      <c r="H46" s="17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1:23">
      <c r="A47" s="16"/>
      <c r="B47" s="32" t="s">
        <v>38</v>
      </c>
      <c r="C47" s="16"/>
      <c r="D47" s="16"/>
      <c r="E47" s="16"/>
      <c r="F47" s="16"/>
      <c r="G47" s="16"/>
      <c r="H47" s="17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23">
      <c r="A48" s="16"/>
      <c r="B48" s="33" t="s">
        <v>39</v>
      </c>
      <c r="C48" s="16"/>
      <c r="D48" s="16"/>
      <c r="E48" s="16"/>
      <c r="F48" s="16"/>
      <c r="G48" s="16"/>
      <c r="H48" s="17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</sheetData>
  <mergeCells count="33">
    <mergeCell ref="A1:T1"/>
    <mergeCell ref="U1:W1"/>
    <mergeCell ref="H28:H29"/>
    <mergeCell ref="I28:O28"/>
    <mergeCell ref="R29:W37"/>
    <mergeCell ref="B30:B31"/>
    <mergeCell ref="P31:P33"/>
    <mergeCell ref="B34:F34"/>
    <mergeCell ref="B35:F35"/>
    <mergeCell ref="J35:O35"/>
    <mergeCell ref="B36:F36"/>
    <mergeCell ref="J36:O36"/>
    <mergeCell ref="H18:H19"/>
    <mergeCell ref="I18:O18"/>
    <mergeCell ref="R19:W27"/>
    <mergeCell ref="B20:B21"/>
    <mergeCell ref="B24:F24"/>
    <mergeCell ref="B25:F25"/>
    <mergeCell ref="J25:O25"/>
    <mergeCell ref="B26:F26"/>
    <mergeCell ref="J26:O26"/>
    <mergeCell ref="B4:P4"/>
    <mergeCell ref="B6:N6"/>
    <mergeCell ref="H8:H9"/>
    <mergeCell ref="I8:O8"/>
    <mergeCell ref="R9:W17"/>
    <mergeCell ref="B10:B11"/>
    <mergeCell ref="B13:F13"/>
    <mergeCell ref="B14:F14"/>
    <mergeCell ref="B15:F15"/>
    <mergeCell ref="J15:O15"/>
    <mergeCell ref="J16:O16"/>
    <mergeCell ref="B16:F16"/>
  </mergeCells>
  <hyperlinks>
    <hyperlink ref="B48" r:id="rId1" display="http://www.lm.gov.lv/" xr:uid="{8378A2A8-D268-4422-9945-5E504DD2A792}"/>
  </hyperlinks>
  <pageMargins left="0.31496062992125984" right="0.31496062992125984" top="0.35433070866141736" bottom="0.35433070866141736" header="0.31496062992125984" footer="0.31496062992125984"/>
  <pageSetup scale="60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C2787-295B-427E-94DA-E31BA2AF4659}">
  <sheetPr>
    <tabColor theme="5" tint="-0.249977111117893"/>
  </sheetPr>
  <dimension ref="A1:W59"/>
  <sheetViews>
    <sheetView zoomScale="70" zoomScaleNormal="70" workbookViewId="0">
      <pane ySplit="5" topLeftCell="A6" activePane="bottomLeft" state="frozen"/>
      <selection pane="bottomLeft" activeCell="R47" sqref="R47"/>
    </sheetView>
  </sheetViews>
  <sheetFormatPr defaultRowHeight="14.4"/>
  <cols>
    <col min="1" max="1" width="3.5546875" customWidth="1"/>
    <col min="2" max="2" width="29.109375" customWidth="1"/>
    <col min="3" max="6" width="12" customWidth="1"/>
    <col min="7" max="7" width="2.77734375" customWidth="1"/>
    <col min="8" max="8" width="8.88671875" style="8"/>
    <col min="16" max="16" width="15.109375" customWidth="1"/>
    <col min="17" max="17" width="2.21875" style="7" customWidth="1"/>
    <col min="18" max="23" width="8" customWidth="1"/>
  </cols>
  <sheetData>
    <row r="1" spans="1:23" ht="24" customHeight="1">
      <c r="A1" s="94" t="s">
        <v>27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5" t="s">
        <v>54</v>
      </c>
      <c r="V1" s="95"/>
      <c r="W1" s="95"/>
    </row>
    <row r="2" spans="1:23" ht="28.8" customHeight="1">
      <c r="A2" s="15" t="s">
        <v>22</v>
      </c>
      <c r="B2" s="35" t="s">
        <v>46</v>
      </c>
      <c r="C2" s="16"/>
      <c r="D2" s="16"/>
      <c r="E2" s="16"/>
      <c r="F2" s="16"/>
      <c r="G2" s="16"/>
      <c r="H2" s="17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18.600000000000001" customHeight="1">
      <c r="A3" s="15" t="s">
        <v>22</v>
      </c>
      <c r="B3" s="35" t="s">
        <v>65</v>
      </c>
      <c r="C3" s="16"/>
      <c r="D3" s="16"/>
      <c r="E3" s="16"/>
      <c r="F3" s="16"/>
      <c r="G3" s="16"/>
      <c r="H3" s="1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ht="28.8" customHeight="1">
      <c r="A4" s="15" t="s">
        <v>22</v>
      </c>
      <c r="B4" s="70" t="s">
        <v>58</v>
      </c>
      <c r="C4" s="16"/>
      <c r="D4" s="16"/>
      <c r="E4" s="16"/>
      <c r="F4" s="16"/>
      <c r="G4" s="16"/>
      <c r="H4" s="17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ht="16.8" customHeight="1">
      <c r="A5" s="15"/>
      <c r="B5" s="82" t="s">
        <v>59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16"/>
      <c r="P5" s="16"/>
      <c r="Q5" s="16"/>
      <c r="R5" s="16"/>
      <c r="S5" s="16"/>
      <c r="T5" s="16"/>
      <c r="U5" s="16"/>
      <c r="V5" s="16"/>
      <c r="W5" s="16"/>
    </row>
    <row r="6" spans="1:23" ht="18.600000000000001" thickBot="1">
      <c r="A6" s="16"/>
      <c r="B6" s="23" t="s">
        <v>23</v>
      </c>
      <c r="C6" s="16"/>
      <c r="D6" s="16"/>
      <c r="E6" s="16"/>
      <c r="F6" s="16"/>
      <c r="G6" s="16"/>
      <c r="H6" s="92"/>
      <c r="I6" s="93" t="s">
        <v>11</v>
      </c>
      <c r="J6" s="93"/>
      <c r="K6" s="93"/>
      <c r="L6" s="93"/>
      <c r="M6" s="93"/>
      <c r="N6" s="93"/>
      <c r="O6" s="93"/>
      <c r="P6" s="16"/>
      <c r="Q6" s="16"/>
      <c r="R6" s="18" t="s">
        <v>25</v>
      </c>
      <c r="S6" s="19"/>
      <c r="T6" s="19"/>
      <c r="U6" s="19"/>
      <c r="V6" s="19"/>
      <c r="W6" s="19"/>
    </row>
    <row r="7" spans="1:23" ht="27" customHeight="1" thickBot="1">
      <c r="A7" s="16"/>
      <c r="B7" s="99" t="s">
        <v>1</v>
      </c>
      <c r="C7" s="103" t="s">
        <v>50</v>
      </c>
      <c r="D7" s="103" t="s">
        <v>5</v>
      </c>
      <c r="E7" s="104" t="s">
        <v>16</v>
      </c>
      <c r="F7" s="105" t="s">
        <v>19</v>
      </c>
      <c r="G7" s="16"/>
      <c r="H7" s="92"/>
      <c r="I7" s="6" t="s">
        <v>6</v>
      </c>
      <c r="J7" s="6" t="s">
        <v>7</v>
      </c>
      <c r="K7" s="6" t="s">
        <v>8</v>
      </c>
      <c r="L7" s="6" t="s">
        <v>9</v>
      </c>
      <c r="M7" s="6" t="s">
        <v>6</v>
      </c>
      <c r="N7" s="6" t="s">
        <v>10</v>
      </c>
      <c r="O7" s="6" t="s">
        <v>20</v>
      </c>
      <c r="P7" s="16"/>
      <c r="Q7" s="16"/>
      <c r="R7" s="97" t="s">
        <v>87</v>
      </c>
      <c r="S7" s="97"/>
      <c r="T7" s="97"/>
      <c r="U7" s="97"/>
      <c r="V7" s="97"/>
      <c r="W7" s="97"/>
    </row>
    <row r="8" spans="1:23" ht="18.600000000000001" customHeight="1" thickBot="1">
      <c r="A8" s="16"/>
      <c r="B8" s="99"/>
      <c r="C8" s="103"/>
      <c r="D8" s="103"/>
      <c r="E8" s="104"/>
      <c r="F8" s="106"/>
      <c r="G8" s="16"/>
      <c r="H8" s="17"/>
      <c r="I8" s="1">
        <v>1</v>
      </c>
      <c r="J8" s="1">
        <v>2</v>
      </c>
      <c r="K8" s="1">
        <v>3</v>
      </c>
      <c r="L8" s="1">
        <v>4</v>
      </c>
      <c r="M8" s="1">
        <v>5</v>
      </c>
      <c r="N8" s="2">
        <v>6</v>
      </c>
      <c r="O8" s="2">
        <v>7</v>
      </c>
      <c r="P8" s="20"/>
      <c r="Q8" s="20"/>
      <c r="R8" s="97"/>
      <c r="S8" s="97"/>
      <c r="T8" s="97"/>
      <c r="U8" s="97"/>
      <c r="V8" s="97"/>
      <c r="W8" s="97"/>
    </row>
    <row r="9" spans="1:23" ht="18.600000000000001" customHeight="1" thickBot="1">
      <c r="A9" s="16"/>
      <c r="B9" s="100">
        <v>1</v>
      </c>
      <c r="C9" s="26">
        <v>2</v>
      </c>
      <c r="D9" s="27" t="s">
        <v>49</v>
      </c>
      <c r="E9" s="52">
        <v>4</v>
      </c>
      <c r="F9" s="55">
        <v>5</v>
      </c>
      <c r="G9" s="16"/>
      <c r="H9" s="17"/>
      <c r="I9" s="48">
        <v>12</v>
      </c>
      <c r="J9" s="48">
        <v>12</v>
      </c>
      <c r="K9" s="48"/>
      <c r="L9" s="48"/>
      <c r="M9" s="48">
        <v>12</v>
      </c>
      <c r="N9" s="49">
        <v>12</v>
      </c>
      <c r="O9" s="49"/>
      <c r="P9" s="20"/>
      <c r="Q9" s="20"/>
      <c r="R9" s="97"/>
      <c r="S9" s="97"/>
      <c r="T9" s="97"/>
      <c r="U9" s="97"/>
      <c r="V9" s="97"/>
      <c r="W9" s="97"/>
    </row>
    <row r="10" spans="1:23" ht="18.600000000000001" customHeight="1" thickBot="1">
      <c r="A10" s="16"/>
      <c r="B10" s="100"/>
      <c r="C10" s="26" t="s">
        <v>17</v>
      </c>
      <c r="D10" s="27" t="s">
        <v>17</v>
      </c>
      <c r="E10" s="52" t="s">
        <v>18</v>
      </c>
      <c r="F10" s="55" t="s">
        <v>17</v>
      </c>
      <c r="G10" s="16"/>
      <c r="H10" s="17"/>
      <c r="I10" s="1">
        <v>8</v>
      </c>
      <c r="J10" s="1">
        <v>9</v>
      </c>
      <c r="K10" s="1">
        <v>10</v>
      </c>
      <c r="L10" s="1">
        <v>11</v>
      </c>
      <c r="M10" s="1">
        <v>12</v>
      </c>
      <c r="N10" s="2">
        <v>13</v>
      </c>
      <c r="O10" s="2">
        <v>14</v>
      </c>
      <c r="P10" s="16"/>
      <c r="Q10" s="16"/>
      <c r="R10" s="97"/>
      <c r="S10" s="97"/>
      <c r="T10" s="97"/>
      <c r="U10" s="97"/>
      <c r="V10" s="97"/>
      <c r="W10" s="97"/>
    </row>
    <row r="11" spans="1:23" ht="18.600000000000001" customHeight="1" thickBot="1">
      <c r="A11" s="16"/>
      <c r="B11" s="24" t="s">
        <v>48</v>
      </c>
      <c r="C11" s="57">
        <v>3.6</v>
      </c>
      <c r="D11" s="28">
        <f>C11*I18</f>
        <v>691.2</v>
      </c>
      <c r="E11" s="53">
        <v>25</v>
      </c>
      <c r="F11" s="56">
        <f>D11*E11/100</f>
        <v>172.8</v>
      </c>
      <c r="G11" s="16"/>
      <c r="H11" s="17"/>
      <c r="I11" s="48"/>
      <c r="J11" s="48">
        <v>12</v>
      </c>
      <c r="K11" s="48">
        <v>12</v>
      </c>
      <c r="L11" s="48"/>
      <c r="M11" s="48"/>
      <c r="N11" s="49">
        <v>12</v>
      </c>
      <c r="O11" s="49">
        <v>12</v>
      </c>
      <c r="P11" s="16"/>
      <c r="Q11" s="16"/>
      <c r="R11" s="97"/>
      <c r="S11" s="97"/>
      <c r="T11" s="97"/>
      <c r="U11" s="97"/>
      <c r="V11" s="97"/>
      <c r="W11" s="97"/>
    </row>
    <row r="12" spans="1:23" ht="18.600000000000001" customHeight="1" thickBot="1">
      <c r="A12" s="16"/>
      <c r="B12" s="88" t="s">
        <v>74</v>
      </c>
      <c r="C12" s="88"/>
      <c r="D12" s="88"/>
      <c r="E12" s="88"/>
      <c r="F12" s="88"/>
      <c r="G12" s="16"/>
      <c r="H12" s="17"/>
      <c r="I12" s="1">
        <v>15</v>
      </c>
      <c r="J12" s="1">
        <v>16</v>
      </c>
      <c r="K12" s="1">
        <v>17</v>
      </c>
      <c r="L12" s="1">
        <v>18</v>
      </c>
      <c r="M12" s="1">
        <v>19</v>
      </c>
      <c r="N12" s="2">
        <v>20</v>
      </c>
      <c r="O12" s="2">
        <v>21</v>
      </c>
      <c r="P12" s="16"/>
      <c r="Q12" s="16"/>
      <c r="R12" s="97"/>
      <c r="S12" s="97"/>
      <c r="T12" s="97"/>
      <c r="U12" s="97"/>
      <c r="V12" s="97"/>
      <c r="W12" s="97"/>
    </row>
    <row r="13" spans="1:23" ht="18.600000000000001" customHeight="1" thickBot="1">
      <c r="A13" s="16"/>
      <c r="B13" s="87" t="s">
        <v>75</v>
      </c>
      <c r="C13" s="87"/>
      <c r="D13" s="87"/>
      <c r="E13" s="87"/>
      <c r="F13" s="87"/>
      <c r="G13" s="16"/>
      <c r="H13" s="17"/>
      <c r="I13" s="48"/>
      <c r="J13" s="48"/>
      <c r="K13" s="48">
        <v>12</v>
      </c>
      <c r="L13" s="48">
        <v>12</v>
      </c>
      <c r="M13" s="48"/>
      <c r="N13" s="49"/>
      <c r="O13" s="49">
        <v>12</v>
      </c>
      <c r="P13" s="16"/>
      <c r="Q13" s="16"/>
      <c r="R13" s="97"/>
      <c r="S13" s="97"/>
      <c r="T13" s="97"/>
      <c r="U13" s="97"/>
      <c r="V13" s="97"/>
      <c r="W13" s="97"/>
    </row>
    <row r="14" spans="1:23" ht="18.600000000000001" customHeight="1" thickBot="1">
      <c r="A14" s="16"/>
      <c r="B14" s="87"/>
      <c r="C14" s="87"/>
      <c r="D14" s="87"/>
      <c r="E14" s="87"/>
      <c r="F14" s="87"/>
      <c r="G14" s="16"/>
      <c r="H14" s="17"/>
      <c r="I14" s="1">
        <v>22</v>
      </c>
      <c r="J14" s="1">
        <v>23</v>
      </c>
      <c r="K14" s="1">
        <v>24</v>
      </c>
      <c r="L14" s="1">
        <v>25</v>
      </c>
      <c r="M14" s="1">
        <v>26</v>
      </c>
      <c r="N14" s="2">
        <v>27</v>
      </c>
      <c r="O14" s="2">
        <v>28</v>
      </c>
      <c r="P14" s="16"/>
      <c r="Q14" s="16"/>
      <c r="R14" s="97"/>
      <c r="S14" s="97"/>
      <c r="T14" s="97"/>
      <c r="U14" s="97"/>
      <c r="V14" s="97"/>
      <c r="W14" s="97"/>
    </row>
    <row r="15" spans="1:23" ht="18.600000000000001" customHeight="1" thickBot="1">
      <c r="A15" s="16"/>
      <c r="B15" s="87" t="s">
        <v>42</v>
      </c>
      <c r="C15" s="87"/>
      <c r="D15" s="87"/>
      <c r="E15" s="87"/>
      <c r="F15" s="87"/>
      <c r="G15" s="16"/>
      <c r="H15" s="17"/>
      <c r="I15" s="48">
        <v>12</v>
      </c>
      <c r="J15" s="48"/>
      <c r="K15" s="48"/>
      <c r="L15" s="48">
        <v>12</v>
      </c>
      <c r="M15" s="48">
        <v>12</v>
      </c>
      <c r="N15" s="49"/>
      <c r="O15" s="49"/>
      <c r="P15" s="16"/>
      <c r="Q15" s="16"/>
      <c r="R15" s="97"/>
      <c r="S15" s="97"/>
      <c r="T15" s="97"/>
      <c r="U15" s="97"/>
      <c r="V15" s="97"/>
      <c r="W15" s="97"/>
    </row>
    <row r="16" spans="1:23" ht="18.600000000000001" customHeight="1" thickBot="1">
      <c r="A16" s="16"/>
      <c r="B16" s="87"/>
      <c r="C16" s="87"/>
      <c r="D16" s="87"/>
      <c r="E16" s="87"/>
      <c r="F16" s="87"/>
      <c r="G16" s="16"/>
      <c r="H16" s="17"/>
      <c r="I16" s="1">
        <v>29</v>
      </c>
      <c r="J16" s="1">
        <v>30</v>
      </c>
      <c r="K16" s="1">
        <v>31</v>
      </c>
      <c r="L16" s="60">
        <v>1</v>
      </c>
      <c r="M16" s="60">
        <v>2</v>
      </c>
      <c r="N16" s="61">
        <v>3</v>
      </c>
      <c r="O16" s="61">
        <v>4</v>
      </c>
      <c r="P16" s="16"/>
      <c r="Q16" s="16"/>
      <c r="R16" s="97"/>
      <c r="S16" s="97"/>
      <c r="T16" s="97"/>
      <c r="U16" s="97"/>
      <c r="V16" s="97"/>
      <c r="W16" s="97"/>
    </row>
    <row r="17" spans="1:23" ht="18.600000000000001" customHeight="1" thickBot="1">
      <c r="A17" s="16"/>
      <c r="B17" s="47"/>
      <c r="C17" s="47"/>
      <c r="D17" s="47"/>
      <c r="E17" s="47"/>
      <c r="F17" s="47"/>
      <c r="G17" s="16"/>
      <c r="H17" s="17"/>
      <c r="I17" s="48"/>
      <c r="J17" s="48">
        <v>12</v>
      </c>
      <c r="K17" s="48">
        <v>12</v>
      </c>
      <c r="L17" s="48"/>
      <c r="M17" s="48"/>
      <c r="N17" s="49"/>
      <c r="O17" s="49"/>
      <c r="P17" s="16"/>
      <c r="Q17" s="16"/>
      <c r="R17" s="97"/>
      <c r="S17" s="97"/>
      <c r="T17" s="97"/>
      <c r="U17" s="97"/>
      <c r="V17" s="97"/>
      <c r="W17" s="97"/>
    </row>
    <row r="18" spans="1:23" ht="28.2" customHeight="1">
      <c r="A18" s="16"/>
      <c r="B18" s="16"/>
      <c r="C18" s="16"/>
      <c r="D18" s="16"/>
      <c r="E18" s="16"/>
      <c r="F18" s="16"/>
      <c r="G18" s="16"/>
      <c r="H18" s="17"/>
      <c r="I18" s="50">
        <f>I9+J9+K9+L9+M9+N9+O9+I11+J11+K11+L11+M11+N11+O11+I13+J13+K13+L13+M13+N13+O13+I15+J15+K15+L15+M15+N15+O15+I17+J17+K17</f>
        <v>192</v>
      </c>
      <c r="J18" s="101" t="s">
        <v>47</v>
      </c>
      <c r="K18" s="102"/>
      <c r="L18" s="102"/>
      <c r="M18" s="102"/>
      <c r="N18" s="102"/>
      <c r="O18" s="102"/>
      <c r="P18" s="16"/>
      <c r="Q18" s="16"/>
      <c r="R18" s="97"/>
      <c r="S18" s="97"/>
      <c r="T18" s="97"/>
      <c r="U18" s="97"/>
      <c r="V18" s="97"/>
      <c r="W18" s="97"/>
    </row>
    <row r="19" spans="1:23" ht="16.8" customHeight="1">
      <c r="A19" s="16"/>
      <c r="B19" s="29"/>
      <c r="C19" s="29"/>
      <c r="D19" s="29"/>
      <c r="E19" s="29"/>
      <c r="F19" s="29"/>
      <c r="G19" s="16"/>
      <c r="H19" s="17"/>
      <c r="I19" s="16"/>
      <c r="J19" s="16"/>
      <c r="K19" s="16"/>
      <c r="L19" s="16"/>
      <c r="M19" s="16"/>
      <c r="N19" s="16"/>
      <c r="O19" s="16"/>
      <c r="P19" s="16"/>
      <c r="Q19" s="16"/>
      <c r="R19" s="97"/>
      <c r="S19" s="97"/>
      <c r="T19" s="97"/>
      <c r="U19" s="97"/>
      <c r="V19" s="97"/>
      <c r="W19" s="97"/>
    </row>
    <row r="20" spans="1:23" ht="18.600000000000001" thickBot="1">
      <c r="A20" s="16"/>
      <c r="B20" s="23" t="s">
        <v>24</v>
      </c>
      <c r="C20" s="16"/>
      <c r="D20" s="16"/>
      <c r="E20" s="16"/>
      <c r="F20" s="16"/>
      <c r="G20" s="16"/>
      <c r="H20" s="92"/>
      <c r="I20" s="93" t="s">
        <v>11</v>
      </c>
      <c r="J20" s="93"/>
      <c r="K20" s="93"/>
      <c r="L20" s="93"/>
      <c r="M20" s="93"/>
      <c r="N20" s="93"/>
      <c r="O20" s="93"/>
      <c r="P20" s="16"/>
      <c r="Q20" s="16"/>
      <c r="R20" s="18" t="s">
        <v>26</v>
      </c>
      <c r="S20" s="19"/>
      <c r="T20" s="19"/>
      <c r="U20" s="19"/>
      <c r="V20" s="19"/>
      <c r="W20" s="19"/>
    </row>
    <row r="21" spans="1:23" ht="25.2" customHeight="1" thickBot="1">
      <c r="A21" s="16"/>
      <c r="B21" s="99" t="s">
        <v>1</v>
      </c>
      <c r="C21" s="103" t="s">
        <v>50</v>
      </c>
      <c r="D21" s="103" t="s">
        <v>5</v>
      </c>
      <c r="E21" s="104" t="s">
        <v>16</v>
      </c>
      <c r="F21" s="105" t="s">
        <v>19</v>
      </c>
      <c r="G21" s="16"/>
      <c r="H21" s="92"/>
      <c r="I21" s="6" t="s">
        <v>6</v>
      </c>
      <c r="J21" s="6" t="s">
        <v>7</v>
      </c>
      <c r="K21" s="6" t="s">
        <v>8</v>
      </c>
      <c r="L21" s="6" t="s">
        <v>9</v>
      </c>
      <c r="M21" s="6" t="s">
        <v>6</v>
      </c>
      <c r="N21" s="6" t="s">
        <v>10</v>
      </c>
      <c r="O21" s="6" t="s">
        <v>20</v>
      </c>
      <c r="P21" s="16"/>
      <c r="Q21" s="16"/>
      <c r="R21" s="97" t="s">
        <v>57</v>
      </c>
      <c r="S21" s="97"/>
      <c r="T21" s="97"/>
      <c r="U21" s="97"/>
      <c r="V21" s="97"/>
      <c r="W21" s="97"/>
    </row>
    <row r="22" spans="1:23" ht="18.600000000000001" customHeight="1" thickBot="1">
      <c r="A22" s="16"/>
      <c r="B22" s="99"/>
      <c r="C22" s="103"/>
      <c r="D22" s="103"/>
      <c r="E22" s="104"/>
      <c r="F22" s="106"/>
      <c r="G22" s="16"/>
      <c r="H22" s="17"/>
      <c r="I22" s="4">
        <v>1</v>
      </c>
      <c r="J22" s="4">
        <v>2</v>
      </c>
      <c r="K22" s="4">
        <v>3</v>
      </c>
      <c r="L22" s="4">
        <v>4</v>
      </c>
      <c r="M22" s="4">
        <v>5</v>
      </c>
      <c r="N22" s="4">
        <v>6</v>
      </c>
      <c r="O22" s="4">
        <v>7</v>
      </c>
      <c r="P22" s="20"/>
      <c r="Q22" s="20"/>
      <c r="R22" s="97"/>
      <c r="S22" s="97"/>
      <c r="T22" s="97"/>
      <c r="U22" s="97"/>
      <c r="V22" s="97"/>
      <c r="W22" s="97"/>
    </row>
    <row r="23" spans="1:23" ht="18.600000000000001" customHeight="1" thickBot="1">
      <c r="A23" s="16"/>
      <c r="B23" s="100">
        <v>1</v>
      </c>
      <c r="C23" s="26">
        <v>2</v>
      </c>
      <c r="D23" s="27" t="s">
        <v>49</v>
      </c>
      <c r="E23" s="52">
        <v>4</v>
      </c>
      <c r="F23" s="55">
        <v>5</v>
      </c>
      <c r="G23" s="16"/>
      <c r="H23" s="17"/>
      <c r="I23" s="58"/>
      <c r="J23" s="58"/>
      <c r="K23" s="58"/>
      <c r="L23" s="58"/>
      <c r="M23" s="58"/>
      <c r="N23" s="58"/>
      <c r="O23" s="58"/>
      <c r="P23" s="11" t="s">
        <v>12</v>
      </c>
      <c r="Q23" s="20"/>
      <c r="R23" s="97"/>
      <c r="S23" s="97"/>
      <c r="T23" s="97"/>
      <c r="U23" s="97"/>
      <c r="V23" s="97"/>
      <c r="W23" s="97"/>
    </row>
    <row r="24" spans="1:23" ht="18.600000000000001" customHeight="1" thickBot="1">
      <c r="A24" s="16"/>
      <c r="B24" s="100"/>
      <c r="C24" s="26" t="s">
        <v>17</v>
      </c>
      <c r="D24" s="27" t="s">
        <v>17</v>
      </c>
      <c r="E24" s="52" t="s">
        <v>18</v>
      </c>
      <c r="F24" s="55" t="s">
        <v>17</v>
      </c>
      <c r="G24" s="16"/>
      <c r="H24" s="17"/>
      <c r="I24" s="4">
        <v>8</v>
      </c>
      <c r="J24" s="4">
        <v>9</v>
      </c>
      <c r="K24" s="4">
        <v>10</v>
      </c>
      <c r="L24" s="4">
        <v>11</v>
      </c>
      <c r="M24" s="4">
        <v>12</v>
      </c>
      <c r="N24" s="4">
        <v>13</v>
      </c>
      <c r="O24" s="4">
        <v>14</v>
      </c>
      <c r="P24" s="16"/>
      <c r="Q24" s="16"/>
      <c r="R24" s="97"/>
      <c r="S24" s="97"/>
      <c r="T24" s="97"/>
      <c r="U24" s="97"/>
      <c r="V24" s="97"/>
      <c r="W24" s="97"/>
    </row>
    <row r="25" spans="1:23" ht="18.600000000000001" customHeight="1" thickBot="1">
      <c r="A25" s="16"/>
      <c r="B25" s="24" t="s">
        <v>48</v>
      </c>
      <c r="C25" s="57">
        <v>3.6</v>
      </c>
      <c r="D25" s="28">
        <f>C25*I32</f>
        <v>259.2</v>
      </c>
      <c r="E25" s="53">
        <v>50</v>
      </c>
      <c r="F25" s="56">
        <f>D25*E25/100</f>
        <v>129.6</v>
      </c>
      <c r="G25" s="16"/>
      <c r="H25" s="17"/>
      <c r="I25" s="58"/>
      <c r="J25" s="58"/>
      <c r="K25" s="58"/>
      <c r="L25" s="58"/>
      <c r="M25" s="58"/>
      <c r="N25" s="58"/>
      <c r="O25" s="58"/>
      <c r="P25" s="16"/>
      <c r="Q25" s="16"/>
      <c r="R25" s="97"/>
      <c r="S25" s="97"/>
      <c r="T25" s="97"/>
      <c r="U25" s="97"/>
      <c r="V25" s="97"/>
      <c r="W25" s="97"/>
    </row>
    <row r="26" spans="1:23" ht="18.600000000000001" customHeight="1" thickBot="1">
      <c r="A26" s="16"/>
      <c r="B26" s="88" t="s">
        <v>76</v>
      </c>
      <c r="C26" s="88"/>
      <c r="D26" s="88"/>
      <c r="E26" s="88"/>
      <c r="F26" s="88"/>
      <c r="G26" s="16"/>
      <c r="H26" s="17"/>
      <c r="I26" s="4">
        <v>15</v>
      </c>
      <c r="J26" s="4">
        <v>16</v>
      </c>
      <c r="K26" s="4">
        <v>17</v>
      </c>
      <c r="L26" s="4">
        <v>18</v>
      </c>
      <c r="M26" s="4">
        <v>19</v>
      </c>
      <c r="N26" s="4">
        <v>20</v>
      </c>
      <c r="O26" s="2">
        <v>21</v>
      </c>
      <c r="P26" s="16"/>
      <c r="Q26" s="16"/>
      <c r="R26" s="97"/>
      <c r="S26" s="97"/>
      <c r="T26" s="97"/>
      <c r="U26" s="97"/>
      <c r="V26" s="97"/>
      <c r="W26" s="97"/>
    </row>
    <row r="27" spans="1:23" ht="18.600000000000001" customHeight="1" thickBot="1">
      <c r="A27" s="16"/>
      <c r="B27" s="87" t="s">
        <v>77</v>
      </c>
      <c r="C27" s="87"/>
      <c r="D27" s="87"/>
      <c r="E27" s="87"/>
      <c r="F27" s="87"/>
      <c r="G27" s="16"/>
      <c r="H27" s="17"/>
      <c r="I27" s="58"/>
      <c r="J27" s="58"/>
      <c r="K27" s="58"/>
      <c r="L27" s="58"/>
      <c r="M27" s="58"/>
      <c r="N27" s="58"/>
      <c r="O27" s="49">
        <v>12</v>
      </c>
      <c r="P27" s="16"/>
      <c r="Q27" s="16"/>
      <c r="R27" s="97"/>
      <c r="S27" s="97"/>
      <c r="T27" s="97"/>
      <c r="U27" s="97"/>
      <c r="V27" s="97"/>
      <c r="W27" s="97"/>
    </row>
    <row r="28" spans="1:23" ht="18.600000000000001" customHeight="1" thickBot="1">
      <c r="A28" s="16"/>
      <c r="B28" s="87"/>
      <c r="C28" s="87"/>
      <c r="D28" s="87"/>
      <c r="E28" s="87"/>
      <c r="F28" s="87"/>
      <c r="G28" s="16"/>
      <c r="H28" s="17"/>
      <c r="I28" s="1">
        <v>22</v>
      </c>
      <c r="J28" s="1">
        <v>23</v>
      </c>
      <c r="K28" s="1">
        <v>24</v>
      </c>
      <c r="L28" s="1">
        <v>25</v>
      </c>
      <c r="M28" s="1">
        <v>26</v>
      </c>
      <c r="N28" s="2">
        <v>27</v>
      </c>
      <c r="O28" s="2">
        <v>28</v>
      </c>
      <c r="P28" s="16"/>
      <c r="Q28" s="16"/>
      <c r="R28" s="97"/>
      <c r="S28" s="97"/>
      <c r="T28" s="97"/>
      <c r="U28" s="97"/>
      <c r="V28" s="97"/>
      <c r="W28" s="97"/>
    </row>
    <row r="29" spans="1:23" ht="18.600000000000001" customHeight="1" thickBot="1">
      <c r="A29" s="16"/>
      <c r="B29" s="87" t="s">
        <v>43</v>
      </c>
      <c r="C29" s="87"/>
      <c r="D29" s="87"/>
      <c r="E29" s="87"/>
      <c r="F29" s="87"/>
      <c r="G29" s="16"/>
      <c r="H29" s="17"/>
      <c r="I29" s="48">
        <v>12</v>
      </c>
      <c r="J29" s="48"/>
      <c r="K29" s="48"/>
      <c r="L29" s="48">
        <v>12</v>
      </c>
      <c r="M29" s="48">
        <v>12</v>
      </c>
      <c r="N29" s="49"/>
      <c r="O29" s="49"/>
      <c r="P29" s="16"/>
      <c r="Q29" s="16"/>
      <c r="R29" s="97"/>
      <c r="S29" s="97"/>
      <c r="T29" s="97"/>
      <c r="U29" s="97"/>
      <c r="V29" s="97"/>
      <c r="W29" s="97"/>
    </row>
    <row r="30" spans="1:23" ht="18.600000000000001" customHeight="1" thickBot="1">
      <c r="A30" s="16"/>
      <c r="B30" s="87"/>
      <c r="C30" s="87"/>
      <c r="D30" s="87"/>
      <c r="E30" s="87"/>
      <c r="F30" s="87"/>
      <c r="G30" s="16"/>
      <c r="H30" s="17"/>
      <c r="I30" s="1">
        <v>29</v>
      </c>
      <c r="J30" s="1">
        <v>30</v>
      </c>
      <c r="K30" s="1">
        <v>31</v>
      </c>
      <c r="L30" s="60">
        <v>1</v>
      </c>
      <c r="M30" s="60">
        <v>2</v>
      </c>
      <c r="N30" s="61">
        <v>3</v>
      </c>
      <c r="O30" s="61">
        <v>4</v>
      </c>
      <c r="P30" s="16"/>
      <c r="Q30" s="16"/>
      <c r="R30" s="97"/>
      <c r="S30" s="97"/>
      <c r="T30" s="97"/>
      <c r="U30" s="97"/>
      <c r="V30" s="97"/>
      <c r="W30" s="97"/>
    </row>
    <row r="31" spans="1:23" ht="18.600000000000001" customHeight="1" thickBot="1">
      <c r="A31" s="16"/>
      <c r="B31" s="47"/>
      <c r="C31" s="47"/>
      <c r="D31" s="47"/>
      <c r="E31" s="47"/>
      <c r="F31" s="47"/>
      <c r="G31" s="16"/>
      <c r="H31" s="17"/>
      <c r="I31" s="48"/>
      <c r="J31" s="48">
        <v>12</v>
      </c>
      <c r="K31" s="48">
        <v>12</v>
      </c>
      <c r="L31" s="48"/>
      <c r="M31" s="48"/>
      <c r="N31" s="49"/>
      <c r="O31" s="49"/>
      <c r="P31" s="16"/>
      <c r="Q31" s="16"/>
      <c r="R31" s="97"/>
      <c r="S31" s="97"/>
      <c r="T31" s="97"/>
      <c r="U31" s="97"/>
      <c r="V31" s="97"/>
      <c r="W31" s="97"/>
    </row>
    <row r="32" spans="1:23" ht="28.2" customHeight="1">
      <c r="A32" s="16"/>
      <c r="B32" s="16"/>
      <c r="C32" s="16"/>
      <c r="D32" s="16"/>
      <c r="E32" s="16"/>
      <c r="F32" s="16"/>
      <c r="G32" s="16"/>
      <c r="H32" s="17"/>
      <c r="I32" s="50">
        <f>I23+J23+K23+L23+M23+N23+O23+I25+J25+K25+L25+M25+N25+O25+I27+J27+K27+L27+M27+N27+O27+I29+J29+K29+L29+M29+N29+O29+I31+J31+K31</f>
        <v>72</v>
      </c>
      <c r="J32" s="101" t="s">
        <v>47</v>
      </c>
      <c r="K32" s="102"/>
      <c r="L32" s="102"/>
      <c r="M32" s="102"/>
      <c r="N32" s="102"/>
      <c r="O32" s="102"/>
      <c r="P32" s="16"/>
      <c r="Q32" s="16"/>
      <c r="R32" s="97"/>
      <c r="S32" s="97"/>
      <c r="T32" s="97"/>
      <c r="U32" s="97"/>
      <c r="V32" s="97"/>
      <c r="W32" s="97"/>
    </row>
    <row r="33" spans="1:23" ht="16.8" customHeight="1">
      <c r="A33" s="16"/>
      <c r="B33" s="29"/>
      <c r="C33" s="29"/>
      <c r="D33" s="29"/>
      <c r="E33" s="29"/>
      <c r="F33" s="29"/>
      <c r="G33" s="16"/>
      <c r="H33" s="17"/>
      <c r="I33" s="16"/>
      <c r="J33" s="16"/>
      <c r="K33" s="16"/>
      <c r="L33" s="16"/>
      <c r="M33" s="16"/>
      <c r="N33" s="16"/>
      <c r="O33" s="16"/>
      <c r="P33" s="16"/>
      <c r="Q33" s="16"/>
      <c r="R33" s="97"/>
      <c r="S33" s="97"/>
      <c r="T33" s="97"/>
      <c r="U33" s="97"/>
      <c r="V33" s="97"/>
      <c r="W33" s="97"/>
    </row>
    <row r="34" spans="1:23" ht="16.8" customHeight="1">
      <c r="A34" s="16"/>
      <c r="B34" s="29"/>
      <c r="C34" s="29"/>
      <c r="D34" s="29"/>
      <c r="E34" s="29"/>
      <c r="F34" s="29"/>
      <c r="G34" s="16"/>
      <c r="H34" s="17"/>
      <c r="I34" s="16"/>
      <c r="J34" s="16"/>
      <c r="K34" s="16"/>
      <c r="L34" s="16"/>
      <c r="M34" s="16"/>
      <c r="N34" s="16"/>
      <c r="O34" s="16"/>
      <c r="P34" s="16"/>
      <c r="Q34" s="16"/>
      <c r="R34" s="34"/>
      <c r="S34" s="34"/>
      <c r="T34" s="34"/>
      <c r="U34" s="34"/>
      <c r="V34" s="34"/>
      <c r="W34" s="34"/>
    </row>
    <row r="35" spans="1:23" ht="18.600000000000001" thickBot="1">
      <c r="A35" s="16"/>
      <c r="B35" s="23" t="s">
        <v>28</v>
      </c>
      <c r="C35" s="16"/>
      <c r="D35" s="16"/>
      <c r="E35" s="16"/>
      <c r="F35" s="16"/>
      <c r="G35" s="16"/>
      <c r="H35" s="92"/>
      <c r="I35" s="93" t="s">
        <v>11</v>
      </c>
      <c r="J35" s="93"/>
      <c r="K35" s="93"/>
      <c r="L35" s="93"/>
      <c r="M35" s="93"/>
      <c r="N35" s="93"/>
      <c r="O35" s="93"/>
      <c r="P35" s="16"/>
      <c r="Q35" s="16"/>
      <c r="R35" s="18" t="s">
        <v>41</v>
      </c>
      <c r="S35" s="19"/>
      <c r="T35" s="19"/>
      <c r="U35" s="19"/>
      <c r="V35" s="19"/>
      <c r="W35" s="19"/>
    </row>
    <row r="36" spans="1:23" ht="25.2" customHeight="1" thickBot="1">
      <c r="A36" s="16"/>
      <c r="B36" s="99" t="s">
        <v>1</v>
      </c>
      <c r="C36" s="103" t="s">
        <v>50</v>
      </c>
      <c r="D36" s="103" t="s">
        <v>5</v>
      </c>
      <c r="E36" s="104" t="s">
        <v>16</v>
      </c>
      <c r="F36" s="105" t="s">
        <v>19</v>
      </c>
      <c r="G36" s="16"/>
      <c r="H36" s="92"/>
      <c r="I36" s="6" t="s">
        <v>6</v>
      </c>
      <c r="J36" s="6" t="s">
        <v>7</v>
      </c>
      <c r="K36" s="6" t="s">
        <v>8</v>
      </c>
      <c r="L36" s="6" t="s">
        <v>9</v>
      </c>
      <c r="M36" s="6" t="s">
        <v>6</v>
      </c>
      <c r="N36" s="6" t="s">
        <v>10</v>
      </c>
      <c r="O36" s="6" t="s">
        <v>20</v>
      </c>
      <c r="P36" s="16"/>
      <c r="Q36" s="16"/>
      <c r="R36" s="97" t="s">
        <v>88</v>
      </c>
      <c r="S36" s="97"/>
      <c r="T36" s="97"/>
      <c r="U36" s="97"/>
      <c r="V36" s="97"/>
      <c r="W36" s="97"/>
    </row>
    <row r="37" spans="1:23" ht="18.600000000000001" customHeight="1" thickBot="1">
      <c r="A37" s="16"/>
      <c r="B37" s="99"/>
      <c r="C37" s="103"/>
      <c r="D37" s="103"/>
      <c r="E37" s="104"/>
      <c r="F37" s="106"/>
      <c r="G37" s="16"/>
      <c r="H37" s="17"/>
      <c r="I37" s="1">
        <v>1</v>
      </c>
      <c r="J37" s="1">
        <v>2</v>
      </c>
      <c r="K37" s="1">
        <v>3</v>
      </c>
      <c r="L37" s="1">
        <v>4</v>
      </c>
      <c r="M37" s="1">
        <v>5</v>
      </c>
      <c r="N37" s="2">
        <v>6</v>
      </c>
      <c r="O37" s="2">
        <v>7</v>
      </c>
      <c r="P37" s="20"/>
      <c r="Q37" s="20"/>
      <c r="R37" s="97"/>
      <c r="S37" s="97"/>
      <c r="T37" s="97"/>
      <c r="U37" s="97"/>
      <c r="V37" s="97"/>
      <c r="W37" s="97"/>
    </row>
    <row r="38" spans="1:23" ht="18.600000000000001" customHeight="1" thickBot="1">
      <c r="A38" s="16"/>
      <c r="B38" s="100">
        <v>1</v>
      </c>
      <c r="C38" s="26">
        <v>2</v>
      </c>
      <c r="D38" s="27" t="s">
        <v>49</v>
      </c>
      <c r="E38" s="52">
        <v>4</v>
      </c>
      <c r="F38" s="55">
        <v>5</v>
      </c>
      <c r="G38" s="16"/>
      <c r="H38" s="17"/>
      <c r="I38" s="48"/>
      <c r="J38" s="48">
        <v>12</v>
      </c>
      <c r="K38" s="48">
        <v>12</v>
      </c>
      <c r="L38" s="48"/>
      <c r="M38" s="48"/>
      <c r="N38" s="49"/>
      <c r="O38" s="49">
        <v>12</v>
      </c>
      <c r="P38" s="59"/>
      <c r="Q38" s="20"/>
      <c r="R38" s="97"/>
      <c r="S38" s="97"/>
      <c r="T38" s="97"/>
      <c r="U38" s="97"/>
      <c r="V38" s="97"/>
      <c r="W38" s="97"/>
    </row>
    <row r="39" spans="1:23" ht="18.600000000000001" customHeight="1" thickBot="1">
      <c r="A39" s="16"/>
      <c r="B39" s="100"/>
      <c r="C39" s="26" t="s">
        <v>17</v>
      </c>
      <c r="D39" s="27" t="s">
        <v>17</v>
      </c>
      <c r="E39" s="52" t="s">
        <v>18</v>
      </c>
      <c r="F39" s="55" t="s">
        <v>17</v>
      </c>
      <c r="G39" s="16"/>
      <c r="H39" s="17"/>
      <c r="I39" s="62">
        <v>8</v>
      </c>
      <c r="J39" s="62">
        <v>9</v>
      </c>
      <c r="K39" s="62">
        <v>10</v>
      </c>
      <c r="L39" s="62">
        <v>11</v>
      </c>
      <c r="M39" s="62">
        <v>12</v>
      </c>
      <c r="N39" s="62">
        <v>13</v>
      </c>
      <c r="O39" s="62">
        <v>14</v>
      </c>
      <c r="P39" s="107" t="s">
        <v>30</v>
      </c>
      <c r="Q39" s="16"/>
      <c r="R39" s="97"/>
      <c r="S39" s="97"/>
      <c r="T39" s="97"/>
      <c r="U39" s="97"/>
      <c r="V39" s="97"/>
      <c r="W39" s="97"/>
    </row>
    <row r="40" spans="1:23" ht="18.600000000000001" customHeight="1" thickBot="1">
      <c r="A40" s="16"/>
      <c r="B40" s="24" t="s">
        <v>48</v>
      </c>
      <c r="C40" s="57">
        <v>3.6</v>
      </c>
      <c r="D40" s="28">
        <f>C40*I47</f>
        <v>216</v>
      </c>
      <c r="E40" s="53">
        <v>50</v>
      </c>
      <c r="F40" s="56">
        <f>D40*E40/100</f>
        <v>108</v>
      </c>
      <c r="G40" s="16"/>
      <c r="H40" s="17"/>
      <c r="I40" s="63"/>
      <c r="J40" s="63"/>
      <c r="K40" s="63"/>
      <c r="L40" s="63"/>
      <c r="M40" s="63"/>
      <c r="N40" s="63"/>
      <c r="O40" s="63"/>
      <c r="P40" s="107"/>
      <c r="Q40" s="16"/>
      <c r="R40" s="97"/>
      <c r="S40" s="97"/>
      <c r="T40" s="97"/>
      <c r="U40" s="97"/>
      <c r="V40" s="97"/>
      <c r="W40" s="97"/>
    </row>
    <row r="41" spans="1:23" ht="18.600000000000001" customHeight="1" thickBot="1">
      <c r="A41" s="16"/>
      <c r="B41" s="88" t="s">
        <v>78</v>
      </c>
      <c r="C41" s="88"/>
      <c r="D41" s="88"/>
      <c r="E41" s="88"/>
      <c r="F41" s="88"/>
      <c r="G41" s="16"/>
      <c r="H41" s="17"/>
      <c r="I41" s="62">
        <v>15</v>
      </c>
      <c r="J41" s="62">
        <v>16</v>
      </c>
      <c r="K41" s="62">
        <v>17</v>
      </c>
      <c r="L41" s="62">
        <v>18</v>
      </c>
      <c r="M41" s="62">
        <v>19</v>
      </c>
      <c r="N41" s="62">
        <v>20</v>
      </c>
      <c r="O41" s="62">
        <v>21</v>
      </c>
      <c r="P41" s="107"/>
      <c r="Q41" s="16"/>
      <c r="R41" s="97"/>
      <c r="S41" s="97"/>
      <c r="T41" s="97"/>
      <c r="U41" s="97"/>
      <c r="V41" s="97"/>
      <c r="W41" s="97"/>
    </row>
    <row r="42" spans="1:23" ht="18.600000000000001" customHeight="1" thickBot="1">
      <c r="A42" s="16"/>
      <c r="B42" s="87" t="s">
        <v>79</v>
      </c>
      <c r="C42" s="87"/>
      <c r="D42" s="87"/>
      <c r="E42" s="87"/>
      <c r="F42" s="87"/>
      <c r="G42" s="16"/>
      <c r="H42" s="17"/>
      <c r="I42" s="63"/>
      <c r="J42" s="63"/>
      <c r="K42" s="63"/>
      <c r="L42" s="63"/>
      <c r="M42" s="63"/>
      <c r="N42" s="63"/>
      <c r="O42" s="63"/>
      <c r="P42" s="107"/>
      <c r="Q42" s="16"/>
      <c r="R42" s="97"/>
      <c r="S42" s="97"/>
      <c r="T42" s="97"/>
      <c r="U42" s="97"/>
      <c r="V42" s="97"/>
      <c r="W42" s="97"/>
    </row>
    <row r="43" spans="1:23" ht="18.600000000000001" customHeight="1" thickBot="1">
      <c r="A43" s="16"/>
      <c r="B43" s="87"/>
      <c r="C43" s="87"/>
      <c r="D43" s="87"/>
      <c r="E43" s="87"/>
      <c r="F43" s="87"/>
      <c r="G43" s="16"/>
      <c r="H43" s="17"/>
      <c r="I43" s="62">
        <v>22</v>
      </c>
      <c r="J43" s="62">
        <v>23</v>
      </c>
      <c r="K43" s="62">
        <v>24</v>
      </c>
      <c r="L43" s="62">
        <v>25</v>
      </c>
      <c r="M43" s="62">
        <v>26</v>
      </c>
      <c r="N43" s="62">
        <v>27</v>
      </c>
      <c r="O43" s="62">
        <v>28</v>
      </c>
      <c r="P43" s="107"/>
      <c r="Q43" s="16"/>
      <c r="R43" s="97"/>
      <c r="S43" s="97"/>
      <c r="T43" s="97"/>
      <c r="U43" s="97"/>
      <c r="V43" s="97"/>
      <c r="W43" s="97"/>
    </row>
    <row r="44" spans="1:23" ht="18.600000000000001" customHeight="1" thickBot="1">
      <c r="A44" s="16"/>
      <c r="B44" s="87"/>
      <c r="C44" s="87"/>
      <c r="D44" s="87"/>
      <c r="E44" s="87"/>
      <c r="F44" s="87"/>
      <c r="G44" s="16"/>
      <c r="H44" s="17"/>
      <c r="I44" s="63"/>
      <c r="J44" s="63"/>
      <c r="K44" s="63"/>
      <c r="L44" s="63"/>
      <c r="M44" s="63"/>
      <c r="N44" s="63"/>
      <c r="O44" s="63"/>
      <c r="P44" s="107"/>
      <c r="Q44" s="16"/>
      <c r="R44" s="97"/>
      <c r="S44" s="97"/>
      <c r="T44" s="97"/>
      <c r="U44" s="97"/>
      <c r="V44" s="97"/>
      <c r="W44" s="97"/>
    </row>
    <row r="45" spans="1:23" ht="18.600000000000001" customHeight="1" thickBot="1">
      <c r="A45" s="16"/>
      <c r="B45" s="87" t="s">
        <v>43</v>
      </c>
      <c r="C45" s="87"/>
      <c r="D45" s="87"/>
      <c r="E45" s="87"/>
      <c r="F45" s="87"/>
      <c r="G45" s="16"/>
      <c r="H45" s="17"/>
      <c r="I45" s="1">
        <v>29</v>
      </c>
      <c r="J45" s="1">
        <v>30</v>
      </c>
      <c r="K45" s="1">
        <v>31</v>
      </c>
      <c r="L45" s="60">
        <v>1</v>
      </c>
      <c r="M45" s="60">
        <v>2</v>
      </c>
      <c r="N45" s="61">
        <v>3</v>
      </c>
      <c r="O45" s="61">
        <v>4</v>
      </c>
      <c r="P45" s="16"/>
      <c r="Q45" s="16"/>
      <c r="R45" s="97"/>
      <c r="S45" s="97"/>
      <c r="T45" s="97"/>
      <c r="U45" s="97"/>
      <c r="V45" s="97"/>
      <c r="W45" s="97"/>
    </row>
    <row r="46" spans="1:23" ht="18.600000000000001" customHeight="1" thickBot="1">
      <c r="A46" s="16"/>
      <c r="B46" s="87"/>
      <c r="C46" s="87"/>
      <c r="D46" s="87"/>
      <c r="E46" s="87"/>
      <c r="F46" s="87"/>
      <c r="G46" s="16"/>
      <c r="H46" s="17"/>
      <c r="I46" s="48">
        <v>12</v>
      </c>
      <c r="J46" s="48">
        <v>12</v>
      </c>
      <c r="K46" s="48"/>
      <c r="L46" s="48"/>
      <c r="M46" s="48"/>
      <c r="N46" s="49"/>
      <c r="O46" s="49"/>
      <c r="P46" s="16"/>
      <c r="Q46" s="16"/>
      <c r="R46" s="97"/>
      <c r="S46" s="97"/>
      <c r="T46" s="97"/>
      <c r="U46" s="97"/>
      <c r="V46" s="97"/>
      <c r="W46" s="97"/>
    </row>
    <row r="47" spans="1:23" ht="28.2" customHeight="1">
      <c r="A47" s="16"/>
      <c r="B47" s="87"/>
      <c r="C47" s="87"/>
      <c r="D47" s="87"/>
      <c r="E47" s="87"/>
      <c r="F47" s="87"/>
      <c r="G47" s="16"/>
      <c r="H47" s="17"/>
      <c r="I47" s="50">
        <f>I38+J38+K38+L38+M38+N38+O38+I40+J40+K40+L40+M40+N40+O40+I42+J42+K42+L42+M42+N42+O42+I44+J44+K44+L44+M44+N44+O44+I46+J46+K46</f>
        <v>60</v>
      </c>
      <c r="J47" s="101" t="s">
        <v>47</v>
      </c>
      <c r="K47" s="102"/>
      <c r="L47" s="102"/>
      <c r="M47" s="102"/>
      <c r="N47" s="102"/>
      <c r="O47" s="102"/>
      <c r="P47" s="16"/>
      <c r="Q47" s="16"/>
      <c r="R47" s="34"/>
      <c r="S47" s="34"/>
      <c r="T47" s="34"/>
      <c r="U47" s="34"/>
      <c r="V47" s="34"/>
      <c r="W47" s="34"/>
    </row>
    <row r="48" spans="1:23">
      <c r="A48" s="16"/>
      <c r="B48" s="16"/>
      <c r="C48" s="16"/>
      <c r="D48" s="16"/>
      <c r="E48" s="16"/>
      <c r="F48" s="16"/>
      <c r="G48" s="16"/>
      <c r="H48" s="17"/>
      <c r="I48" s="16"/>
      <c r="J48" s="16"/>
      <c r="K48" s="16"/>
      <c r="L48" s="16"/>
      <c r="M48" s="16"/>
      <c r="N48" s="16"/>
      <c r="O48" s="16"/>
      <c r="P48" s="22"/>
      <c r="Q48" s="16"/>
    </row>
    <row r="49" spans="1:23">
      <c r="A49" s="16"/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spans="1:23">
      <c r="A50" s="16"/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spans="1:23">
      <c r="A51" s="16"/>
      <c r="B51" s="30" t="s">
        <v>33</v>
      </c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spans="1:23">
      <c r="A52" s="16"/>
      <c r="B52" s="31" t="s">
        <v>34</v>
      </c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1:23">
      <c r="A53" s="16"/>
      <c r="B53" s="31" t="s">
        <v>35</v>
      </c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spans="1:23">
      <c r="A54" s="16"/>
      <c r="B54" s="31" t="s">
        <v>40</v>
      </c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1:23">
      <c r="A55" s="16"/>
      <c r="B55" s="31" t="s">
        <v>36</v>
      </c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1:23">
      <c r="A56" s="16"/>
      <c r="B56" s="32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</row>
    <row r="57" spans="1:23">
      <c r="A57" s="16"/>
      <c r="B57" s="30" t="s">
        <v>37</v>
      </c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1:23">
      <c r="A58" s="16"/>
      <c r="B58" s="32" t="s">
        <v>38</v>
      </c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1:23">
      <c r="A59" s="16"/>
      <c r="B59" s="33" t="s">
        <v>39</v>
      </c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</sheetData>
  <mergeCells count="43">
    <mergeCell ref="R36:W46"/>
    <mergeCell ref="A1:T1"/>
    <mergeCell ref="U1:W1"/>
    <mergeCell ref="B38:B39"/>
    <mergeCell ref="B41:F41"/>
    <mergeCell ref="B23:B24"/>
    <mergeCell ref="B26:F26"/>
    <mergeCell ref="B27:F28"/>
    <mergeCell ref="B29:F30"/>
    <mergeCell ref="J32:O32"/>
    <mergeCell ref="R21:W33"/>
    <mergeCell ref="B13:F14"/>
    <mergeCell ref="B15:F16"/>
    <mergeCell ref="H20:H21"/>
    <mergeCell ref="I20:O20"/>
    <mergeCell ref="B21:B22"/>
    <mergeCell ref="J47:O47"/>
    <mergeCell ref="P39:P44"/>
    <mergeCell ref="B42:F44"/>
    <mergeCell ref="B45:F47"/>
    <mergeCell ref="H35:H36"/>
    <mergeCell ref="I35:O35"/>
    <mergeCell ref="B36:B37"/>
    <mergeCell ref="C36:C37"/>
    <mergeCell ref="D36:D37"/>
    <mergeCell ref="E36:E37"/>
    <mergeCell ref="F36:F37"/>
    <mergeCell ref="R7:W19"/>
    <mergeCell ref="B12:F12"/>
    <mergeCell ref="J18:O18"/>
    <mergeCell ref="C21:C22"/>
    <mergeCell ref="D21:D22"/>
    <mergeCell ref="E21:E22"/>
    <mergeCell ref="F21:F22"/>
    <mergeCell ref="C7:C8"/>
    <mergeCell ref="D7:D8"/>
    <mergeCell ref="E7:E8"/>
    <mergeCell ref="F7:F8"/>
    <mergeCell ref="B5:N5"/>
    <mergeCell ref="B7:B8"/>
    <mergeCell ref="B9:B10"/>
    <mergeCell ref="H6:H7"/>
    <mergeCell ref="I6:O6"/>
  </mergeCells>
  <hyperlinks>
    <hyperlink ref="B59" r:id="rId1" display="http://www.lm.gov.lv/" xr:uid="{10AA76B6-C8AA-4D92-9DAE-BEC01D286ACE}"/>
  </hyperlinks>
  <pageMargins left="0.31496062992125984" right="0.31496062992125984" top="0.35433070866141736" bottom="0.35433070866141736" header="0.31496062992125984" footer="0.31496062992125984"/>
  <pageSetup scale="60" orientation="landscape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2A022-134D-4B43-A38A-2E79B1E12A38}">
  <sheetPr>
    <tabColor theme="5" tint="-0.249977111117893"/>
  </sheetPr>
  <dimension ref="A1:AA59"/>
  <sheetViews>
    <sheetView tabSelected="1" zoomScale="70" zoomScaleNormal="70" workbookViewId="0">
      <pane ySplit="6" topLeftCell="A7" activePane="bottomLeft" state="frozen"/>
      <selection pane="bottomLeft" activeCell="F18" sqref="F18"/>
    </sheetView>
  </sheetViews>
  <sheetFormatPr defaultRowHeight="14.4"/>
  <cols>
    <col min="1" max="1" width="3.5546875" customWidth="1"/>
    <col min="2" max="2" width="29.109375" customWidth="1"/>
    <col min="3" max="6" width="12" customWidth="1"/>
    <col min="7" max="7" width="2.77734375" customWidth="1"/>
    <col min="8" max="8" width="8.88671875" style="8"/>
    <col min="16" max="16" width="15.109375" customWidth="1"/>
    <col min="17" max="17" width="2.21875" style="7" customWidth="1"/>
    <col min="18" max="23" width="8" customWidth="1"/>
  </cols>
  <sheetData>
    <row r="1" spans="1:26" ht="24" customHeight="1">
      <c r="A1" s="94" t="s">
        <v>27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5" t="s">
        <v>55</v>
      </c>
      <c r="V1" s="95"/>
      <c r="W1" s="95"/>
    </row>
    <row r="2" spans="1:26" ht="27" customHeight="1">
      <c r="A2" s="15" t="s">
        <v>22</v>
      </c>
      <c r="B2" s="35" t="s">
        <v>46</v>
      </c>
      <c r="C2" s="16"/>
      <c r="D2" s="16"/>
      <c r="E2" s="16"/>
      <c r="F2" s="16"/>
      <c r="G2" s="16"/>
      <c r="H2" s="17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6" ht="26.4" customHeight="1">
      <c r="A3" s="15" t="s">
        <v>22</v>
      </c>
      <c r="B3" s="35" t="s">
        <v>70</v>
      </c>
      <c r="C3" s="16"/>
      <c r="D3" s="16"/>
      <c r="E3" s="16"/>
      <c r="F3" s="16"/>
      <c r="G3" s="16"/>
      <c r="H3" s="1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6" ht="16.8" customHeight="1">
      <c r="A4" s="15"/>
      <c r="B4" s="36" t="str">
        <f>'Norm_d_laiks_c+ NEpilns_mēn'!B4</f>
        <v>*Covid-19 infekcijas uzliesmojums iestādē sācies (klientam fiksēts pozitīvs C+ testa rezultāts un/vai klientam noteikts C+ personas kontaktpersonas statuss) 20. martā.</v>
      </c>
      <c r="C4" s="16"/>
      <c r="D4" s="16"/>
      <c r="E4" s="16"/>
      <c r="F4" s="16"/>
      <c r="G4" s="16"/>
      <c r="H4" s="17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6" ht="21" customHeight="1">
      <c r="A5" s="15" t="s">
        <v>22</v>
      </c>
      <c r="B5" s="70" t="s">
        <v>60</v>
      </c>
      <c r="C5" s="16"/>
      <c r="D5" s="16"/>
      <c r="E5" s="16"/>
      <c r="F5" s="16"/>
      <c r="G5" s="16"/>
      <c r="H5" s="17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6" ht="16.8" customHeight="1">
      <c r="A6" s="15"/>
      <c r="B6" s="82" t="s">
        <v>61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16"/>
      <c r="P6" s="16"/>
      <c r="Q6" s="16"/>
      <c r="R6" s="16"/>
      <c r="S6" s="16"/>
      <c r="T6" s="16"/>
      <c r="U6" s="16"/>
      <c r="V6" s="16"/>
      <c r="W6" s="16"/>
    </row>
    <row r="7" spans="1:26" ht="18.600000000000001" thickBot="1">
      <c r="A7" s="16"/>
      <c r="B7" s="23" t="s">
        <v>23</v>
      </c>
      <c r="C7" s="16"/>
      <c r="D7" s="16"/>
      <c r="E7" s="16"/>
      <c r="F7" s="16"/>
      <c r="G7" s="16"/>
      <c r="H7" s="92"/>
      <c r="I7" s="93" t="s">
        <v>11</v>
      </c>
      <c r="J7" s="93"/>
      <c r="K7" s="93"/>
      <c r="L7" s="93"/>
      <c r="M7" s="93"/>
      <c r="N7" s="93"/>
      <c r="O7" s="93"/>
      <c r="P7" s="16"/>
      <c r="Q7" s="16"/>
      <c r="R7" s="18" t="s">
        <v>25</v>
      </c>
      <c r="S7" s="19"/>
      <c r="T7" s="19"/>
      <c r="U7" s="19"/>
      <c r="V7" s="19"/>
      <c r="W7" s="19"/>
    </row>
    <row r="8" spans="1:26" ht="27" customHeight="1" thickBot="1">
      <c r="A8" s="16"/>
      <c r="B8" s="99" t="s">
        <v>1</v>
      </c>
      <c r="C8" s="103" t="s">
        <v>50</v>
      </c>
      <c r="D8" s="103" t="s">
        <v>5</v>
      </c>
      <c r="E8" s="104" t="s">
        <v>16</v>
      </c>
      <c r="F8" s="105" t="s">
        <v>19</v>
      </c>
      <c r="G8" s="16"/>
      <c r="H8" s="92"/>
      <c r="I8" s="6" t="s">
        <v>6</v>
      </c>
      <c r="J8" s="6" t="s">
        <v>7</v>
      </c>
      <c r="K8" s="6" t="s">
        <v>8</v>
      </c>
      <c r="L8" s="6" t="s">
        <v>9</v>
      </c>
      <c r="M8" s="6" t="s">
        <v>6</v>
      </c>
      <c r="N8" s="6" t="s">
        <v>10</v>
      </c>
      <c r="O8" s="6" t="s">
        <v>20</v>
      </c>
      <c r="P8" s="16"/>
      <c r="Q8" s="16"/>
      <c r="R8" s="97" t="s">
        <v>89</v>
      </c>
      <c r="S8" s="97"/>
      <c r="T8" s="97"/>
      <c r="U8" s="97"/>
      <c r="V8" s="97"/>
      <c r="W8" s="97"/>
      <c r="Y8" s="71"/>
      <c r="Z8" s="71"/>
    </row>
    <row r="9" spans="1:26" ht="18.600000000000001" customHeight="1" thickBot="1">
      <c r="A9" s="16"/>
      <c r="B9" s="99"/>
      <c r="C9" s="103"/>
      <c r="D9" s="103"/>
      <c r="E9" s="104"/>
      <c r="F9" s="106"/>
      <c r="G9" s="16"/>
      <c r="H9" s="17"/>
      <c r="I9" s="1">
        <v>1</v>
      </c>
      <c r="J9" s="1">
        <v>2</v>
      </c>
      <c r="K9" s="1">
        <v>3</v>
      </c>
      <c r="L9" s="1">
        <v>4</v>
      </c>
      <c r="M9" s="1">
        <v>5</v>
      </c>
      <c r="N9" s="2">
        <v>6</v>
      </c>
      <c r="O9" s="2">
        <v>7</v>
      </c>
      <c r="P9" s="20"/>
      <c r="Q9" s="20"/>
      <c r="R9" s="97"/>
      <c r="S9" s="97"/>
      <c r="T9" s="97"/>
      <c r="U9" s="97"/>
      <c r="V9" s="97"/>
      <c r="W9" s="97"/>
      <c r="Y9" s="71"/>
      <c r="Z9" s="71"/>
    </row>
    <row r="10" spans="1:26" ht="18.600000000000001" customHeight="1" thickBot="1">
      <c r="A10" s="16"/>
      <c r="B10" s="100">
        <v>1</v>
      </c>
      <c r="C10" s="26">
        <v>2</v>
      </c>
      <c r="D10" s="27" t="s">
        <v>49</v>
      </c>
      <c r="E10" s="52">
        <v>4</v>
      </c>
      <c r="F10" s="55">
        <v>5</v>
      </c>
      <c r="G10" s="16"/>
      <c r="H10" s="17"/>
      <c r="I10" s="48">
        <v>12</v>
      </c>
      <c r="J10" s="48">
        <v>12</v>
      </c>
      <c r="K10" s="48"/>
      <c r="L10" s="48"/>
      <c r="M10" s="48">
        <v>12</v>
      </c>
      <c r="N10" s="49">
        <v>12</v>
      </c>
      <c r="O10" s="49"/>
      <c r="P10" s="20"/>
      <c r="Q10" s="20"/>
      <c r="R10" s="97"/>
      <c r="S10" s="97"/>
      <c r="T10" s="97"/>
      <c r="U10" s="97"/>
      <c r="V10" s="97"/>
      <c r="W10" s="97"/>
      <c r="Y10" s="71"/>
      <c r="Z10" s="71"/>
    </row>
    <row r="11" spans="1:26" ht="18.600000000000001" customHeight="1" thickBot="1">
      <c r="A11" s="16"/>
      <c r="B11" s="100"/>
      <c r="C11" s="26" t="s">
        <v>17</v>
      </c>
      <c r="D11" s="27" t="s">
        <v>17</v>
      </c>
      <c r="E11" s="52" t="s">
        <v>18</v>
      </c>
      <c r="F11" s="55" t="s">
        <v>17</v>
      </c>
      <c r="G11" s="16"/>
      <c r="H11" s="17"/>
      <c r="I11" s="1">
        <v>8</v>
      </c>
      <c r="J11" s="1">
        <v>9</v>
      </c>
      <c r="K11" s="1">
        <v>10</v>
      </c>
      <c r="L11" s="1">
        <v>11</v>
      </c>
      <c r="M11" s="1">
        <v>12</v>
      </c>
      <c r="N11" s="2">
        <v>13</v>
      </c>
      <c r="O11" s="2">
        <v>14</v>
      </c>
      <c r="P11" s="16"/>
      <c r="Q11" s="16"/>
      <c r="R11" s="97"/>
      <c r="S11" s="97"/>
      <c r="T11" s="97"/>
      <c r="U11" s="97"/>
      <c r="V11" s="97"/>
      <c r="W11" s="97"/>
      <c r="Y11" s="71"/>
      <c r="Z11" s="71"/>
    </row>
    <row r="12" spans="1:26" ht="18.600000000000001" customHeight="1" thickBot="1">
      <c r="A12" s="16"/>
      <c r="B12" s="24" t="s">
        <v>48</v>
      </c>
      <c r="C12" s="57">
        <v>3.6</v>
      </c>
      <c r="D12" s="28">
        <f>C12*I19</f>
        <v>691.2</v>
      </c>
      <c r="E12" s="53">
        <v>25</v>
      </c>
      <c r="F12" s="56">
        <f>(C12*(O14+I16+L16+M16+I18+J18+K18))*0.25</f>
        <v>64.8</v>
      </c>
      <c r="G12" s="16"/>
      <c r="H12" s="17"/>
      <c r="I12" s="48"/>
      <c r="J12" s="48">
        <v>12</v>
      </c>
      <c r="K12" s="48">
        <v>12</v>
      </c>
      <c r="L12" s="48"/>
      <c r="M12" s="48"/>
      <c r="N12" s="49">
        <v>12</v>
      </c>
      <c r="O12" s="49">
        <v>12</v>
      </c>
      <c r="P12" s="16"/>
      <c r="Q12" s="16"/>
      <c r="R12" s="97"/>
      <c r="S12" s="97"/>
      <c r="T12" s="97"/>
      <c r="U12" s="97"/>
      <c r="V12" s="97"/>
      <c r="W12" s="97"/>
      <c r="Y12" s="71"/>
      <c r="Z12" s="71"/>
    </row>
    <row r="13" spans="1:26" ht="18.600000000000001" customHeight="1" thickBot="1">
      <c r="A13" s="16"/>
      <c r="B13" s="88" t="s">
        <v>74</v>
      </c>
      <c r="C13" s="88"/>
      <c r="D13" s="88"/>
      <c r="E13" s="88"/>
      <c r="F13" s="88"/>
      <c r="G13" s="16"/>
      <c r="H13" s="17"/>
      <c r="I13" s="1">
        <v>15</v>
      </c>
      <c r="J13" s="1">
        <v>16</v>
      </c>
      <c r="K13" s="1">
        <v>17</v>
      </c>
      <c r="L13" s="1">
        <v>18</v>
      </c>
      <c r="M13" s="1">
        <v>19</v>
      </c>
      <c r="N13" s="64">
        <v>20</v>
      </c>
      <c r="O13" s="65">
        <v>21</v>
      </c>
      <c r="P13" s="16"/>
      <c r="Q13" s="16"/>
      <c r="R13" s="97"/>
      <c r="S13" s="97"/>
      <c r="T13" s="97"/>
      <c r="U13" s="97"/>
      <c r="V13" s="97"/>
      <c r="W13" s="97"/>
      <c r="Y13" s="71"/>
      <c r="Z13" s="71"/>
    </row>
    <row r="14" spans="1:26" ht="18.600000000000001" customHeight="1" thickBot="1">
      <c r="A14" s="16"/>
      <c r="B14" s="108" t="s">
        <v>80</v>
      </c>
      <c r="C14" s="108"/>
      <c r="D14" s="108"/>
      <c r="E14" s="108"/>
      <c r="F14" s="108"/>
      <c r="G14" s="16"/>
      <c r="H14" s="17"/>
      <c r="I14" s="48"/>
      <c r="J14" s="48"/>
      <c r="K14" s="48">
        <v>12</v>
      </c>
      <c r="L14" s="48">
        <v>12</v>
      </c>
      <c r="M14" s="48"/>
      <c r="N14" s="66"/>
      <c r="O14" s="66">
        <v>12</v>
      </c>
      <c r="P14" s="16"/>
      <c r="Q14" s="16"/>
      <c r="R14" s="97"/>
      <c r="S14" s="97"/>
      <c r="T14" s="97"/>
      <c r="U14" s="97"/>
      <c r="V14" s="97"/>
      <c r="W14" s="97"/>
      <c r="Y14" s="71"/>
      <c r="Z14" s="71"/>
    </row>
    <row r="15" spans="1:26" ht="18.600000000000001" customHeight="1" thickBot="1">
      <c r="A15" s="16"/>
      <c r="B15" s="108"/>
      <c r="C15" s="108"/>
      <c r="D15" s="108"/>
      <c r="E15" s="108"/>
      <c r="F15" s="108"/>
      <c r="G15" s="16"/>
      <c r="H15" s="17"/>
      <c r="I15" s="65">
        <v>22</v>
      </c>
      <c r="J15" s="65">
        <v>23</v>
      </c>
      <c r="K15" s="65">
        <v>24</v>
      </c>
      <c r="L15" s="65">
        <v>25</v>
      </c>
      <c r="M15" s="65">
        <v>26</v>
      </c>
      <c r="N15" s="65">
        <v>27</v>
      </c>
      <c r="O15" s="65">
        <v>28</v>
      </c>
      <c r="P15" s="16"/>
      <c r="Q15" s="16"/>
      <c r="R15" s="97"/>
      <c r="S15" s="97"/>
      <c r="T15" s="97"/>
      <c r="U15" s="97"/>
      <c r="V15" s="97"/>
      <c r="W15" s="97"/>
    </row>
    <row r="16" spans="1:26" ht="18.600000000000001" customHeight="1" thickBot="1">
      <c r="A16" s="16"/>
      <c r="B16" s="87" t="s">
        <v>42</v>
      </c>
      <c r="C16" s="87"/>
      <c r="D16" s="87"/>
      <c r="E16" s="87"/>
      <c r="F16" s="87"/>
      <c r="G16" s="16"/>
      <c r="H16" s="17"/>
      <c r="I16" s="66">
        <v>12</v>
      </c>
      <c r="J16" s="66"/>
      <c r="K16" s="66"/>
      <c r="L16" s="66">
        <v>12</v>
      </c>
      <c r="M16" s="66">
        <v>12</v>
      </c>
      <c r="N16" s="66"/>
      <c r="O16" s="66"/>
      <c r="P16" s="16"/>
      <c r="Q16" s="16"/>
      <c r="R16" s="97"/>
      <c r="S16" s="97"/>
      <c r="T16" s="97"/>
      <c r="U16" s="97"/>
      <c r="V16" s="97"/>
      <c r="W16" s="97"/>
    </row>
    <row r="17" spans="1:27" ht="18.600000000000001" customHeight="1" thickBot="1">
      <c r="A17" s="16"/>
      <c r="B17" s="87"/>
      <c r="C17" s="87"/>
      <c r="D17" s="87"/>
      <c r="E17" s="87"/>
      <c r="F17" s="87"/>
      <c r="G17" s="16"/>
      <c r="H17" s="17"/>
      <c r="I17" s="65">
        <v>29</v>
      </c>
      <c r="J17" s="65">
        <v>30</v>
      </c>
      <c r="K17" s="65">
        <v>31</v>
      </c>
      <c r="L17" s="67">
        <v>1</v>
      </c>
      <c r="M17" s="67">
        <v>2</v>
      </c>
      <c r="N17" s="67">
        <v>3</v>
      </c>
      <c r="O17" s="67">
        <v>4</v>
      </c>
      <c r="P17" s="16"/>
      <c r="Q17" s="16"/>
      <c r="R17" s="97"/>
      <c r="S17" s="97"/>
      <c r="T17" s="97"/>
      <c r="U17" s="97"/>
      <c r="V17" s="97"/>
      <c r="W17" s="97"/>
    </row>
    <row r="18" spans="1:27" ht="18.600000000000001" customHeight="1" thickBot="1">
      <c r="A18" s="16"/>
      <c r="B18" s="47"/>
      <c r="C18" s="47"/>
      <c r="D18" s="47"/>
      <c r="E18" s="47"/>
      <c r="F18" s="47"/>
      <c r="G18" s="16"/>
      <c r="H18" s="17"/>
      <c r="I18" s="66"/>
      <c r="J18" s="66">
        <v>12</v>
      </c>
      <c r="K18" s="66">
        <v>12</v>
      </c>
      <c r="L18" s="66"/>
      <c r="M18" s="66"/>
      <c r="N18" s="66"/>
      <c r="O18" s="66"/>
      <c r="P18" s="16"/>
      <c r="Q18" s="16"/>
      <c r="R18" s="97"/>
      <c r="S18" s="97"/>
      <c r="T18" s="97"/>
      <c r="U18" s="97"/>
      <c r="V18" s="97"/>
      <c r="W18" s="97"/>
    </row>
    <row r="19" spans="1:27" ht="28.2" customHeight="1">
      <c r="A19" s="16"/>
      <c r="B19" s="16"/>
      <c r="C19" s="16"/>
      <c r="D19" s="16"/>
      <c r="E19" s="16"/>
      <c r="F19" s="16"/>
      <c r="G19" s="16"/>
      <c r="H19" s="17"/>
      <c r="I19" s="50">
        <f>I10+J10+K10+L10+M10+N10+O10+I12+J12+K12+L12+M12+N12+O12+I14+J14+K14+L14+M14+N14+O14+I16+J16+K16+L16+M16+N16+O16+I18+J18+K18</f>
        <v>192</v>
      </c>
      <c r="J19" s="101" t="s">
        <v>47</v>
      </c>
      <c r="K19" s="102"/>
      <c r="L19" s="102"/>
      <c r="M19" s="102"/>
      <c r="N19" s="102"/>
      <c r="O19" s="102"/>
      <c r="P19" s="16"/>
      <c r="Q19" s="16"/>
      <c r="R19" s="97"/>
      <c r="S19" s="97"/>
      <c r="T19" s="97"/>
      <c r="U19" s="97"/>
      <c r="V19" s="97"/>
      <c r="W19" s="97"/>
    </row>
    <row r="20" spans="1:27" ht="16.8" customHeight="1">
      <c r="A20" s="16"/>
      <c r="B20" s="29"/>
      <c r="C20" s="29"/>
      <c r="D20" s="29"/>
      <c r="E20" s="29"/>
      <c r="F20" s="29"/>
      <c r="G20" s="16"/>
      <c r="H20" s="17"/>
      <c r="I20" s="16"/>
      <c r="J20" s="16"/>
      <c r="K20" s="16"/>
      <c r="L20" s="16"/>
      <c r="M20" s="16"/>
      <c r="N20" s="16"/>
      <c r="O20" s="16"/>
      <c r="P20" s="16"/>
      <c r="Q20" s="16"/>
      <c r="R20" s="97"/>
      <c r="S20" s="97"/>
      <c r="T20" s="97"/>
      <c r="U20" s="97"/>
      <c r="V20" s="97"/>
      <c r="W20" s="97"/>
    </row>
    <row r="21" spans="1:27" ht="18.600000000000001" thickBot="1">
      <c r="A21" s="16"/>
      <c r="B21" s="23" t="s">
        <v>24</v>
      </c>
      <c r="C21" s="16"/>
      <c r="D21" s="16"/>
      <c r="E21" s="16"/>
      <c r="F21" s="16"/>
      <c r="G21" s="16"/>
      <c r="H21" s="92"/>
      <c r="I21" s="93" t="s">
        <v>11</v>
      </c>
      <c r="J21" s="93"/>
      <c r="K21" s="93"/>
      <c r="L21" s="93"/>
      <c r="M21" s="93"/>
      <c r="N21" s="93"/>
      <c r="O21" s="93"/>
      <c r="P21" s="16"/>
      <c r="Q21" s="16"/>
      <c r="R21" s="18" t="s">
        <v>26</v>
      </c>
      <c r="S21" s="19"/>
      <c r="T21" s="19"/>
      <c r="U21" s="19"/>
      <c r="V21" s="19"/>
      <c r="W21" s="19"/>
    </row>
    <row r="22" spans="1:27" ht="25.2" customHeight="1" thickBot="1">
      <c r="A22" s="16"/>
      <c r="B22" s="99" t="s">
        <v>1</v>
      </c>
      <c r="C22" s="103" t="s">
        <v>50</v>
      </c>
      <c r="D22" s="103" t="s">
        <v>5</v>
      </c>
      <c r="E22" s="104" t="s">
        <v>16</v>
      </c>
      <c r="F22" s="105" t="s">
        <v>19</v>
      </c>
      <c r="G22" s="16"/>
      <c r="H22" s="92"/>
      <c r="I22" s="6" t="s">
        <v>6</v>
      </c>
      <c r="J22" s="6" t="s">
        <v>7</v>
      </c>
      <c r="K22" s="6" t="s">
        <v>8</v>
      </c>
      <c r="L22" s="6" t="s">
        <v>9</v>
      </c>
      <c r="M22" s="6" t="s">
        <v>6</v>
      </c>
      <c r="N22" s="6" t="s">
        <v>10</v>
      </c>
      <c r="O22" s="6" t="s">
        <v>20</v>
      </c>
      <c r="P22" s="16"/>
      <c r="Q22" s="16"/>
      <c r="R22" s="109" t="s">
        <v>63</v>
      </c>
      <c r="S22" s="109"/>
      <c r="T22" s="109"/>
      <c r="U22" s="109"/>
      <c r="V22" s="109"/>
      <c r="W22" s="109"/>
    </row>
    <row r="23" spans="1:27" ht="18.600000000000001" customHeight="1" thickBot="1">
      <c r="A23" s="16"/>
      <c r="B23" s="99"/>
      <c r="C23" s="103"/>
      <c r="D23" s="103"/>
      <c r="E23" s="104"/>
      <c r="F23" s="106"/>
      <c r="G23" s="16"/>
      <c r="H23" s="17"/>
      <c r="I23" s="4">
        <v>1</v>
      </c>
      <c r="J23" s="4">
        <v>2</v>
      </c>
      <c r="K23" s="4">
        <v>3</v>
      </c>
      <c r="L23" s="4">
        <v>4</v>
      </c>
      <c r="M23" s="4">
        <v>5</v>
      </c>
      <c r="N23" s="4">
        <v>6</v>
      </c>
      <c r="O23" s="4">
        <v>7</v>
      </c>
      <c r="P23" s="20"/>
      <c r="Q23" s="20"/>
      <c r="R23" s="109"/>
      <c r="S23" s="109"/>
      <c r="T23" s="109"/>
      <c r="U23" s="109"/>
      <c r="V23" s="109"/>
      <c r="W23" s="109"/>
      <c r="Y23" s="72"/>
      <c r="Z23" s="72"/>
      <c r="AA23" s="72"/>
    </row>
    <row r="24" spans="1:27" ht="18.600000000000001" customHeight="1" thickBot="1">
      <c r="A24" s="16"/>
      <c r="B24" s="100">
        <v>1</v>
      </c>
      <c r="C24" s="26">
        <v>2</v>
      </c>
      <c r="D24" s="27" t="s">
        <v>49</v>
      </c>
      <c r="E24" s="52">
        <v>4</v>
      </c>
      <c r="F24" s="55">
        <v>5</v>
      </c>
      <c r="G24" s="16"/>
      <c r="H24" s="17"/>
      <c r="I24" s="58"/>
      <c r="J24" s="58"/>
      <c r="K24" s="58"/>
      <c r="L24" s="58"/>
      <c r="M24" s="58"/>
      <c r="N24" s="58"/>
      <c r="O24" s="58"/>
      <c r="P24" s="11" t="s">
        <v>12</v>
      </c>
      <c r="Q24" s="20"/>
      <c r="R24" s="109"/>
      <c r="S24" s="109"/>
      <c r="T24" s="109"/>
      <c r="U24" s="109"/>
      <c r="V24" s="109"/>
      <c r="W24" s="109"/>
      <c r="Y24" s="72"/>
      <c r="Z24" s="72"/>
      <c r="AA24" s="72"/>
    </row>
    <row r="25" spans="1:27" ht="18.600000000000001" customHeight="1" thickBot="1">
      <c r="A25" s="16"/>
      <c r="B25" s="100"/>
      <c r="C25" s="26" t="s">
        <v>17</v>
      </c>
      <c r="D25" s="27" t="s">
        <v>17</v>
      </c>
      <c r="E25" s="52" t="s">
        <v>18</v>
      </c>
      <c r="F25" s="55" t="s">
        <v>17</v>
      </c>
      <c r="G25" s="16"/>
      <c r="H25" s="17"/>
      <c r="I25" s="4">
        <v>8</v>
      </c>
      <c r="J25" s="4">
        <v>9</v>
      </c>
      <c r="K25" s="4">
        <v>10</v>
      </c>
      <c r="L25" s="4">
        <v>11</v>
      </c>
      <c r="M25" s="4">
        <v>12</v>
      </c>
      <c r="N25" s="4">
        <v>13</v>
      </c>
      <c r="O25" s="4">
        <v>14</v>
      </c>
      <c r="P25" s="16"/>
      <c r="Q25" s="16"/>
      <c r="R25" s="109"/>
      <c r="S25" s="109"/>
      <c r="T25" s="109"/>
      <c r="U25" s="109"/>
      <c r="V25" s="109"/>
      <c r="W25" s="109"/>
      <c r="Y25" s="72"/>
      <c r="Z25" s="72"/>
      <c r="AA25" s="72"/>
    </row>
    <row r="26" spans="1:27" ht="18.600000000000001" customHeight="1" thickBot="1">
      <c r="A26" s="16"/>
      <c r="B26" s="24" t="s">
        <v>48</v>
      </c>
      <c r="C26" s="57">
        <v>3.6</v>
      </c>
      <c r="D26" s="28">
        <f>C26*I33</f>
        <v>172.8</v>
      </c>
      <c r="E26" s="53">
        <v>50</v>
      </c>
      <c r="F26" s="56">
        <f>(C26*(O28+I30+L30+M30))*0.5</f>
        <v>86.4</v>
      </c>
      <c r="G26" s="16"/>
      <c r="H26" s="17"/>
      <c r="I26" s="58"/>
      <c r="J26" s="58"/>
      <c r="K26" s="58"/>
      <c r="L26" s="58"/>
      <c r="M26" s="58"/>
      <c r="N26" s="58"/>
      <c r="O26" s="58"/>
      <c r="P26" s="16"/>
      <c r="Q26" s="16"/>
      <c r="R26" s="109"/>
      <c r="S26" s="109"/>
      <c r="T26" s="109"/>
      <c r="U26" s="109"/>
      <c r="V26" s="109"/>
      <c r="W26" s="109"/>
      <c r="Y26" s="72"/>
      <c r="Z26" s="72"/>
      <c r="AA26" s="72"/>
    </row>
    <row r="27" spans="1:27" ht="18.600000000000001" customHeight="1" thickBot="1">
      <c r="A27" s="16"/>
      <c r="B27" s="88" t="s">
        <v>81</v>
      </c>
      <c r="C27" s="88"/>
      <c r="D27" s="88"/>
      <c r="E27" s="88"/>
      <c r="F27" s="88"/>
      <c r="G27" s="16"/>
      <c r="H27" s="17"/>
      <c r="I27" s="4">
        <v>15</v>
      </c>
      <c r="J27" s="4">
        <v>16</v>
      </c>
      <c r="K27" s="4">
        <v>17</v>
      </c>
      <c r="L27" s="4">
        <v>18</v>
      </c>
      <c r="M27" s="4">
        <v>19</v>
      </c>
      <c r="N27" s="69">
        <v>20</v>
      </c>
      <c r="O27" s="65">
        <v>21</v>
      </c>
      <c r="P27" s="16"/>
      <c r="Q27" s="16"/>
      <c r="R27" s="109"/>
      <c r="S27" s="109"/>
      <c r="T27" s="109"/>
      <c r="U27" s="109"/>
      <c r="V27" s="109"/>
      <c r="W27" s="109"/>
      <c r="Y27" s="72"/>
      <c r="Z27" s="72"/>
      <c r="AA27" s="72"/>
    </row>
    <row r="28" spans="1:27" ht="18.600000000000001" customHeight="1" thickBot="1">
      <c r="A28" s="16"/>
      <c r="B28" s="108" t="s">
        <v>82</v>
      </c>
      <c r="C28" s="108"/>
      <c r="D28" s="108"/>
      <c r="E28" s="108"/>
      <c r="F28" s="108"/>
      <c r="G28" s="16"/>
      <c r="H28" s="17"/>
      <c r="I28" s="58"/>
      <c r="J28" s="58"/>
      <c r="K28" s="58"/>
      <c r="L28" s="58"/>
      <c r="M28" s="58"/>
      <c r="N28" s="58"/>
      <c r="O28" s="66">
        <v>12</v>
      </c>
      <c r="P28" s="16"/>
      <c r="Q28" s="16"/>
      <c r="R28" s="109"/>
      <c r="S28" s="109"/>
      <c r="T28" s="109"/>
      <c r="U28" s="109"/>
      <c r="V28" s="109"/>
      <c r="W28" s="109"/>
      <c r="Y28" s="72"/>
      <c r="Z28" s="72"/>
      <c r="AA28" s="72"/>
    </row>
    <row r="29" spans="1:27" ht="18.600000000000001" customHeight="1" thickBot="1">
      <c r="A29" s="16"/>
      <c r="B29" s="108"/>
      <c r="C29" s="108"/>
      <c r="D29" s="108"/>
      <c r="E29" s="108"/>
      <c r="F29" s="108"/>
      <c r="G29" s="16"/>
      <c r="H29" s="17"/>
      <c r="I29" s="65">
        <v>22</v>
      </c>
      <c r="J29" s="65">
        <v>23</v>
      </c>
      <c r="K29" s="65">
        <v>24</v>
      </c>
      <c r="L29" s="65">
        <v>25</v>
      </c>
      <c r="M29" s="65">
        <v>26</v>
      </c>
      <c r="N29" s="65">
        <v>27</v>
      </c>
      <c r="O29" s="65">
        <v>28</v>
      </c>
      <c r="P29" s="16"/>
      <c r="Q29" s="16"/>
      <c r="R29" s="109"/>
      <c r="S29" s="109"/>
      <c r="T29" s="109"/>
      <c r="U29" s="109"/>
      <c r="V29" s="109"/>
      <c r="W29" s="109"/>
      <c r="Y29" s="72"/>
      <c r="Z29" s="72"/>
      <c r="AA29" s="72"/>
    </row>
    <row r="30" spans="1:27" ht="18.600000000000001" customHeight="1" thickBot="1">
      <c r="A30" s="16"/>
      <c r="B30" s="87" t="s">
        <v>43</v>
      </c>
      <c r="C30" s="87"/>
      <c r="D30" s="87"/>
      <c r="E30" s="87"/>
      <c r="F30" s="87"/>
      <c r="G30" s="16"/>
      <c r="H30" s="17"/>
      <c r="I30" s="66">
        <v>12</v>
      </c>
      <c r="J30" s="66"/>
      <c r="K30" s="66"/>
      <c r="L30" s="66">
        <v>12</v>
      </c>
      <c r="M30" s="66">
        <v>12</v>
      </c>
      <c r="N30" s="66"/>
      <c r="O30" s="66"/>
      <c r="P30" s="16"/>
      <c r="Q30" s="16"/>
      <c r="R30" s="109"/>
      <c r="S30" s="109"/>
      <c r="T30" s="109"/>
      <c r="U30" s="109"/>
      <c r="V30" s="109"/>
      <c r="W30" s="109"/>
    </row>
    <row r="31" spans="1:27" ht="18.600000000000001" customHeight="1" thickBot="1">
      <c r="A31" s="16"/>
      <c r="B31" s="87"/>
      <c r="C31" s="87"/>
      <c r="D31" s="87"/>
      <c r="E31" s="87"/>
      <c r="F31" s="87"/>
      <c r="G31" s="16"/>
      <c r="H31" s="17"/>
      <c r="I31" s="65">
        <v>29</v>
      </c>
      <c r="J31" s="65">
        <v>30</v>
      </c>
      <c r="K31" s="65">
        <v>31</v>
      </c>
      <c r="L31" s="67">
        <v>1</v>
      </c>
      <c r="M31" s="67">
        <v>2</v>
      </c>
      <c r="N31" s="67">
        <v>3</v>
      </c>
      <c r="O31" s="67">
        <v>4</v>
      </c>
      <c r="P31" s="16"/>
      <c r="Q31" s="16"/>
      <c r="R31" s="109"/>
      <c r="S31" s="109"/>
      <c r="T31" s="109"/>
      <c r="U31" s="109"/>
      <c r="V31" s="109"/>
      <c r="W31" s="109"/>
    </row>
    <row r="32" spans="1:27" ht="18.600000000000001" customHeight="1" thickBot="1">
      <c r="A32" s="16"/>
      <c r="B32" s="47"/>
      <c r="C32" s="47"/>
      <c r="D32" s="47"/>
      <c r="E32" s="47"/>
      <c r="F32" s="47"/>
      <c r="G32" s="16"/>
      <c r="H32" s="17"/>
      <c r="I32" s="66"/>
      <c r="J32" s="66"/>
      <c r="K32" s="66"/>
      <c r="L32" s="66"/>
      <c r="M32" s="66"/>
      <c r="N32" s="66"/>
      <c r="O32" s="66"/>
      <c r="P32" s="16"/>
      <c r="Q32" s="16"/>
      <c r="R32" s="109"/>
      <c r="S32" s="109"/>
      <c r="T32" s="109"/>
      <c r="U32" s="109"/>
      <c r="V32" s="109"/>
      <c r="W32" s="109"/>
    </row>
    <row r="33" spans="1:27" ht="28.2" customHeight="1">
      <c r="A33" s="16"/>
      <c r="B33" s="16"/>
      <c r="C33" s="16"/>
      <c r="D33" s="16"/>
      <c r="E33" s="16"/>
      <c r="F33" s="16"/>
      <c r="G33" s="16"/>
      <c r="H33" s="17"/>
      <c r="I33" s="50">
        <f>I24+J24+K24+L24+M24+N24+O24+I26+J26+K26+L26+M26+N26+O26+I28+J28+K28+L28+M28+N28+O28+I30+J30+K30+L30+M30+N30+O30+I32+J32+K32</f>
        <v>48</v>
      </c>
      <c r="J33" s="101" t="s">
        <v>47</v>
      </c>
      <c r="K33" s="102"/>
      <c r="L33" s="102"/>
      <c r="M33" s="102"/>
      <c r="N33" s="102"/>
      <c r="O33" s="102"/>
      <c r="P33" s="16"/>
      <c r="Q33" s="16"/>
      <c r="R33" s="109"/>
      <c r="S33" s="109"/>
      <c r="T33" s="109"/>
      <c r="U33" s="109"/>
      <c r="V33" s="109"/>
      <c r="W33" s="109"/>
    </row>
    <row r="34" spans="1:27" ht="16.8" customHeight="1">
      <c r="A34" s="16"/>
      <c r="B34" s="29"/>
      <c r="C34" s="29"/>
      <c r="D34" s="29"/>
      <c r="E34" s="29"/>
      <c r="F34" s="29"/>
      <c r="G34" s="16"/>
      <c r="H34" s="17"/>
      <c r="I34" s="16"/>
      <c r="J34" s="16"/>
      <c r="K34" s="16"/>
      <c r="L34" s="16"/>
      <c r="M34" s="16"/>
      <c r="N34" s="16"/>
      <c r="O34" s="16"/>
      <c r="P34" s="16"/>
      <c r="Q34" s="16"/>
      <c r="R34" s="109"/>
      <c r="S34" s="109"/>
      <c r="T34" s="109"/>
      <c r="U34" s="109"/>
      <c r="V34" s="109"/>
      <c r="W34" s="109"/>
    </row>
    <row r="35" spans="1:27" ht="18.600000000000001" thickBot="1">
      <c r="A35" s="16"/>
      <c r="B35" s="23" t="s">
        <v>28</v>
      </c>
      <c r="C35" s="16"/>
      <c r="D35" s="16"/>
      <c r="E35" s="16"/>
      <c r="F35" s="16"/>
      <c r="G35" s="16"/>
      <c r="H35" s="92"/>
      <c r="I35" s="93" t="s">
        <v>11</v>
      </c>
      <c r="J35" s="93"/>
      <c r="K35" s="93"/>
      <c r="L35" s="93"/>
      <c r="M35" s="93"/>
      <c r="N35" s="93"/>
      <c r="O35" s="93"/>
      <c r="P35" s="16"/>
      <c r="Q35" s="16"/>
      <c r="R35" s="18" t="s">
        <v>41</v>
      </c>
      <c r="S35" s="19"/>
      <c r="T35" s="19"/>
      <c r="U35" s="19"/>
      <c r="V35" s="19"/>
      <c r="W35" s="19"/>
    </row>
    <row r="36" spans="1:27" ht="25.2" customHeight="1" thickBot="1">
      <c r="A36" s="16"/>
      <c r="B36" s="99" t="s">
        <v>1</v>
      </c>
      <c r="C36" s="103" t="s">
        <v>50</v>
      </c>
      <c r="D36" s="103" t="s">
        <v>5</v>
      </c>
      <c r="E36" s="104" t="s">
        <v>16</v>
      </c>
      <c r="F36" s="105" t="s">
        <v>19</v>
      </c>
      <c r="G36" s="16"/>
      <c r="H36" s="92"/>
      <c r="I36" s="6" t="s">
        <v>6</v>
      </c>
      <c r="J36" s="6" t="s">
        <v>7</v>
      </c>
      <c r="K36" s="6" t="s">
        <v>8</v>
      </c>
      <c r="L36" s="6" t="s">
        <v>9</v>
      </c>
      <c r="M36" s="6" t="s">
        <v>6</v>
      </c>
      <c r="N36" s="6" t="s">
        <v>10</v>
      </c>
      <c r="O36" s="6" t="s">
        <v>20</v>
      </c>
      <c r="P36" s="16"/>
      <c r="Q36" s="16"/>
      <c r="R36" s="109" t="s">
        <v>90</v>
      </c>
      <c r="S36" s="109"/>
      <c r="T36" s="109"/>
      <c r="U36" s="109"/>
      <c r="V36" s="109"/>
      <c r="W36" s="109"/>
      <c r="Y36" s="72"/>
      <c r="Z36" s="72"/>
      <c r="AA36" s="72"/>
    </row>
    <row r="37" spans="1:27" ht="18.600000000000001" customHeight="1" thickBot="1">
      <c r="A37" s="16"/>
      <c r="B37" s="99"/>
      <c r="C37" s="103"/>
      <c r="D37" s="103"/>
      <c r="E37" s="104"/>
      <c r="F37" s="106"/>
      <c r="G37" s="16"/>
      <c r="H37" s="17"/>
      <c r="I37" s="1">
        <v>1</v>
      </c>
      <c r="J37" s="1">
        <v>2</v>
      </c>
      <c r="K37" s="1">
        <v>3</v>
      </c>
      <c r="L37" s="1">
        <v>4</v>
      </c>
      <c r="M37" s="1">
        <v>5</v>
      </c>
      <c r="N37" s="2">
        <v>6</v>
      </c>
      <c r="O37" s="2">
        <v>7</v>
      </c>
      <c r="P37" s="20"/>
      <c r="Q37" s="20"/>
      <c r="R37" s="109"/>
      <c r="S37" s="109"/>
      <c r="T37" s="109"/>
      <c r="U37" s="109"/>
      <c r="V37" s="109"/>
      <c r="W37" s="109"/>
      <c r="Y37" s="72"/>
      <c r="Z37" s="72"/>
      <c r="AA37" s="72"/>
    </row>
    <row r="38" spans="1:27" ht="18.600000000000001" customHeight="1" thickBot="1">
      <c r="A38" s="16"/>
      <c r="B38" s="100">
        <v>1</v>
      </c>
      <c r="C38" s="26">
        <v>2</v>
      </c>
      <c r="D38" s="27" t="s">
        <v>49</v>
      </c>
      <c r="E38" s="52">
        <v>4</v>
      </c>
      <c r="F38" s="55">
        <v>5</v>
      </c>
      <c r="G38" s="16"/>
      <c r="H38" s="17"/>
      <c r="I38" s="48"/>
      <c r="J38" s="48">
        <v>12</v>
      </c>
      <c r="K38" s="48">
        <v>12</v>
      </c>
      <c r="L38" s="48"/>
      <c r="M38" s="48"/>
      <c r="N38" s="49"/>
      <c r="O38" s="49">
        <v>12</v>
      </c>
      <c r="P38" s="59"/>
      <c r="Q38" s="20"/>
      <c r="R38" s="109"/>
      <c r="S38" s="109"/>
      <c r="T38" s="109"/>
      <c r="U38" s="109"/>
      <c r="V38" s="109"/>
      <c r="W38" s="109"/>
      <c r="Y38" s="72"/>
      <c r="Z38" s="72"/>
      <c r="AA38" s="72"/>
    </row>
    <row r="39" spans="1:27" ht="18.600000000000001" customHeight="1" thickBot="1">
      <c r="A39" s="16"/>
      <c r="B39" s="100"/>
      <c r="C39" s="26" t="s">
        <v>17</v>
      </c>
      <c r="D39" s="27" t="s">
        <v>17</v>
      </c>
      <c r="E39" s="52" t="s">
        <v>18</v>
      </c>
      <c r="F39" s="55" t="s">
        <v>17</v>
      </c>
      <c r="G39" s="16"/>
      <c r="H39" s="17"/>
      <c r="I39" s="62">
        <v>8</v>
      </c>
      <c r="J39" s="62">
        <v>9</v>
      </c>
      <c r="K39" s="62">
        <v>10</v>
      </c>
      <c r="L39" s="62">
        <v>11</v>
      </c>
      <c r="M39" s="62">
        <v>12</v>
      </c>
      <c r="N39" s="62">
        <v>13</v>
      </c>
      <c r="O39" s="62">
        <v>14</v>
      </c>
      <c r="P39" s="107" t="s">
        <v>30</v>
      </c>
      <c r="Q39" s="16"/>
      <c r="R39" s="109"/>
      <c r="S39" s="109"/>
      <c r="T39" s="109"/>
      <c r="U39" s="109"/>
      <c r="V39" s="109"/>
      <c r="W39" s="109"/>
      <c r="Y39" s="72"/>
      <c r="Z39" s="72"/>
      <c r="AA39" s="72"/>
    </row>
    <row r="40" spans="1:27" ht="18.600000000000001" customHeight="1" thickBot="1">
      <c r="A40" s="16"/>
      <c r="B40" s="24" t="s">
        <v>48</v>
      </c>
      <c r="C40" s="57">
        <v>3.6</v>
      </c>
      <c r="D40" s="28">
        <f>C40*I47</f>
        <v>216</v>
      </c>
      <c r="E40" s="53">
        <v>50</v>
      </c>
      <c r="F40" s="56">
        <f>(C40*(I46+J46))*0.5</f>
        <v>43.2</v>
      </c>
      <c r="G40" s="16"/>
      <c r="H40" s="17"/>
      <c r="I40" s="63"/>
      <c r="J40" s="63"/>
      <c r="K40" s="63"/>
      <c r="L40" s="63"/>
      <c r="M40" s="63"/>
      <c r="N40" s="63"/>
      <c r="O40" s="63"/>
      <c r="P40" s="107"/>
      <c r="Q40" s="16"/>
      <c r="R40" s="109"/>
      <c r="S40" s="109"/>
      <c r="T40" s="109"/>
      <c r="U40" s="109"/>
      <c r="V40" s="109"/>
      <c r="W40" s="109"/>
      <c r="Y40" s="72"/>
      <c r="Z40" s="72"/>
      <c r="AA40" s="72"/>
    </row>
    <row r="41" spans="1:27" ht="18.600000000000001" customHeight="1" thickBot="1">
      <c r="A41" s="16"/>
      <c r="B41" s="88" t="s">
        <v>78</v>
      </c>
      <c r="C41" s="88"/>
      <c r="D41" s="88"/>
      <c r="E41" s="88"/>
      <c r="F41" s="88"/>
      <c r="G41" s="16"/>
      <c r="H41" s="17"/>
      <c r="I41" s="62">
        <v>15</v>
      </c>
      <c r="J41" s="62">
        <v>16</v>
      </c>
      <c r="K41" s="62">
        <v>17</v>
      </c>
      <c r="L41" s="62">
        <v>18</v>
      </c>
      <c r="M41" s="62">
        <v>19</v>
      </c>
      <c r="N41" s="68">
        <v>20</v>
      </c>
      <c r="O41" s="62">
        <v>21</v>
      </c>
      <c r="P41" s="107"/>
      <c r="Q41" s="16"/>
      <c r="R41" s="109"/>
      <c r="S41" s="109"/>
      <c r="T41" s="109"/>
      <c r="U41" s="109"/>
      <c r="V41" s="109"/>
      <c r="W41" s="109"/>
      <c r="Y41" s="72"/>
      <c r="Z41" s="72"/>
      <c r="AA41" s="72"/>
    </row>
    <row r="42" spans="1:27" ht="18.600000000000001" customHeight="1" thickBot="1">
      <c r="A42" s="16"/>
      <c r="B42" s="108" t="s">
        <v>83</v>
      </c>
      <c r="C42" s="108"/>
      <c r="D42" s="108"/>
      <c r="E42" s="108"/>
      <c r="F42" s="108"/>
      <c r="G42" s="16"/>
      <c r="H42" s="17"/>
      <c r="I42" s="63"/>
      <c r="J42" s="63"/>
      <c r="K42" s="63"/>
      <c r="L42" s="63"/>
      <c r="M42" s="63"/>
      <c r="N42" s="63"/>
      <c r="O42" s="63"/>
      <c r="P42" s="107"/>
      <c r="Q42" s="16"/>
      <c r="R42" s="109"/>
      <c r="S42" s="109"/>
      <c r="T42" s="109"/>
      <c r="U42" s="109"/>
      <c r="V42" s="109"/>
      <c r="W42" s="109"/>
      <c r="Y42" s="72"/>
      <c r="Z42" s="72"/>
      <c r="AA42" s="72"/>
    </row>
    <row r="43" spans="1:27" ht="18.600000000000001" customHeight="1" thickBot="1">
      <c r="A43" s="16"/>
      <c r="B43" s="108"/>
      <c r="C43" s="108"/>
      <c r="D43" s="108"/>
      <c r="E43" s="108"/>
      <c r="F43" s="108"/>
      <c r="G43" s="16"/>
      <c r="H43" s="17"/>
      <c r="I43" s="62">
        <v>22</v>
      </c>
      <c r="J43" s="62">
        <v>23</v>
      </c>
      <c r="K43" s="62">
        <v>24</v>
      </c>
      <c r="L43" s="62">
        <v>25</v>
      </c>
      <c r="M43" s="62">
        <v>26</v>
      </c>
      <c r="N43" s="62">
        <v>27</v>
      </c>
      <c r="O43" s="62">
        <v>28</v>
      </c>
      <c r="P43" s="107"/>
      <c r="Q43" s="16"/>
      <c r="R43" s="109"/>
      <c r="S43" s="109"/>
      <c r="T43" s="109"/>
      <c r="U43" s="109"/>
      <c r="V43" s="109"/>
      <c r="W43" s="109"/>
    </row>
    <row r="44" spans="1:27" ht="18.600000000000001" customHeight="1" thickBot="1">
      <c r="A44" s="16"/>
      <c r="B44" s="108"/>
      <c r="C44" s="108"/>
      <c r="D44" s="108"/>
      <c r="E44" s="108"/>
      <c r="F44" s="108"/>
      <c r="G44" s="16"/>
      <c r="H44" s="17"/>
      <c r="I44" s="63"/>
      <c r="J44" s="63"/>
      <c r="K44" s="63"/>
      <c r="L44" s="63"/>
      <c r="M44" s="63"/>
      <c r="N44" s="63"/>
      <c r="O44" s="63"/>
      <c r="P44" s="107"/>
      <c r="Q44" s="16"/>
      <c r="R44" s="109"/>
      <c r="S44" s="109"/>
      <c r="T44" s="109"/>
      <c r="U44" s="109"/>
      <c r="V44" s="109"/>
      <c r="W44" s="109"/>
    </row>
    <row r="45" spans="1:27" ht="18.600000000000001" customHeight="1" thickBot="1">
      <c r="A45" s="16"/>
      <c r="B45" s="87" t="s">
        <v>43</v>
      </c>
      <c r="C45" s="87"/>
      <c r="D45" s="87"/>
      <c r="E45" s="87"/>
      <c r="F45" s="87"/>
      <c r="G45" s="16"/>
      <c r="H45" s="17"/>
      <c r="I45" s="1">
        <v>29</v>
      </c>
      <c r="J45" s="1">
        <v>30</v>
      </c>
      <c r="K45" s="1">
        <v>31</v>
      </c>
      <c r="L45" s="60">
        <v>1</v>
      </c>
      <c r="M45" s="60">
        <v>2</v>
      </c>
      <c r="N45" s="61">
        <v>3</v>
      </c>
      <c r="O45" s="61">
        <v>4</v>
      </c>
      <c r="P45" s="16"/>
      <c r="Q45" s="16"/>
      <c r="R45" s="109"/>
      <c r="S45" s="109"/>
      <c r="T45" s="109"/>
      <c r="U45" s="109"/>
      <c r="V45" s="109"/>
      <c r="W45" s="109"/>
    </row>
    <row r="46" spans="1:27" ht="18.600000000000001" customHeight="1" thickBot="1">
      <c r="A46" s="16"/>
      <c r="B46" s="87"/>
      <c r="C46" s="87"/>
      <c r="D46" s="87"/>
      <c r="E46" s="87"/>
      <c r="F46" s="87"/>
      <c r="G46" s="16"/>
      <c r="H46" s="17"/>
      <c r="I46" s="48">
        <v>12</v>
      </c>
      <c r="J46" s="48">
        <v>12</v>
      </c>
      <c r="K46" s="48"/>
      <c r="L46" s="48"/>
      <c r="M46" s="48"/>
      <c r="N46" s="49"/>
      <c r="O46" s="49"/>
      <c r="P46" s="16"/>
      <c r="Q46" s="16"/>
      <c r="R46" s="109"/>
      <c r="S46" s="109"/>
      <c r="T46" s="109"/>
      <c r="U46" s="109"/>
      <c r="V46" s="109"/>
      <c r="W46" s="109"/>
    </row>
    <row r="47" spans="1:27" ht="28.2" customHeight="1">
      <c r="A47" s="16"/>
      <c r="B47" s="87"/>
      <c r="C47" s="87"/>
      <c r="D47" s="87"/>
      <c r="E47" s="87"/>
      <c r="F47" s="87"/>
      <c r="G47" s="16"/>
      <c r="H47" s="17"/>
      <c r="I47" s="50">
        <f>I38+J38+K38+L38+M38+N38+O38+I40+J40+K40+L40+M40+N40+O40+I42+J42+K42+L42+M42+N42+O42+I44+J44+K44+L44+M44+N44+O44+I46+J46+K46</f>
        <v>60</v>
      </c>
      <c r="J47" s="101" t="s">
        <v>47</v>
      </c>
      <c r="K47" s="102"/>
      <c r="L47" s="102"/>
      <c r="M47" s="102"/>
      <c r="N47" s="102"/>
      <c r="O47" s="102"/>
      <c r="P47" s="16"/>
      <c r="Q47" s="16"/>
      <c r="R47" s="34"/>
      <c r="S47" s="34"/>
      <c r="T47" s="34"/>
      <c r="U47" s="34"/>
      <c r="V47" s="34"/>
      <c r="W47" s="34"/>
    </row>
    <row r="48" spans="1:27">
      <c r="A48" s="16"/>
      <c r="B48" s="16"/>
      <c r="C48" s="16"/>
      <c r="D48" s="16"/>
      <c r="E48" s="16"/>
      <c r="F48" s="16"/>
      <c r="G48" s="16"/>
      <c r="H48" s="17"/>
      <c r="I48" s="16"/>
      <c r="J48" s="16"/>
      <c r="K48" s="16"/>
      <c r="L48" s="16"/>
      <c r="M48" s="16"/>
      <c r="N48" s="16"/>
      <c r="O48" s="16"/>
      <c r="P48" s="22"/>
      <c r="Q48" s="16"/>
    </row>
    <row r="49" spans="1:23">
      <c r="A49" s="16"/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spans="1:23">
      <c r="A50" s="16"/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spans="1:23">
      <c r="A51" s="16"/>
      <c r="B51" s="30" t="s">
        <v>33</v>
      </c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spans="1:23">
      <c r="A52" s="16"/>
      <c r="B52" s="31" t="s">
        <v>34</v>
      </c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1:23">
      <c r="A53" s="16"/>
      <c r="B53" s="31" t="s">
        <v>35</v>
      </c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spans="1:23">
      <c r="A54" s="16"/>
      <c r="B54" s="31" t="s">
        <v>40</v>
      </c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1:23">
      <c r="A55" s="16"/>
      <c r="B55" s="31" t="s">
        <v>36</v>
      </c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1:23">
      <c r="A56" s="16"/>
      <c r="B56" s="32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</row>
    <row r="57" spans="1:23">
      <c r="A57" s="16"/>
      <c r="B57" s="30" t="s">
        <v>37</v>
      </c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1:23">
      <c r="A58" s="16"/>
      <c r="B58" s="32" t="s">
        <v>38</v>
      </c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1:23">
      <c r="A59" s="16"/>
      <c r="B59" s="33" t="s">
        <v>39</v>
      </c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</sheetData>
  <mergeCells count="43">
    <mergeCell ref="A1:T1"/>
    <mergeCell ref="U1:W1"/>
    <mergeCell ref="R36:W46"/>
    <mergeCell ref="B38:B39"/>
    <mergeCell ref="P39:P44"/>
    <mergeCell ref="B41:F41"/>
    <mergeCell ref="B42:F44"/>
    <mergeCell ref="B45:F47"/>
    <mergeCell ref="J47:O47"/>
    <mergeCell ref="H35:H36"/>
    <mergeCell ref="I35:O35"/>
    <mergeCell ref="B36:B37"/>
    <mergeCell ref="C36:C37"/>
    <mergeCell ref="D36:D37"/>
    <mergeCell ref="E36:E37"/>
    <mergeCell ref="F36:F37"/>
    <mergeCell ref="R22:W34"/>
    <mergeCell ref="B24:B25"/>
    <mergeCell ref="B27:F27"/>
    <mergeCell ref="B28:F29"/>
    <mergeCell ref="B30:F31"/>
    <mergeCell ref="J33:O33"/>
    <mergeCell ref="H21:H22"/>
    <mergeCell ref="I21:O21"/>
    <mergeCell ref="B22:B23"/>
    <mergeCell ref="C22:C23"/>
    <mergeCell ref="D22:D23"/>
    <mergeCell ref="E22:E23"/>
    <mergeCell ref="F22:F23"/>
    <mergeCell ref="R8:W20"/>
    <mergeCell ref="B10:B11"/>
    <mergeCell ref="B6:N6"/>
    <mergeCell ref="H7:H8"/>
    <mergeCell ref="I7:O7"/>
    <mergeCell ref="B8:B9"/>
    <mergeCell ref="C8:C9"/>
    <mergeCell ref="D8:D9"/>
    <mergeCell ref="E8:E9"/>
    <mergeCell ref="F8:F9"/>
    <mergeCell ref="B13:F13"/>
    <mergeCell ref="B14:F15"/>
    <mergeCell ref="B16:F17"/>
    <mergeCell ref="J19:O19"/>
  </mergeCells>
  <hyperlinks>
    <hyperlink ref="B59" r:id="rId1" display="http://www.lm.gov.lv/" xr:uid="{A8ED75B3-7887-42F1-AD83-745BF4F3FC0D}"/>
  </hyperlinks>
  <pageMargins left="0.31496062992125984" right="0.31496062992125984" top="0.35433070866141736" bottom="0.35433070866141736" header="0.31496062992125984" footer="0.31496062992125984"/>
  <pageSetup scale="60" orientation="landscape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04C6-C6F5-4B10-9ADC-F79630D1A348}">
  <sheetPr>
    <tabColor theme="3" tint="0.39997558519241921"/>
  </sheetPr>
  <dimension ref="A4:Q12"/>
  <sheetViews>
    <sheetView workbookViewId="0">
      <selection activeCell="G21" sqref="G21"/>
    </sheetView>
  </sheetViews>
  <sheetFormatPr defaultRowHeight="13.8"/>
  <cols>
    <col min="1" max="1" width="10.77734375" style="78" customWidth="1"/>
    <col min="2" max="16384" width="8.88671875" style="73"/>
  </cols>
  <sheetData>
    <row r="4" spans="1:17" ht="38.4" customHeight="1">
      <c r="B4" s="112" t="s">
        <v>96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7" ht="27.6" customHeight="1">
      <c r="A5" s="79" t="s">
        <v>91</v>
      </c>
      <c r="B5" s="110" t="s">
        <v>93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</row>
    <row r="6" spans="1:17" ht="27.6" customHeight="1">
      <c r="A6" s="79" t="s">
        <v>91</v>
      </c>
      <c r="B6" s="110" t="s">
        <v>94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</row>
    <row r="7" spans="1:17" ht="27.6" customHeight="1">
      <c r="A7" s="79" t="s">
        <v>91</v>
      </c>
      <c r="B7" s="111" t="s">
        <v>95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</row>
    <row r="8" spans="1:17" s="75" customFormat="1" ht="10.199999999999999">
      <c r="A8" s="80"/>
      <c r="B8" s="74" t="s">
        <v>97</v>
      </c>
    </row>
    <row r="9" spans="1:17" s="75" customFormat="1" ht="26.4" customHeight="1">
      <c r="A9" s="81" t="s">
        <v>91</v>
      </c>
      <c r="B9" s="113" t="s">
        <v>92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</row>
    <row r="10" spans="1:17" s="75" customFormat="1" ht="16.8" customHeight="1">
      <c r="A10" s="81"/>
      <c r="C10" s="76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</row>
    <row r="11" spans="1:17">
      <c r="B11" s="112" t="s">
        <v>98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7"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</sheetData>
  <mergeCells count="6">
    <mergeCell ref="B5:Q5"/>
    <mergeCell ref="B6:Q6"/>
    <mergeCell ref="B7:Q7"/>
    <mergeCell ref="B4:Q4"/>
    <mergeCell ref="B11:Q12"/>
    <mergeCell ref="B9:P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Norm_d_laiks_c+ pilns_mēn</vt:lpstr>
      <vt:lpstr>Norm_d_laiks_c+ NEpilns_mēn</vt:lpstr>
      <vt:lpstr>SUM_d_laiks_c+ pilns_mēn</vt:lpstr>
      <vt:lpstr>SUM_d_laiks_c+ NEpilns_mēn</vt:lpstr>
      <vt:lpstr>Testēšana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2021-11-24T10:35:14Z</dcterms:modified>
</cp:coreProperties>
</file>