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Sheet1" sheetId="1" r:id="rId1"/>
  </sheets>
  <definedNames>
    <definedName name="_xlnm.Print_Area" localSheetId="0">'Sheet1'!$A$1:$J$156</definedName>
  </definedNames>
  <calcPr fullCalcOnLoad="1"/>
</workbook>
</file>

<file path=xl/sharedStrings.xml><?xml version="1.0" encoding="utf-8"?>
<sst xmlns="http://schemas.openxmlformats.org/spreadsheetml/2006/main" count="316" uniqueCount="82">
  <si>
    <t>no tām</t>
  </si>
  <si>
    <t>- bērni</t>
  </si>
  <si>
    <t>t.sk., bērni ar invaliditāti</t>
  </si>
  <si>
    <t>- strādājošas personas</t>
  </si>
  <si>
    <t>- nestrādājošas personas</t>
  </si>
  <si>
    <t>- personas bērna kopšanas atvaļinājumā</t>
  </si>
  <si>
    <t>- pilngadīgas personas ar invaliditāti</t>
  </si>
  <si>
    <t>- pensijas vecuma personas</t>
  </si>
  <si>
    <t>Pārskata mēnesī pabalstus pieprasījušās personas</t>
  </si>
  <si>
    <t>Personas, kurām pārskata mēnesī izmaksāti pabalsti</t>
  </si>
  <si>
    <t>no tiem</t>
  </si>
  <si>
    <t>no tām – pa atteikuma iemesliem</t>
  </si>
  <si>
    <t>- neatbilstība kritērijiem</t>
  </si>
  <si>
    <t>- līdzdarbības pienākumu nepildīšana</t>
  </si>
  <si>
    <t>- finanšu līdzekļu trūkums</t>
  </si>
  <si>
    <t xml:space="preserve"> - personas, kurām spēkā trūcīgas personas statuss</t>
  </si>
  <si>
    <t>- personas, kurām spēkā trūcīgas personas statuss</t>
  </si>
  <si>
    <t xml:space="preserve"> - kopā</t>
  </si>
  <si>
    <r>
      <t xml:space="preserve">Pārskata mēnesī </t>
    </r>
    <r>
      <rPr>
        <b/>
        <u val="single"/>
        <sz val="10"/>
        <rFont val="Times New Roman"/>
        <family val="1"/>
      </rPr>
      <t>no jauna</t>
    </r>
    <r>
      <rPr>
        <b/>
        <sz val="10"/>
        <rFont val="Times New Roman"/>
        <family val="1"/>
      </rPr>
      <t xml:space="preserve"> konstatēta atbilstība trūcīgas personas statusam</t>
    </r>
  </si>
  <si>
    <r>
      <t xml:space="preserve">Pārskata mēnesī pabalstu </t>
    </r>
    <r>
      <rPr>
        <b/>
        <sz val="10"/>
        <rFont val="Times New Roman"/>
        <family val="1"/>
      </rPr>
      <t>pieprasījušās</t>
    </r>
    <r>
      <rPr>
        <sz val="10"/>
        <rFont val="Times New Roman"/>
        <family val="1"/>
      </rPr>
      <t xml:space="preserve"> personas</t>
    </r>
  </si>
  <si>
    <r>
      <t xml:space="preserve">Personas, kurām pārskata mēnesī </t>
    </r>
    <r>
      <rPr>
        <b/>
        <sz val="10"/>
        <rFont val="Times New Roman"/>
        <family val="1"/>
      </rPr>
      <t>piešķirts</t>
    </r>
    <r>
      <rPr>
        <sz val="10"/>
        <rFont val="Times New Roman"/>
        <family val="1"/>
      </rPr>
      <t xml:space="preserve"> pabalsts, kopā</t>
    </r>
  </si>
  <si>
    <r>
      <t xml:space="preserve">Personas, kurām pārskata mēnesī </t>
    </r>
    <r>
      <rPr>
        <b/>
        <sz val="10"/>
        <rFont val="Times New Roman"/>
        <family val="1"/>
      </rPr>
      <t>atteikts</t>
    </r>
    <r>
      <rPr>
        <sz val="10"/>
        <rFont val="Times New Roman"/>
        <family val="1"/>
      </rPr>
      <t xml:space="preserve"> pabalsts, kopā</t>
    </r>
  </si>
  <si>
    <r>
      <t xml:space="preserve">Personas, kurām pārskata mēnesī </t>
    </r>
    <r>
      <rPr>
        <b/>
        <sz val="10"/>
        <rFont val="Times New Roman"/>
        <family val="1"/>
      </rPr>
      <t>izmaksāts</t>
    </r>
    <r>
      <rPr>
        <sz val="10"/>
        <rFont val="Times New Roman"/>
        <family val="1"/>
      </rPr>
      <t xml:space="preserve"> pabalsts, kopā</t>
    </r>
  </si>
  <si>
    <t>KODS</t>
  </si>
  <si>
    <r>
      <t>Personas, kurām pārskata mēnesī</t>
    </r>
    <r>
      <rPr>
        <b/>
        <sz val="10"/>
        <rFont val="Times New Roman"/>
        <family val="1"/>
      </rPr>
      <t xml:space="preserve"> izmaksāts</t>
    </r>
    <r>
      <rPr>
        <sz val="10"/>
        <rFont val="Times New Roman"/>
        <family val="1"/>
      </rPr>
      <t xml:space="preserve"> pabalsts</t>
    </r>
  </si>
  <si>
    <t>NO TIEM - PA PABALSTU VEIDIEM</t>
  </si>
  <si>
    <t>RĀDĪTĀJS</t>
  </si>
  <si>
    <t xml:space="preserve"> Kopā</t>
  </si>
  <si>
    <t>VĒRTĪBA</t>
  </si>
  <si>
    <t>MĒRV.</t>
  </si>
  <si>
    <t xml:space="preserve"> - personām, kurām spēkā trūcīgas personas statuss </t>
  </si>
  <si>
    <r>
      <t xml:space="preserve">Pārskata mēnesī pabalstam </t>
    </r>
    <r>
      <rPr>
        <b/>
        <sz val="10"/>
        <rFont val="Times New Roman"/>
        <family val="1"/>
      </rPr>
      <t>izlietotie līdzekļi</t>
    </r>
    <r>
      <rPr>
        <sz val="10"/>
        <rFont val="Times New Roman"/>
        <family val="1"/>
      </rPr>
      <t xml:space="preserve">, kopā </t>
    </r>
  </si>
  <si>
    <t xml:space="preserve">Pārskata mēnesī pabalstiem izlietotie līdzekļi </t>
  </si>
  <si>
    <r>
      <t xml:space="preserve">Pārskata mēnesī pabalstam </t>
    </r>
    <r>
      <rPr>
        <b/>
        <sz val="10"/>
        <rFont val="Times New Roman"/>
        <family val="1"/>
      </rPr>
      <t xml:space="preserve">izlietotie līdzekļi </t>
    </r>
  </si>
  <si>
    <r>
      <t xml:space="preserve">t.sk., pabalsts piešķirts </t>
    </r>
    <r>
      <rPr>
        <b/>
        <sz val="10"/>
        <rFont val="Times New Roman"/>
        <family val="1"/>
      </rPr>
      <t>pirmreizēji</t>
    </r>
  </si>
  <si>
    <t>tālrunis</t>
  </si>
  <si>
    <t>fakss</t>
  </si>
  <si>
    <t>e-pasts</t>
  </si>
  <si>
    <t>adrese</t>
  </si>
  <si>
    <r>
      <t xml:space="preserve">Novada vai pilsētas </t>
    </r>
    <r>
      <rPr>
        <b/>
        <sz val="10"/>
        <rFont val="Times New Roman"/>
        <family val="1"/>
      </rPr>
      <t>domes</t>
    </r>
    <r>
      <rPr>
        <sz val="10"/>
        <rFont val="Times New Roman"/>
        <family val="1"/>
      </rPr>
      <t xml:space="preserve"> adrese</t>
    </r>
  </si>
  <si>
    <r>
      <t xml:space="preserve">Sociālā dienesta </t>
    </r>
    <r>
      <rPr>
        <sz val="10"/>
        <rFont val="Times New Roman"/>
        <family val="1"/>
      </rPr>
      <t>nosaukums</t>
    </r>
  </si>
  <si>
    <r>
      <t>Sociālā dienesta vadītājs</t>
    </r>
    <r>
      <rPr>
        <sz val="10"/>
        <rFont val="Times New Roman"/>
        <family val="1"/>
      </rPr>
      <t xml:space="preserve"> (vārds, uzvārds)</t>
    </r>
  </si>
  <si>
    <t>1. ZIŅAS PAR SOCIĀLĀS PALĪDZĪBAS SNIEGŠANU PĀRSKATA MĒNESĪ</t>
  </si>
  <si>
    <t>amats</t>
  </si>
  <si>
    <r>
      <t>Pārskata sagatavotājs</t>
    </r>
    <r>
      <rPr>
        <sz val="10"/>
        <rFont val="Times New Roman"/>
        <family val="1"/>
      </rPr>
      <t xml:space="preserve"> (vārds, uzvārds)</t>
    </r>
  </si>
  <si>
    <r>
      <t>Pārskata iesniegšanas</t>
    </r>
    <r>
      <rPr>
        <b/>
        <sz val="10"/>
        <rFont val="Times New Roman"/>
        <family val="1"/>
      </rPr>
      <t xml:space="preserve"> datums</t>
    </r>
  </si>
  <si>
    <t>personu skaits</t>
  </si>
  <si>
    <t>- pilngadīgas darbspējīgas personas, kopā</t>
  </si>
  <si>
    <r>
      <t xml:space="preserve">Personas, kurām pārskata mēnesī </t>
    </r>
    <r>
      <rPr>
        <b/>
        <sz val="10"/>
        <rFont val="Times New Roman"/>
        <family val="1"/>
      </rPr>
      <t>piešķirts</t>
    </r>
    <r>
      <rPr>
        <sz val="10"/>
        <rFont val="Times New Roman"/>
        <family val="1"/>
      </rPr>
      <t xml:space="preserve"> pabalsts</t>
    </r>
  </si>
  <si>
    <t>euro</t>
  </si>
  <si>
    <t>Personas, kurām pārskata mēnesī spēkā maznodrošinātās personas statuss</t>
  </si>
  <si>
    <t>- personas, kurām spēkā maznodrošinātas personas statuss</t>
  </si>
  <si>
    <t xml:space="preserve"> - personām, kurām spēkā maznodrošinātas personas statuss </t>
  </si>
  <si>
    <t xml:space="preserve"> -personas, kurām mājokļa pabalsts izmaksāts kopā ar GMI pabalstu</t>
  </si>
  <si>
    <t xml:space="preserve"> - personas, kurām mājokļa pabalsts izmaksāts kopā ar GMI pabalstu</t>
  </si>
  <si>
    <t xml:space="preserve"> - personas, kuras saņem citu izdevumu apmaksai</t>
  </si>
  <si>
    <t xml:space="preserve"> - personas, kuras saņem pabalstu ar izglītību saistītu izdevu apmaksai</t>
  </si>
  <si>
    <t xml:space="preserve"> - personas, kuras saņem pabalstu ar veselības aprūpi saistītu izdevu apmaksai</t>
  </si>
  <si>
    <t xml:space="preserve"> - pabalsts atsevišķu izdevumu apmaksai  </t>
  </si>
  <si>
    <t xml:space="preserve"> - pabalsts krīzes situācijā</t>
  </si>
  <si>
    <t xml:space="preserve">  - garantētā minimālā ienākuma pabalsts</t>
  </si>
  <si>
    <t xml:space="preserve"> - mājokļa pabalsts</t>
  </si>
  <si>
    <t>Pirmās personas mājsaimniecībā (personas ar koeficientu 1)</t>
  </si>
  <si>
    <t>Pārējās personas mājsaimniecībā (personas ar koeficientu 0.7)</t>
  </si>
  <si>
    <r>
      <t xml:space="preserve">Pārskata mēnesī </t>
    </r>
    <r>
      <rPr>
        <b/>
        <u val="single"/>
        <sz val="10"/>
        <rFont val="Times New Roman"/>
        <family val="1"/>
      </rPr>
      <t>spēkā trūcīgas personas statuss</t>
    </r>
  </si>
  <si>
    <t>t.sk., personas, kuras veic algotos pagaidu sabiedriskos darbus</t>
  </si>
  <si>
    <r>
      <t xml:space="preserve">Informācija </t>
    </r>
    <r>
      <rPr>
        <b/>
        <u val="single"/>
        <sz val="10"/>
        <rFont val="Times New Roman"/>
        <family val="1"/>
      </rPr>
      <t>par visiem</t>
    </r>
    <r>
      <rPr>
        <b/>
        <sz val="10"/>
        <rFont val="Times New Roman"/>
        <family val="1"/>
      </rPr>
      <t xml:space="preserve"> pašvaldības sociālās palīdzības pabalstiem </t>
    </r>
    <r>
      <rPr>
        <b/>
        <u val="single"/>
        <sz val="10"/>
        <rFont val="Times New Roman"/>
        <family val="1"/>
      </rPr>
      <t>KOPĀ</t>
    </r>
  </si>
  <si>
    <t xml:space="preserve"> - garantētā minimālā ienākuma pabalsts  (GMI) </t>
  </si>
  <si>
    <t xml:space="preserve"> - pabalsts atsevišķu izdevumu apmaksai </t>
  </si>
  <si>
    <t xml:space="preserve"> - pabalsts krīzes situācijā </t>
  </si>
  <si>
    <t>Pārskats par sociālās palīdzības sniegšanu ____________________ novada/valstspilsētas pašvaldībā</t>
  </si>
  <si>
    <t>2023.gada __________________ mēnesī</t>
  </si>
  <si>
    <t>2. ZIŅAS PAR SOCIĀLĀS PALĪDZĪBAS SNIEGŠANU NO 2023.GADA SĀKUMA</t>
  </si>
  <si>
    <t>Personas, kurām no 2023.gada sākuma vismaz vienu dienu ir bijis spēkā trūcīgas personas statuss</t>
  </si>
  <si>
    <t>Personas, kurām no 2023. gada sākuma vismaz vienu dienu ir bijis spēkā maznodrošinātās personas statuss</t>
  </si>
  <si>
    <t>Personas, kurām no 2023.gada sākuma vismaz vienu reizi izmaksāts vismaz viens sociālās palīdzības pabalsts, kopā</t>
  </si>
  <si>
    <t>Personas, kurām no 2023.gada sākuma vismaz vienu reizi izmaksāts garantētā minimālā ienākuma pabalsts</t>
  </si>
  <si>
    <t>Personas, kurām no 2023.gada sākuma vismaz vienu reizi izmaksāts mājokļa pabalsts</t>
  </si>
  <si>
    <t xml:space="preserve">Personas, kurām no 2023.gada sākuma vismaz vienu reizi izmaksāts pabalsts atsevišķu izdevumu apmaksai  </t>
  </si>
  <si>
    <t>Personas, kurām no 2023.gada sākuma vismaz vienu reizi izmaksāts pabalsts krīzes situācijā</t>
  </si>
  <si>
    <t>Pašvaldības sociālās palīdzības pabalstiem plānotais līdzekļu apjoms 2023.gadam</t>
  </si>
  <si>
    <t>Pašvaldības sociālās palīdzības pabalstiem izlietotie līdzekļi no 2023.gada sākuma, kopā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</si>
</sst>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1"/>
      <name val="Arial"/>
      <family val="2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62"/>
      <name val="Times New Roman"/>
      <family val="1"/>
    </font>
    <font>
      <b/>
      <sz val="10"/>
      <color indexed="20"/>
      <name val="Times New Roman"/>
      <family val="1"/>
    </font>
    <font>
      <b/>
      <i/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b/>
      <i/>
      <sz val="11"/>
      <name val="Times New Roman"/>
      <family val="1"/>
    </font>
    <font>
      <sz val="10"/>
      <color indexed="20"/>
      <name val="Arial"/>
      <family val="2"/>
    </font>
    <font>
      <strike/>
      <sz val="10"/>
      <name val="Cambria"/>
      <family val="1"/>
    </font>
    <font>
      <b/>
      <strike/>
      <sz val="10"/>
      <color indexed="2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57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65"/>
  <sheetViews>
    <sheetView tabSelected="1" zoomScalePageLayoutView="0" workbookViewId="0" topLeftCell="A69">
      <selection activeCell="L113" sqref="L113"/>
    </sheetView>
  </sheetViews>
  <sheetFormatPr defaultColWidth="9.140625" defaultRowHeight="12.75"/>
  <cols>
    <col min="1" max="1" width="11.57421875" style="22" customWidth="1"/>
    <col min="2" max="2" width="26.00390625" style="22" customWidth="1"/>
    <col min="3" max="3" width="9.00390625" style="22" customWidth="1"/>
    <col min="4" max="4" width="9.8515625" style="22" customWidth="1"/>
    <col min="5" max="5" width="17.140625" style="22" customWidth="1"/>
    <col min="6" max="6" width="9.140625" style="22" customWidth="1"/>
    <col min="7" max="7" width="9.28125" style="22" customWidth="1"/>
    <col min="8" max="8" width="7.57421875" style="22" customWidth="1"/>
    <col min="9" max="9" width="12.7109375" style="20" customWidth="1"/>
    <col min="10" max="10" width="17.00390625" style="9" customWidth="1"/>
    <col min="11" max="16384" width="9.140625" style="9" customWidth="1"/>
  </cols>
  <sheetData>
    <row r="4" spans="1:10" s="5" customFormat="1" ht="15" customHeight="1">
      <c r="A4" s="62" t="s">
        <v>70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s="5" customFormat="1" ht="15" customHeight="1">
      <c r="A5" s="63" t="s">
        <v>71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s="5" customFormat="1" ht="1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s="5" customFormat="1" ht="15" customHeight="1">
      <c r="A7" s="53" t="s">
        <v>39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s="5" customFormat="1" ht="15" customHeight="1">
      <c r="A8" s="54" t="s">
        <v>40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s="5" customFormat="1" ht="15" customHeight="1">
      <c r="A9" s="55" t="s">
        <v>38</v>
      </c>
      <c r="B9" s="55"/>
      <c r="C9" s="53"/>
      <c r="D9" s="53"/>
      <c r="E9" s="53"/>
      <c r="F9" s="53"/>
      <c r="G9" s="53"/>
      <c r="H9" s="53"/>
      <c r="I9" s="53"/>
      <c r="J9" s="53"/>
    </row>
    <row r="10" spans="1:10" s="5" customFormat="1" ht="15" customHeight="1">
      <c r="A10" s="55" t="s">
        <v>35</v>
      </c>
      <c r="B10" s="55"/>
      <c r="C10" s="53"/>
      <c r="D10" s="53"/>
      <c r="E10" s="53"/>
      <c r="F10" s="53"/>
      <c r="G10" s="53"/>
      <c r="H10" s="53"/>
      <c r="I10" s="53"/>
      <c r="J10" s="53"/>
    </row>
    <row r="11" spans="1:10" s="5" customFormat="1" ht="15" customHeight="1">
      <c r="A11" s="55" t="s">
        <v>36</v>
      </c>
      <c r="B11" s="55"/>
      <c r="C11" s="53"/>
      <c r="D11" s="53"/>
      <c r="E11" s="53"/>
      <c r="F11" s="53"/>
      <c r="G11" s="53"/>
      <c r="H11" s="53"/>
      <c r="I11" s="53"/>
      <c r="J11" s="53"/>
    </row>
    <row r="12" spans="1:10" s="5" customFormat="1" ht="15" customHeight="1">
      <c r="A12" s="55" t="s">
        <v>37</v>
      </c>
      <c r="B12" s="55"/>
      <c r="C12" s="53"/>
      <c r="D12" s="53"/>
      <c r="E12" s="53"/>
      <c r="F12" s="53"/>
      <c r="G12" s="53"/>
      <c r="H12" s="53"/>
      <c r="I12" s="53"/>
      <c r="J12" s="53"/>
    </row>
    <row r="13" spans="1:10" s="5" customFormat="1" ht="15" customHeight="1">
      <c r="A13" s="54" t="s">
        <v>41</v>
      </c>
      <c r="B13" s="53"/>
      <c r="C13" s="53"/>
      <c r="D13" s="53"/>
      <c r="E13" s="53"/>
      <c r="F13" s="53"/>
      <c r="G13" s="53"/>
      <c r="H13" s="53"/>
      <c r="I13" s="53"/>
      <c r="J13" s="53"/>
    </row>
    <row r="14" spans="1:10" s="5" customFormat="1" ht="15" customHeight="1">
      <c r="A14" s="55" t="s">
        <v>35</v>
      </c>
      <c r="B14" s="55"/>
      <c r="C14" s="53"/>
      <c r="D14" s="53"/>
      <c r="E14" s="53"/>
      <c r="F14" s="53"/>
      <c r="G14" s="53"/>
      <c r="H14" s="53"/>
      <c r="I14" s="53"/>
      <c r="J14" s="53"/>
    </row>
    <row r="15" spans="1:10" s="5" customFormat="1" ht="15" customHeight="1">
      <c r="A15" s="55" t="s">
        <v>37</v>
      </c>
      <c r="B15" s="55"/>
      <c r="C15" s="53"/>
      <c r="D15" s="53"/>
      <c r="E15" s="53"/>
      <c r="F15" s="53"/>
      <c r="G15" s="53"/>
      <c r="H15" s="53"/>
      <c r="I15" s="53"/>
      <c r="J15" s="53"/>
    </row>
    <row r="16" spans="1:10" s="5" customFormat="1" ht="15" customHeight="1">
      <c r="A16" s="54" t="s">
        <v>44</v>
      </c>
      <c r="B16" s="53"/>
      <c r="C16" s="55"/>
      <c r="D16" s="55"/>
      <c r="E16" s="55"/>
      <c r="F16" s="55"/>
      <c r="G16" s="55"/>
      <c r="H16" s="55"/>
      <c r="I16" s="55"/>
      <c r="J16" s="55"/>
    </row>
    <row r="17" spans="1:10" s="5" customFormat="1" ht="15" customHeight="1">
      <c r="A17" s="55" t="s">
        <v>43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s="5" customFormat="1" ht="15" customHeight="1">
      <c r="A18" s="55" t="s">
        <v>35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s="5" customFormat="1" ht="15" customHeight="1">
      <c r="A19" s="55" t="s">
        <v>37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10" s="5" customFormat="1" ht="15" customHeight="1">
      <c r="A20" s="53" t="s">
        <v>45</v>
      </c>
      <c r="B20" s="54"/>
      <c r="C20" s="55"/>
      <c r="D20" s="55"/>
      <c r="E20" s="55"/>
      <c r="F20" s="55"/>
      <c r="G20" s="55"/>
      <c r="H20" s="55"/>
      <c r="I20" s="55"/>
      <c r="J20" s="55"/>
    </row>
    <row r="21" s="7" customFormat="1" ht="15" customHeight="1">
      <c r="I21" s="8"/>
    </row>
    <row r="22" spans="1:10" ht="15" customHeight="1">
      <c r="A22" s="56" t="s">
        <v>42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1:12" ht="15" customHeight="1">
      <c r="A23" s="72" t="s">
        <v>26</v>
      </c>
      <c r="B23" s="72"/>
      <c r="C23" s="72"/>
      <c r="D23" s="72"/>
      <c r="E23" s="72"/>
      <c r="F23" s="72"/>
      <c r="G23" s="72"/>
      <c r="H23" s="10" t="s">
        <v>23</v>
      </c>
      <c r="I23" s="11" t="s">
        <v>29</v>
      </c>
      <c r="J23" s="10" t="s">
        <v>28</v>
      </c>
      <c r="L23" s="5"/>
    </row>
    <row r="24" spans="1:12" ht="15" customHeight="1">
      <c r="A24" s="47" t="s">
        <v>18</v>
      </c>
      <c r="B24" s="47"/>
      <c r="C24" s="47"/>
      <c r="D24" s="47"/>
      <c r="E24" s="47"/>
      <c r="F24" s="47"/>
      <c r="G24" s="47"/>
      <c r="H24" s="23">
        <v>10</v>
      </c>
      <c r="I24" s="24" t="s">
        <v>46</v>
      </c>
      <c r="J24" s="2">
        <v>0</v>
      </c>
      <c r="L24" s="4" t="str">
        <f>IF(J24&lt;=J25,"OK","No jauna konstatēto skaits pārsniedz kopējo skaitu!!! ")</f>
        <v>OK</v>
      </c>
    </row>
    <row r="25" spans="1:12" ht="15" customHeight="1">
      <c r="A25" s="47" t="s">
        <v>64</v>
      </c>
      <c r="B25" s="48"/>
      <c r="C25" s="49" t="s">
        <v>27</v>
      </c>
      <c r="D25" s="49"/>
      <c r="E25" s="49"/>
      <c r="F25" s="49"/>
      <c r="G25" s="49"/>
      <c r="H25" s="25">
        <v>11</v>
      </c>
      <c r="I25" s="24" t="s">
        <v>46</v>
      </c>
      <c r="J25" s="26">
        <f>J28+J30+J35+J36</f>
        <v>0</v>
      </c>
      <c r="L25" s="4"/>
    </row>
    <row r="26" spans="1:12" ht="15" customHeight="1">
      <c r="A26" s="47"/>
      <c r="B26" s="48"/>
      <c r="C26" s="58" t="s">
        <v>62</v>
      </c>
      <c r="D26" s="59"/>
      <c r="E26" s="59"/>
      <c r="F26" s="59"/>
      <c r="G26" s="60"/>
      <c r="H26" s="25">
        <v>81</v>
      </c>
      <c r="I26" s="24" t="s">
        <v>46</v>
      </c>
      <c r="J26" s="1">
        <v>0</v>
      </c>
      <c r="L26" s="4" t="str">
        <f>IF(J26+J27=J25,"OK","Pārbaudiet vai personai nav ielikti abi koificenti!!! ")</f>
        <v>OK</v>
      </c>
    </row>
    <row r="27" spans="1:12" ht="15" customHeight="1">
      <c r="A27" s="47"/>
      <c r="B27" s="48"/>
      <c r="C27" s="58" t="s">
        <v>63</v>
      </c>
      <c r="D27" s="59"/>
      <c r="E27" s="59"/>
      <c r="F27" s="59"/>
      <c r="G27" s="60"/>
      <c r="H27" s="25">
        <v>82</v>
      </c>
      <c r="I27" s="24" t="s">
        <v>46</v>
      </c>
      <c r="J27" s="1">
        <v>0</v>
      </c>
      <c r="L27" s="4"/>
    </row>
    <row r="28" spans="1:12" ht="15" customHeight="1">
      <c r="A28" s="48"/>
      <c r="B28" s="48"/>
      <c r="C28" s="51" t="s">
        <v>0</v>
      </c>
      <c r="D28" s="45" t="s">
        <v>1</v>
      </c>
      <c r="E28" s="45"/>
      <c r="F28" s="45"/>
      <c r="G28" s="45"/>
      <c r="H28" s="30">
        <v>111</v>
      </c>
      <c r="I28" s="24" t="s">
        <v>46</v>
      </c>
      <c r="J28" s="1">
        <v>0</v>
      </c>
      <c r="L28" s="4"/>
    </row>
    <row r="29" spans="1:12" ht="15" customHeight="1">
      <c r="A29" s="48"/>
      <c r="B29" s="48"/>
      <c r="C29" s="68"/>
      <c r="D29" s="45" t="s">
        <v>2</v>
      </c>
      <c r="E29" s="45"/>
      <c r="F29" s="45"/>
      <c r="G29" s="45"/>
      <c r="H29" s="30">
        <v>1111</v>
      </c>
      <c r="I29" s="24" t="s">
        <v>46</v>
      </c>
      <c r="J29" s="1">
        <v>0</v>
      </c>
      <c r="L29" s="4" t="str">
        <f>IF(J28&gt;=J29,"OK","Bērni- invalīdi pārsniedz kopējo bērnu skaitu!!!")</f>
        <v>OK</v>
      </c>
    </row>
    <row r="30" spans="1:12" ht="15" customHeight="1">
      <c r="A30" s="48"/>
      <c r="B30" s="48"/>
      <c r="C30" s="68"/>
      <c r="D30" s="50" t="s">
        <v>47</v>
      </c>
      <c r="E30" s="50"/>
      <c r="F30" s="50"/>
      <c r="G30" s="50"/>
      <c r="H30" s="30">
        <v>112</v>
      </c>
      <c r="I30" s="24" t="s">
        <v>46</v>
      </c>
      <c r="J30" s="26">
        <f>J31+J32+J33</f>
        <v>0</v>
      </c>
      <c r="L30" s="4"/>
    </row>
    <row r="31" spans="1:12" ht="15" customHeight="1">
      <c r="A31" s="48"/>
      <c r="B31" s="48"/>
      <c r="C31" s="68"/>
      <c r="D31" s="51" t="s">
        <v>0</v>
      </c>
      <c r="E31" s="45" t="s">
        <v>3</v>
      </c>
      <c r="F31" s="46"/>
      <c r="G31" s="46"/>
      <c r="H31" s="30">
        <v>1121</v>
      </c>
      <c r="I31" s="24" t="s">
        <v>46</v>
      </c>
      <c r="J31" s="1">
        <v>0</v>
      </c>
      <c r="L31" s="4"/>
    </row>
    <row r="32" spans="1:12" ht="15" customHeight="1">
      <c r="A32" s="48"/>
      <c r="B32" s="48"/>
      <c r="C32" s="68"/>
      <c r="D32" s="52"/>
      <c r="E32" s="45" t="s">
        <v>4</v>
      </c>
      <c r="F32" s="46"/>
      <c r="G32" s="46"/>
      <c r="H32" s="30">
        <v>1122</v>
      </c>
      <c r="I32" s="24" t="s">
        <v>46</v>
      </c>
      <c r="J32" s="1">
        <v>0</v>
      </c>
      <c r="L32" s="4"/>
    </row>
    <row r="33" spans="1:12" ht="15" customHeight="1">
      <c r="A33" s="48"/>
      <c r="B33" s="48"/>
      <c r="C33" s="68"/>
      <c r="D33" s="52"/>
      <c r="E33" s="45" t="s">
        <v>5</v>
      </c>
      <c r="F33" s="46"/>
      <c r="G33" s="46"/>
      <c r="H33" s="30">
        <v>1123</v>
      </c>
      <c r="I33" s="24" t="s">
        <v>46</v>
      </c>
      <c r="J33" s="1">
        <v>0</v>
      </c>
      <c r="L33" s="4"/>
    </row>
    <row r="34" spans="1:12" ht="30" customHeight="1">
      <c r="A34" s="48"/>
      <c r="B34" s="48"/>
      <c r="C34" s="68"/>
      <c r="D34" s="45" t="s">
        <v>65</v>
      </c>
      <c r="E34" s="45"/>
      <c r="F34" s="45"/>
      <c r="G34" s="45"/>
      <c r="H34" s="31">
        <v>1124</v>
      </c>
      <c r="I34" s="32" t="s">
        <v>46</v>
      </c>
      <c r="J34" s="2">
        <v>0</v>
      </c>
      <c r="L34" s="4" t="str">
        <f>IF(J34&lt;=J32,"OK","Stipendiāti pārsniedz nestrādājošo skaitu!!!")</f>
        <v>OK</v>
      </c>
    </row>
    <row r="35" spans="1:12" ht="15" customHeight="1">
      <c r="A35" s="48"/>
      <c r="B35" s="48"/>
      <c r="C35" s="68"/>
      <c r="D35" s="45" t="s">
        <v>6</v>
      </c>
      <c r="E35" s="45"/>
      <c r="F35" s="45"/>
      <c r="G35" s="45"/>
      <c r="H35" s="30">
        <v>113</v>
      </c>
      <c r="I35" s="24" t="s">
        <v>46</v>
      </c>
      <c r="J35" s="1">
        <v>0</v>
      </c>
      <c r="L35" s="4"/>
    </row>
    <row r="36" spans="1:12" ht="15" customHeight="1">
      <c r="A36" s="48"/>
      <c r="B36" s="48"/>
      <c r="C36" s="68"/>
      <c r="D36" s="45" t="s">
        <v>7</v>
      </c>
      <c r="E36" s="45"/>
      <c r="F36" s="45"/>
      <c r="G36" s="45"/>
      <c r="H36" s="30">
        <v>114</v>
      </c>
      <c r="I36" s="24" t="s">
        <v>46</v>
      </c>
      <c r="J36" s="1">
        <v>0</v>
      </c>
      <c r="L36" s="4"/>
    </row>
    <row r="37" spans="1:12" s="12" customFormat="1" ht="15" customHeight="1">
      <c r="A37" s="47" t="s">
        <v>50</v>
      </c>
      <c r="B37" s="48"/>
      <c r="C37" s="49" t="s">
        <v>27</v>
      </c>
      <c r="D37" s="49"/>
      <c r="E37" s="49"/>
      <c r="F37" s="49"/>
      <c r="G37" s="49"/>
      <c r="H37" s="25">
        <v>71</v>
      </c>
      <c r="I37" s="24" t="s">
        <v>46</v>
      </c>
      <c r="J37" s="26">
        <f>J40+J42+J47+J48</f>
        <v>0</v>
      </c>
      <c r="L37" s="13"/>
    </row>
    <row r="38" spans="1:12" s="12" customFormat="1" ht="15" customHeight="1">
      <c r="A38" s="47"/>
      <c r="B38" s="48"/>
      <c r="C38" s="58" t="s">
        <v>62</v>
      </c>
      <c r="D38" s="59"/>
      <c r="E38" s="59"/>
      <c r="F38" s="59"/>
      <c r="G38" s="60"/>
      <c r="H38" s="25">
        <v>86</v>
      </c>
      <c r="I38" s="24" t="s">
        <v>46</v>
      </c>
      <c r="J38" s="44">
        <v>0</v>
      </c>
      <c r="L38" s="4" t="str">
        <f>IF(J38+J39=J37,"OK","Pārbaudiet vai personai nav ielikti abi koificenti!!! ")</f>
        <v>OK</v>
      </c>
    </row>
    <row r="39" spans="1:12" s="12" customFormat="1" ht="15" customHeight="1">
      <c r="A39" s="47"/>
      <c r="B39" s="48"/>
      <c r="C39" s="58" t="s">
        <v>63</v>
      </c>
      <c r="D39" s="59"/>
      <c r="E39" s="59"/>
      <c r="F39" s="59"/>
      <c r="G39" s="60"/>
      <c r="H39" s="25">
        <v>87</v>
      </c>
      <c r="I39" s="24" t="s">
        <v>46</v>
      </c>
      <c r="J39" s="44">
        <v>0</v>
      </c>
      <c r="L39" s="13"/>
    </row>
    <row r="40" spans="1:12" s="12" customFormat="1" ht="15" customHeight="1">
      <c r="A40" s="48"/>
      <c r="B40" s="48"/>
      <c r="C40" s="51" t="s">
        <v>0</v>
      </c>
      <c r="D40" s="45" t="s">
        <v>1</v>
      </c>
      <c r="E40" s="45"/>
      <c r="F40" s="45"/>
      <c r="G40" s="45"/>
      <c r="H40" s="30">
        <v>711</v>
      </c>
      <c r="I40" s="24" t="s">
        <v>46</v>
      </c>
      <c r="J40" s="1">
        <v>0</v>
      </c>
      <c r="L40" s="13"/>
    </row>
    <row r="41" spans="1:12" s="12" customFormat="1" ht="15" customHeight="1">
      <c r="A41" s="48"/>
      <c r="B41" s="48"/>
      <c r="C41" s="68"/>
      <c r="D41" s="45" t="s">
        <v>2</v>
      </c>
      <c r="E41" s="45"/>
      <c r="F41" s="45"/>
      <c r="G41" s="45"/>
      <c r="H41" s="30">
        <v>7111</v>
      </c>
      <c r="I41" s="24" t="s">
        <v>46</v>
      </c>
      <c r="J41" s="1">
        <v>0</v>
      </c>
      <c r="L41" s="4" t="str">
        <f>IF(J40&gt;=J41,"OK","Bērni- invalīdi pārsniedz kopējo bērnu skaitu!!!")</f>
        <v>OK</v>
      </c>
    </row>
    <row r="42" spans="1:12" s="12" customFormat="1" ht="15" customHeight="1">
      <c r="A42" s="48"/>
      <c r="B42" s="48"/>
      <c r="C42" s="68"/>
      <c r="D42" s="50" t="s">
        <v>47</v>
      </c>
      <c r="E42" s="50"/>
      <c r="F42" s="50"/>
      <c r="G42" s="50"/>
      <c r="H42" s="30">
        <v>712</v>
      </c>
      <c r="I42" s="24" t="s">
        <v>46</v>
      </c>
      <c r="J42" s="26">
        <f>J43+J44+J45</f>
        <v>0</v>
      </c>
      <c r="L42" s="4"/>
    </row>
    <row r="43" spans="1:12" s="12" customFormat="1" ht="15" customHeight="1">
      <c r="A43" s="48"/>
      <c r="B43" s="48"/>
      <c r="C43" s="68"/>
      <c r="D43" s="51" t="s">
        <v>0</v>
      </c>
      <c r="E43" s="45" t="s">
        <v>3</v>
      </c>
      <c r="F43" s="46"/>
      <c r="G43" s="46"/>
      <c r="H43" s="30">
        <v>7121</v>
      </c>
      <c r="I43" s="24" t="s">
        <v>46</v>
      </c>
      <c r="J43" s="1">
        <v>0</v>
      </c>
      <c r="L43" s="4"/>
    </row>
    <row r="44" spans="1:12" s="12" customFormat="1" ht="15" customHeight="1">
      <c r="A44" s="48"/>
      <c r="B44" s="48"/>
      <c r="C44" s="68"/>
      <c r="D44" s="52"/>
      <c r="E44" s="45" t="s">
        <v>4</v>
      </c>
      <c r="F44" s="46"/>
      <c r="G44" s="46"/>
      <c r="H44" s="30">
        <v>7122</v>
      </c>
      <c r="I44" s="24" t="s">
        <v>46</v>
      </c>
      <c r="J44" s="1">
        <v>0</v>
      </c>
      <c r="L44" s="4"/>
    </row>
    <row r="45" spans="1:12" s="12" customFormat="1" ht="15" customHeight="1">
      <c r="A45" s="48"/>
      <c r="B45" s="48"/>
      <c r="C45" s="68"/>
      <c r="D45" s="52"/>
      <c r="E45" s="45" t="s">
        <v>5</v>
      </c>
      <c r="F45" s="46"/>
      <c r="G45" s="46"/>
      <c r="H45" s="30">
        <v>7123</v>
      </c>
      <c r="I45" s="24" t="s">
        <v>46</v>
      </c>
      <c r="J45" s="1">
        <v>0</v>
      </c>
      <c r="L45" s="4"/>
    </row>
    <row r="46" spans="1:12" s="12" customFormat="1" ht="15" customHeight="1">
      <c r="A46" s="48"/>
      <c r="B46" s="48"/>
      <c r="C46" s="68"/>
      <c r="D46" s="45" t="s">
        <v>65</v>
      </c>
      <c r="E46" s="45"/>
      <c r="F46" s="45"/>
      <c r="G46" s="45"/>
      <c r="H46" s="30">
        <v>7124</v>
      </c>
      <c r="I46" s="32" t="s">
        <v>46</v>
      </c>
      <c r="J46" s="2">
        <v>0</v>
      </c>
      <c r="L46" s="4" t="str">
        <f>IF(J46&lt;=J44,"OK","Stipendiāti pārsniedz nestrādājošo skaitu!!!")</f>
        <v>OK</v>
      </c>
    </row>
    <row r="47" spans="1:12" s="12" customFormat="1" ht="15" customHeight="1">
      <c r="A47" s="48"/>
      <c r="B47" s="48"/>
      <c r="C47" s="68"/>
      <c r="D47" s="45" t="s">
        <v>6</v>
      </c>
      <c r="E47" s="45"/>
      <c r="F47" s="45"/>
      <c r="G47" s="45"/>
      <c r="H47" s="30">
        <v>713</v>
      </c>
      <c r="I47" s="24" t="s">
        <v>46</v>
      </c>
      <c r="J47" s="1">
        <v>0</v>
      </c>
      <c r="L47" s="13"/>
    </row>
    <row r="48" spans="1:12" s="12" customFormat="1" ht="15" customHeight="1">
      <c r="A48" s="48"/>
      <c r="B48" s="48"/>
      <c r="C48" s="68"/>
      <c r="D48" s="45" t="s">
        <v>7</v>
      </c>
      <c r="E48" s="45"/>
      <c r="F48" s="45"/>
      <c r="G48" s="45"/>
      <c r="H48" s="30">
        <v>714</v>
      </c>
      <c r="I48" s="24" t="s">
        <v>46</v>
      </c>
      <c r="J48" s="1">
        <v>0</v>
      </c>
      <c r="L48" s="13"/>
    </row>
    <row r="49" spans="1:12" ht="15" customHeight="1">
      <c r="A49" s="67" t="s">
        <v>66</v>
      </c>
      <c r="B49" s="67"/>
      <c r="C49" s="73" t="s">
        <v>8</v>
      </c>
      <c r="D49" s="73"/>
      <c r="E49" s="73"/>
      <c r="F49" s="73"/>
      <c r="G49" s="73"/>
      <c r="H49" s="25">
        <v>20</v>
      </c>
      <c r="I49" s="24" t="s">
        <v>46</v>
      </c>
      <c r="J49" s="14">
        <v>0</v>
      </c>
      <c r="L49" s="4"/>
    </row>
    <row r="50" spans="1:12" ht="15" customHeight="1">
      <c r="A50" s="67"/>
      <c r="B50" s="67"/>
      <c r="C50" s="73" t="s">
        <v>9</v>
      </c>
      <c r="D50" s="73"/>
      <c r="E50" s="73"/>
      <c r="F50" s="73"/>
      <c r="G50" s="73"/>
      <c r="H50" s="25">
        <v>21</v>
      </c>
      <c r="I50" s="24" t="s">
        <v>46</v>
      </c>
      <c r="J50" s="14">
        <v>0</v>
      </c>
      <c r="L50" s="4"/>
    </row>
    <row r="51" spans="1:12" ht="15" customHeight="1">
      <c r="A51" s="67"/>
      <c r="B51" s="67"/>
      <c r="C51" s="67" t="s">
        <v>32</v>
      </c>
      <c r="D51" s="67"/>
      <c r="E51" s="67"/>
      <c r="F51" s="67"/>
      <c r="G51" s="67"/>
      <c r="H51" s="25">
        <v>22</v>
      </c>
      <c r="I51" s="24" t="s">
        <v>49</v>
      </c>
      <c r="J51" s="26">
        <f>J72+J94+J140+J120</f>
        <v>0</v>
      </c>
      <c r="L51" s="4"/>
    </row>
    <row r="52" spans="1:12" ht="15" customHeight="1">
      <c r="A52" s="83" t="s">
        <v>25</v>
      </c>
      <c r="B52" s="74" t="s">
        <v>67</v>
      </c>
      <c r="C52" s="45" t="s">
        <v>19</v>
      </c>
      <c r="D52" s="45"/>
      <c r="E52" s="45"/>
      <c r="F52" s="45"/>
      <c r="G52" s="45"/>
      <c r="H52" s="25">
        <v>30</v>
      </c>
      <c r="I52" s="24" t="s">
        <v>46</v>
      </c>
      <c r="J52" s="1">
        <v>0</v>
      </c>
      <c r="L52" s="4"/>
    </row>
    <row r="53" spans="1:10" ht="15" customHeight="1">
      <c r="A53" s="84"/>
      <c r="B53" s="75"/>
      <c r="C53" s="45" t="s">
        <v>48</v>
      </c>
      <c r="D53" s="45"/>
      <c r="E53" s="45"/>
      <c r="F53" s="45"/>
      <c r="G53" s="45"/>
      <c r="H53" s="25">
        <v>31</v>
      </c>
      <c r="I53" s="24" t="s">
        <v>46</v>
      </c>
      <c r="J53" s="1">
        <v>0</v>
      </c>
    </row>
    <row r="54" spans="1:12" ht="15" customHeight="1">
      <c r="A54" s="84"/>
      <c r="B54" s="75"/>
      <c r="C54" s="61" t="s">
        <v>34</v>
      </c>
      <c r="D54" s="61"/>
      <c r="E54" s="61"/>
      <c r="F54" s="61"/>
      <c r="G54" s="61"/>
      <c r="H54" s="30">
        <v>311</v>
      </c>
      <c r="I54" s="24" t="s">
        <v>46</v>
      </c>
      <c r="J54" s="1">
        <v>0</v>
      </c>
      <c r="L54" s="4" t="str">
        <f>IF(J54&lt;=J53,"OK","Pirmreizēji piešķirtie pārsniedz piešķirto kopējo skaitu!!!")</f>
        <v>OK</v>
      </c>
    </row>
    <row r="55" spans="1:12" ht="15" customHeight="1">
      <c r="A55" s="84"/>
      <c r="B55" s="75"/>
      <c r="C55" s="45" t="s">
        <v>21</v>
      </c>
      <c r="D55" s="45"/>
      <c r="E55" s="45"/>
      <c r="F55" s="45"/>
      <c r="G55" s="45"/>
      <c r="H55" s="25">
        <v>32</v>
      </c>
      <c r="I55" s="24" t="s">
        <v>46</v>
      </c>
      <c r="J55" s="26">
        <f>J56+J57+J58</f>
        <v>0</v>
      </c>
      <c r="L55" s="5"/>
    </row>
    <row r="56" spans="1:12" ht="15" customHeight="1">
      <c r="A56" s="84"/>
      <c r="B56" s="75"/>
      <c r="C56" s="45" t="s">
        <v>11</v>
      </c>
      <c r="D56" s="45"/>
      <c r="E56" s="45" t="s">
        <v>12</v>
      </c>
      <c r="F56" s="45"/>
      <c r="G56" s="45"/>
      <c r="H56" s="30">
        <v>321</v>
      </c>
      <c r="I56" s="24" t="s">
        <v>46</v>
      </c>
      <c r="J56" s="1">
        <v>0</v>
      </c>
      <c r="L56" s="5"/>
    </row>
    <row r="57" spans="1:12" ht="15" customHeight="1">
      <c r="A57" s="84"/>
      <c r="B57" s="75"/>
      <c r="C57" s="45"/>
      <c r="D57" s="45"/>
      <c r="E57" s="45" t="s">
        <v>13</v>
      </c>
      <c r="F57" s="45"/>
      <c r="G57" s="45"/>
      <c r="H57" s="30">
        <v>322</v>
      </c>
      <c r="I57" s="24" t="s">
        <v>46</v>
      </c>
      <c r="J57" s="1">
        <v>0</v>
      </c>
      <c r="L57" s="5"/>
    </row>
    <row r="58" spans="1:12" ht="15" customHeight="1">
      <c r="A58" s="84"/>
      <c r="B58" s="75"/>
      <c r="C58" s="45"/>
      <c r="D58" s="45"/>
      <c r="E58" s="45" t="s">
        <v>14</v>
      </c>
      <c r="F58" s="45"/>
      <c r="G58" s="45"/>
      <c r="H58" s="30">
        <v>323</v>
      </c>
      <c r="I58" s="24" t="s">
        <v>46</v>
      </c>
      <c r="J58" s="1">
        <v>0</v>
      </c>
      <c r="L58" s="5"/>
    </row>
    <row r="59" spans="1:12" ht="15" customHeight="1">
      <c r="A59" s="84"/>
      <c r="B59" s="75"/>
      <c r="C59" s="45" t="s">
        <v>22</v>
      </c>
      <c r="D59" s="45"/>
      <c r="E59" s="45"/>
      <c r="F59" s="45"/>
      <c r="G59" s="45"/>
      <c r="H59" s="25">
        <v>33</v>
      </c>
      <c r="I59" s="24" t="s">
        <v>46</v>
      </c>
      <c r="J59" s="26">
        <f>J63+J65+J70+J71</f>
        <v>0</v>
      </c>
      <c r="L59" s="5"/>
    </row>
    <row r="60" spans="1:12" ht="15" customHeight="1">
      <c r="A60" s="84"/>
      <c r="B60" s="75"/>
      <c r="C60" s="58" t="s">
        <v>62</v>
      </c>
      <c r="D60" s="59"/>
      <c r="E60" s="59"/>
      <c r="F60" s="59"/>
      <c r="G60" s="60"/>
      <c r="H60" s="25">
        <v>84</v>
      </c>
      <c r="I60" s="24" t="s">
        <v>46</v>
      </c>
      <c r="J60" s="1">
        <v>0</v>
      </c>
      <c r="L60" s="4" t="str">
        <f>IF(J60+J61=J59,"OK","Pārbaudiet vai personai nav ielikti abi koificenti!!! ")</f>
        <v>OK</v>
      </c>
    </row>
    <row r="61" spans="1:12" ht="15" customHeight="1">
      <c r="A61" s="84"/>
      <c r="B61" s="75"/>
      <c r="C61" s="58" t="s">
        <v>63</v>
      </c>
      <c r="D61" s="59"/>
      <c r="E61" s="59"/>
      <c r="F61" s="59"/>
      <c r="G61" s="60"/>
      <c r="H61" s="25">
        <v>85</v>
      </c>
      <c r="I61" s="24" t="s">
        <v>46</v>
      </c>
      <c r="J61" s="1">
        <v>0</v>
      </c>
      <c r="L61" s="5"/>
    </row>
    <row r="62" spans="1:12" ht="15" customHeight="1" hidden="1">
      <c r="A62" s="84"/>
      <c r="B62" s="75"/>
      <c r="C62" s="27"/>
      <c r="D62" s="28"/>
      <c r="E62" s="28"/>
      <c r="F62" s="28"/>
      <c r="G62" s="29"/>
      <c r="H62" s="25"/>
      <c r="I62" s="24"/>
      <c r="J62" s="1"/>
      <c r="L62" s="5"/>
    </row>
    <row r="63" spans="1:12" ht="15" customHeight="1">
      <c r="A63" s="84"/>
      <c r="B63" s="75"/>
      <c r="C63" s="69" t="s">
        <v>0</v>
      </c>
      <c r="D63" s="45" t="s">
        <v>1</v>
      </c>
      <c r="E63" s="45"/>
      <c r="F63" s="45"/>
      <c r="G63" s="45"/>
      <c r="H63" s="30">
        <v>331</v>
      </c>
      <c r="I63" s="24" t="s">
        <v>46</v>
      </c>
      <c r="J63" s="1">
        <v>0</v>
      </c>
      <c r="L63" s="5"/>
    </row>
    <row r="64" spans="1:12" ht="15" customHeight="1">
      <c r="A64" s="84"/>
      <c r="B64" s="75"/>
      <c r="C64" s="70"/>
      <c r="D64" s="45" t="s">
        <v>2</v>
      </c>
      <c r="E64" s="45"/>
      <c r="F64" s="45"/>
      <c r="G64" s="45"/>
      <c r="H64" s="30">
        <v>3311</v>
      </c>
      <c r="I64" s="24" t="s">
        <v>46</v>
      </c>
      <c r="J64" s="1">
        <v>0</v>
      </c>
      <c r="L64" s="4" t="str">
        <f>IF(J63&gt;=J64,"OK","Bērni- invalīdi pārsniedz kopējo bērnu skaitu!!!")</f>
        <v>OK</v>
      </c>
    </row>
    <row r="65" spans="1:12" ht="15" customHeight="1">
      <c r="A65" s="84"/>
      <c r="B65" s="75"/>
      <c r="C65" s="70"/>
      <c r="D65" s="50" t="s">
        <v>47</v>
      </c>
      <c r="E65" s="50"/>
      <c r="F65" s="50"/>
      <c r="G65" s="50"/>
      <c r="H65" s="30">
        <v>332</v>
      </c>
      <c r="I65" s="24" t="s">
        <v>46</v>
      </c>
      <c r="J65" s="26">
        <f>J66+J67+J68</f>
        <v>0</v>
      </c>
      <c r="L65" s="5"/>
    </row>
    <row r="66" spans="1:12" ht="15" customHeight="1">
      <c r="A66" s="84"/>
      <c r="B66" s="75"/>
      <c r="C66" s="70"/>
      <c r="D66" s="69" t="s">
        <v>0</v>
      </c>
      <c r="E66" s="45" t="s">
        <v>3</v>
      </c>
      <c r="F66" s="46"/>
      <c r="G66" s="46"/>
      <c r="H66" s="30">
        <v>3321</v>
      </c>
      <c r="I66" s="24" t="s">
        <v>46</v>
      </c>
      <c r="J66" s="1">
        <v>0</v>
      </c>
      <c r="L66" s="5"/>
    </row>
    <row r="67" spans="1:12" ht="15" customHeight="1">
      <c r="A67" s="84"/>
      <c r="B67" s="75"/>
      <c r="C67" s="70"/>
      <c r="D67" s="70"/>
      <c r="E67" s="45" t="s">
        <v>4</v>
      </c>
      <c r="F67" s="46"/>
      <c r="G67" s="46"/>
      <c r="H67" s="30">
        <v>3322</v>
      </c>
      <c r="I67" s="24" t="s">
        <v>46</v>
      </c>
      <c r="J67" s="1">
        <v>0</v>
      </c>
      <c r="L67" s="5"/>
    </row>
    <row r="68" spans="1:12" ht="15" customHeight="1">
      <c r="A68" s="84"/>
      <c r="B68" s="75"/>
      <c r="C68" s="70"/>
      <c r="D68" s="70"/>
      <c r="E68" s="45" t="s">
        <v>5</v>
      </c>
      <c r="F68" s="46"/>
      <c r="G68" s="46"/>
      <c r="H68" s="30">
        <v>3323</v>
      </c>
      <c r="I68" s="24" t="s">
        <v>46</v>
      </c>
      <c r="J68" s="1">
        <v>0</v>
      </c>
      <c r="L68" s="5"/>
    </row>
    <row r="69" spans="1:12" ht="30" customHeight="1">
      <c r="A69" s="84"/>
      <c r="B69" s="75"/>
      <c r="C69" s="70"/>
      <c r="D69" s="45" t="s">
        <v>65</v>
      </c>
      <c r="E69" s="45"/>
      <c r="F69" s="45"/>
      <c r="G69" s="45"/>
      <c r="H69" s="31">
        <v>3324</v>
      </c>
      <c r="I69" s="32" t="s">
        <v>46</v>
      </c>
      <c r="J69" s="2">
        <v>0</v>
      </c>
      <c r="L69" s="4" t="str">
        <f>IF(J69&lt;=J67,"OK","Stipendiāti pārsniedz nestrādājošo skaitu!!!")</f>
        <v>OK</v>
      </c>
    </row>
    <row r="70" spans="1:12" ht="15" customHeight="1">
      <c r="A70" s="84"/>
      <c r="B70" s="75"/>
      <c r="C70" s="70"/>
      <c r="D70" s="45" t="s">
        <v>6</v>
      </c>
      <c r="E70" s="45"/>
      <c r="F70" s="45"/>
      <c r="G70" s="45"/>
      <c r="H70" s="30">
        <v>333</v>
      </c>
      <c r="I70" s="24" t="s">
        <v>46</v>
      </c>
      <c r="J70" s="1">
        <v>0</v>
      </c>
      <c r="L70" s="5"/>
    </row>
    <row r="71" spans="1:12" ht="15" customHeight="1">
      <c r="A71" s="84"/>
      <c r="B71" s="75"/>
      <c r="C71" s="70"/>
      <c r="D71" s="45" t="s">
        <v>7</v>
      </c>
      <c r="E71" s="45"/>
      <c r="F71" s="45"/>
      <c r="G71" s="45"/>
      <c r="H71" s="30">
        <v>334</v>
      </c>
      <c r="I71" s="24" t="s">
        <v>46</v>
      </c>
      <c r="J71" s="1">
        <v>0</v>
      </c>
      <c r="L71" s="5"/>
    </row>
    <row r="72" spans="1:12" ht="15" customHeight="1">
      <c r="A72" s="84"/>
      <c r="B72" s="75"/>
      <c r="C72" s="45" t="s">
        <v>33</v>
      </c>
      <c r="D72" s="45"/>
      <c r="E72" s="45"/>
      <c r="F72" s="45"/>
      <c r="G72" s="45"/>
      <c r="H72" s="25">
        <v>34</v>
      </c>
      <c r="I72" s="24" t="s">
        <v>49</v>
      </c>
      <c r="J72" s="1">
        <v>0</v>
      </c>
      <c r="L72" s="5"/>
    </row>
    <row r="73" spans="1:12" ht="15" customHeight="1">
      <c r="A73" s="84"/>
      <c r="B73" s="74" t="s">
        <v>61</v>
      </c>
      <c r="C73" s="45" t="s">
        <v>19</v>
      </c>
      <c r="D73" s="45"/>
      <c r="E73" s="45"/>
      <c r="F73" s="45"/>
      <c r="G73" s="45"/>
      <c r="H73" s="25">
        <v>40</v>
      </c>
      <c r="I73" s="24" t="s">
        <v>46</v>
      </c>
      <c r="J73" s="1">
        <v>0</v>
      </c>
      <c r="L73" s="5"/>
    </row>
    <row r="74" spans="1:12" ht="15" customHeight="1">
      <c r="A74" s="84"/>
      <c r="B74" s="75"/>
      <c r="C74" s="45" t="s">
        <v>20</v>
      </c>
      <c r="D74" s="45"/>
      <c r="E74" s="45"/>
      <c r="F74" s="45"/>
      <c r="G74" s="45"/>
      <c r="H74" s="25">
        <v>41</v>
      </c>
      <c r="I74" s="24" t="s">
        <v>46</v>
      </c>
      <c r="J74" s="1">
        <v>0</v>
      </c>
      <c r="L74" s="4" t="str">
        <f>IF(J74&gt;=J75+J76,"OK","KOPĒJAIS SKAITS MAZĀKS KĀ  TRŪCĪGO UN MAZNODROŠINĀTO SUMMA")</f>
        <v>OK</v>
      </c>
    </row>
    <row r="75" spans="1:12" ht="15" customHeight="1">
      <c r="A75" s="84"/>
      <c r="B75" s="75"/>
      <c r="C75" s="69" t="s">
        <v>0</v>
      </c>
      <c r="D75" s="45" t="s">
        <v>15</v>
      </c>
      <c r="E75" s="45"/>
      <c r="F75" s="45"/>
      <c r="G75" s="45"/>
      <c r="H75" s="30">
        <v>411</v>
      </c>
      <c r="I75" s="24" t="s">
        <v>46</v>
      </c>
      <c r="J75" s="1">
        <v>0</v>
      </c>
      <c r="L75" s="5"/>
    </row>
    <row r="76" spans="1:12" ht="24" customHeight="1">
      <c r="A76" s="84"/>
      <c r="B76" s="75"/>
      <c r="C76" s="69"/>
      <c r="D76" s="45" t="s">
        <v>51</v>
      </c>
      <c r="E76" s="45"/>
      <c r="F76" s="45"/>
      <c r="G76" s="45"/>
      <c r="H76" s="30">
        <v>412</v>
      </c>
      <c r="I76" s="24" t="s">
        <v>46</v>
      </c>
      <c r="J76" s="1">
        <v>0</v>
      </c>
      <c r="L76" s="5"/>
    </row>
    <row r="77" spans="1:12" ht="13.5">
      <c r="A77" s="84"/>
      <c r="B77" s="75"/>
      <c r="C77" s="61" t="s">
        <v>34</v>
      </c>
      <c r="D77" s="61"/>
      <c r="E77" s="61"/>
      <c r="F77" s="61"/>
      <c r="G77" s="61"/>
      <c r="H77" s="30">
        <v>413</v>
      </c>
      <c r="I77" s="24" t="s">
        <v>46</v>
      </c>
      <c r="J77" s="1">
        <v>0</v>
      </c>
      <c r="L77" s="4" t="str">
        <f>IF(J77&lt;=J74,"OK","Pirmreizēji piešķirtie pārsniedz piešķirto kopējo skaitu!!!")</f>
        <v>OK</v>
      </c>
    </row>
    <row r="78" spans="1:12" ht="15" customHeight="1">
      <c r="A78" s="84"/>
      <c r="B78" s="75"/>
      <c r="C78" s="45" t="s">
        <v>21</v>
      </c>
      <c r="D78" s="45"/>
      <c r="E78" s="45"/>
      <c r="F78" s="45"/>
      <c r="G78" s="45"/>
      <c r="H78" s="25">
        <v>42</v>
      </c>
      <c r="I78" s="24" t="s">
        <v>46</v>
      </c>
      <c r="J78" s="26">
        <f>J79+J80</f>
        <v>0</v>
      </c>
      <c r="L78" s="5"/>
    </row>
    <row r="79" spans="1:12" ht="15" customHeight="1">
      <c r="A79" s="84"/>
      <c r="B79" s="75"/>
      <c r="C79" s="69" t="s">
        <v>11</v>
      </c>
      <c r="D79" s="69"/>
      <c r="E79" s="45" t="s">
        <v>12</v>
      </c>
      <c r="F79" s="46"/>
      <c r="G79" s="46"/>
      <c r="H79" s="30">
        <v>421</v>
      </c>
      <c r="I79" s="24" t="s">
        <v>46</v>
      </c>
      <c r="J79" s="1">
        <v>0</v>
      </c>
      <c r="L79" s="5"/>
    </row>
    <row r="80" spans="1:12" ht="15" customHeight="1">
      <c r="A80" s="84"/>
      <c r="B80" s="75"/>
      <c r="C80" s="69"/>
      <c r="D80" s="69"/>
      <c r="E80" s="45" t="s">
        <v>14</v>
      </c>
      <c r="F80" s="71"/>
      <c r="G80" s="71"/>
      <c r="H80" s="30">
        <v>422</v>
      </c>
      <c r="I80" s="24" t="s">
        <v>46</v>
      </c>
      <c r="J80" s="1">
        <v>0</v>
      </c>
      <c r="L80" s="5"/>
    </row>
    <row r="81" spans="1:12" ht="15" customHeight="1">
      <c r="A81" s="84"/>
      <c r="B81" s="75"/>
      <c r="C81" s="69" t="s">
        <v>24</v>
      </c>
      <c r="D81" s="69"/>
      <c r="E81" s="45" t="s">
        <v>17</v>
      </c>
      <c r="F81" s="45"/>
      <c r="G81" s="45"/>
      <c r="H81" s="25">
        <v>43</v>
      </c>
      <c r="I81" s="24" t="s">
        <v>46</v>
      </c>
      <c r="J81" s="26">
        <f>J85+J87+J92+J93</f>
        <v>0</v>
      </c>
      <c r="L81" s="4" t="str">
        <f>IF(J81&gt;=J82+J83,"OK","KOPĒJAIS SKAITS MAZĀKS KĀ  TRŪCĪGO UN MAZNODROŠINĀTO SUMMA")</f>
        <v>OK</v>
      </c>
    </row>
    <row r="82" spans="1:12" ht="15" customHeight="1">
      <c r="A82" s="84"/>
      <c r="B82" s="75"/>
      <c r="C82" s="69"/>
      <c r="D82" s="69"/>
      <c r="E82" s="45" t="s">
        <v>16</v>
      </c>
      <c r="F82" s="45"/>
      <c r="G82" s="45"/>
      <c r="H82" s="30">
        <v>431</v>
      </c>
      <c r="I82" s="24" t="s">
        <v>46</v>
      </c>
      <c r="J82" s="1">
        <v>0</v>
      </c>
      <c r="L82" s="15"/>
    </row>
    <row r="83" spans="1:12" ht="27.75" customHeight="1">
      <c r="A83" s="84"/>
      <c r="B83" s="75"/>
      <c r="C83" s="69"/>
      <c r="D83" s="69"/>
      <c r="E83" s="45" t="s">
        <v>51</v>
      </c>
      <c r="F83" s="45"/>
      <c r="G83" s="45"/>
      <c r="H83" s="31">
        <v>432</v>
      </c>
      <c r="I83" s="32" t="s">
        <v>46</v>
      </c>
      <c r="J83" s="2">
        <v>0</v>
      </c>
      <c r="L83" s="15"/>
    </row>
    <row r="84" spans="1:12" ht="25.5" customHeight="1">
      <c r="A84" s="84"/>
      <c r="B84" s="75"/>
      <c r="C84" s="69"/>
      <c r="D84" s="69"/>
      <c r="E84" s="45" t="s">
        <v>53</v>
      </c>
      <c r="F84" s="45"/>
      <c r="G84" s="45"/>
      <c r="H84" s="31">
        <v>437</v>
      </c>
      <c r="I84" s="32" t="s">
        <v>46</v>
      </c>
      <c r="J84" s="2">
        <v>0</v>
      </c>
      <c r="L84" s="5"/>
    </row>
    <row r="85" spans="1:12" ht="15" customHeight="1">
      <c r="A85" s="84"/>
      <c r="B85" s="75"/>
      <c r="C85" s="69" t="s">
        <v>0</v>
      </c>
      <c r="D85" s="45" t="s">
        <v>1</v>
      </c>
      <c r="E85" s="45"/>
      <c r="F85" s="45"/>
      <c r="G85" s="45"/>
      <c r="H85" s="30">
        <v>433</v>
      </c>
      <c r="I85" s="24" t="s">
        <v>46</v>
      </c>
      <c r="J85" s="1">
        <v>0</v>
      </c>
      <c r="L85" s="5"/>
    </row>
    <row r="86" spans="1:12" ht="15" customHeight="1">
      <c r="A86" s="84"/>
      <c r="B86" s="75"/>
      <c r="C86" s="70"/>
      <c r="D86" s="45" t="s">
        <v>2</v>
      </c>
      <c r="E86" s="45"/>
      <c r="F86" s="45"/>
      <c r="G86" s="45"/>
      <c r="H86" s="30">
        <v>4331</v>
      </c>
      <c r="I86" s="24" t="s">
        <v>46</v>
      </c>
      <c r="J86" s="1">
        <v>0</v>
      </c>
      <c r="L86" s="4" t="str">
        <f>IF(J85&gt;=J86,"OK","Bērni- invalīdi pārsniedz kopējo bērnu skaitu!!!")</f>
        <v>OK</v>
      </c>
    </row>
    <row r="87" spans="1:12" ht="15" customHeight="1">
      <c r="A87" s="84"/>
      <c r="B87" s="75"/>
      <c r="C87" s="70"/>
      <c r="D87" s="50" t="s">
        <v>47</v>
      </c>
      <c r="E87" s="50"/>
      <c r="F87" s="50"/>
      <c r="G87" s="50"/>
      <c r="H87" s="30">
        <v>434</v>
      </c>
      <c r="I87" s="24" t="s">
        <v>46</v>
      </c>
      <c r="J87" s="26">
        <f>J88+J89+J90</f>
        <v>0</v>
      </c>
      <c r="L87" s="5"/>
    </row>
    <row r="88" spans="1:12" ht="15" customHeight="1">
      <c r="A88" s="84"/>
      <c r="B88" s="75"/>
      <c r="C88" s="70"/>
      <c r="D88" s="69" t="s">
        <v>0</v>
      </c>
      <c r="E88" s="45" t="s">
        <v>3</v>
      </c>
      <c r="F88" s="45"/>
      <c r="G88" s="71"/>
      <c r="H88" s="30">
        <v>4341</v>
      </c>
      <c r="I88" s="24" t="s">
        <v>46</v>
      </c>
      <c r="J88" s="1">
        <v>0</v>
      </c>
      <c r="L88" s="5"/>
    </row>
    <row r="89" spans="1:12" ht="15" customHeight="1">
      <c r="A89" s="84"/>
      <c r="B89" s="75"/>
      <c r="C89" s="70"/>
      <c r="D89" s="70"/>
      <c r="E89" s="45" t="s">
        <v>4</v>
      </c>
      <c r="F89" s="45"/>
      <c r="G89" s="71"/>
      <c r="H89" s="30">
        <v>4342</v>
      </c>
      <c r="I89" s="24" t="s">
        <v>46</v>
      </c>
      <c r="J89" s="1">
        <v>0</v>
      </c>
      <c r="L89" s="5"/>
    </row>
    <row r="90" spans="1:12" ht="15" customHeight="1">
      <c r="A90" s="84"/>
      <c r="B90" s="75"/>
      <c r="C90" s="70"/>
      <c r="D90" s="70"/>
      <c r="E90" s="45" t="s">
        <v>5</v>
      </c>
      <c r="F90" s="71"/>
      <c r="G90" s="71"/>
      <c r="H90" s="30">
        <v>4343</v>
      </c>
      <c r="I90" s="24" t="s">
        <v>46</v>
      </c>
      <c r="J90" s="1">
        <v>0</v>
      </c>
      <c r="L90" s="5" t="str">
        <f>IF(OR(AND(J94=J95+J96,J81=J82+J83),AND(J94&gt;J95+J96,J81&gt;J82+J83)),IF(OR(AND(J82&gt;0,J95&gt;0,J83=0,J96=0),AND(J82=0,J95=0,J83&gt;0,J96&gt;0),AND(J82&gt;0,J95&gt;0,J83&gt;0,J96&gt;0)),"OK",IF(OR(AND(J82&gt;0,J95=0),AND(J82=0,J95&gt;0)),"PĀRBAUDI KODUS 431 UN 441",IF(OR(AND(J83&gt;0,J96=0),AND(J83=0,J96&gt;0)),"Pārbaudi kodus 432 un 442","OK"))),"Pārbaudi naudas un personu sadalījumu 43 un 44 kodos un to apakškodos")</f>
        <v>OK</v>
      </c>
    </row>
    <row r="91" spans="1:12" ht="30" customHeight="1">
      <c r="A91" s="84"/>
      <c r="B91" s="75"/>
      <c r="C91" s="70"/>
      <c r="D91" s="45" t="s">
        <v>65</v>
      </c>
      <c r="E91" s="45"/>
      <c r="F91" s="45"/>
      <c r="G91" s="45"/>
      <c r="H91" s="31">
        <v>4344</v>
      </c>
      <c r="I91" s="32" t="s">
        <v>46</v>
      </c>
      <c r="J91" s="2">
        <v>0</v>
      </c>
      <c r="L91" s="4" t="str">
        <f>IF(J91&lt;=J89,"OK","Stipendiāti pārsniedz nestrādājošo skaitu!!!")</f>
        <v>OK</v>
      </c>
    </row>
    <row r="92" spans="1:12" ht="15" customHeight="1">
      <c r="A92" s="84"/>
      <c r="B92" s="75"/>
      <c r="C92" s="70"/>
      <c r="D92" s="45" t="s">
        <v>6</v>
      </c>
      <c r="E92" s="45"/>
      <c r="F92" s="45"/>
      <c r="G92" s="45"/>
      <c r="H92" s="30">
        <v>435</v>
      </c>
      <c r="I92" s="24" t="s">
        <v>46</v>
      </c>
      <c r="J92" s="1">
        <v>0</v>
      </c>
      <c r="L92" s="5"/>
    </row>
    <row r="93" spans="1:12" ht="15" customHeight="1">
      <c r="A93" s="84"/>
      <c r="B93" s="75"/>
      <c r="C93" s="70"/>
      <c r="D93" s="45" t="s">
        <v>7</v>
      </c>
      <c r="E93" s="45"/>
      <c r="F93" s="45"/>
      <c r="G93" s="45"/>
      <c r="H93" s="30">
        <v>436</v>
      </c>
      <c r="I93" s="24" t="s">
        <v>46</v>
      </c>
      <c r="J93" s="1">
        <v>0</v>
      </c>
      <c r="L93" s="5"/>
    </row>
    <row r="94" spans="1:12" ht="15" customHeight="1">
      <c r="A94" s="84"/>
      <c r="B94" s="75"/>
      <c r="C94" s="45" t="s">
        <v>31</v>
      </c>
      <c r="D94" s="45"/>
      <c r="E94" s="45"/>
      <c r="F94" s="45"/>
      <c r="G94" s="45"/>
      <c r="H94" s="25">
        <v>44</v>
      </c>
      <c r="I94" s="24" t="s">
        <v>49</v>
      </c>
      <c r="J94" s="1">
        <v>0</v>
      </c>
      <c r="L94" s="4" t="str">
        <f>IF(J94&gt;=J95+J96,"OK","KOPĒJAIS SKAITS MAZĀKS KĀ  TRŪCĪGO UN MAZNODROŠINĀTO SUMMA")</f>
        <v>OK</v>
      </c>
    </row>
    <row r="95" spans="1:12" ht="15" customHeight="1">
      <c r="A95" s="84"/>
      <c r="B95" s="46"/>
      <c r="C95" s="69" t="s">
        <v>10</v>
      </c>
      <c r="D95" s="45" t="s">
        <v>30</v>
      </c>
      <c r="E95" s="45"/>
      <c r="F95" s="45"/>
      <c r="G95" s="45"/>
      <c r="H95" s="30">
        <v>441</v>
      </c>
      <c r="I95" s="24" t="s">
        <v>49</v>
      </c>
      <c r="J95" s="1">
        <v>0</v>
      </c>
      <c r="L95" s="5"/>
    </row>
    <row r="96" spans="1:12" ht="15" customHeight="1">
      <c r="A96" s="84"/>
      <c r="B96" s="46"/>
      <c r="C96" s="69"/>
      <c r="D96" s="45" t="s">
        <v>52</v>
      </c>
      <c r="E96" s="45"/>
      <c r="F96" s="45"/>
      <c r="G96" s="45"/>
      <c r="H96" s="30">
        <v>442</v>
      </c>
      <c r="I96" s="24" t="s">
        <v>49</v>
      </c>
      <c r="J96" s="1">
        <v>0</v>
      </c>
      <c r="L96" s="5"/>
    </row>
    <row r="97" spans="1:12" ht="25.5" customHeight="1">
      <c r="A97" s="84"/>
      <c r="B97" s="46"/>
      <c r="C97" s="70"/>
      <c r="D97" s="45" t="s">
        <v>54</v>
      </c>
      <c r="E97" s="45"/>
      <c r="F97" s="45"/>
      <c r="G97" s="45"/>
      <c r="H97" s="30">
        <v>443</v>
      </c>
      <c r="I97" s="24" t="s">
        <v>49</v>
      </c>
      <c r="J97" s="1">
        <v>0</v>
      </c>
      <c r="L97" s="5" t="str">
        <f>IF(OR(AND(J84&gt;0,J97&gt;0),AND(J84=0,J97=0)),"OK","Pārbaudiet kodus 437 un 443, abiem jābūt aizpildītiem")</f>
        <v>OK</v>
      </c>
    </row>
    <row r="98" spans="1:10" ht="13.5">
      <c r="A98" s="84"/>
      <c r="B98" s="74" t="s">
        <v>68</v>
      </c>
      <c r="C98" s="45" t="s">
        <v>19</v>
      </c>
      <c r="D98" s="45"/>
      <c r="E98" s="45"/>
      <c r="F98" s="45"/>
      <c r="G98" s="45"/>
      <c r="H98" s="25">
        <v>100</v>
      </c>
      <c r="I98" s="24" t="s">
        <v>46</v>
      </c>
      <c r="J98" s="1">
        <v>0</v>
      </c>
    </row>
    <row r="99" spans="1:10" ht="13.5">
      <c r="A99" s="84"/>
      <c r="B99" s="75"/>
      <c r="C99" s="45" t="s">
        <v>20</v>
      </c>
      <c r="D99" s="45"/>
      <c r="E99" s="45"/>
      <c r="F99" s="45"/>
      <c r="G99" s="45"/>
      <c r="H99" s="25">
        <v>101</v>
      </c>
      <c r="I99" s="24" t="s">
        <v>46</v>
      </c>
      <c r="J99" s="1">
        <v>0</v>
      </c>
    </row>
    <row r="100" spans="1:10" ht="27" customHeight="1">
      <c r="A100" s="84"/>
      <c r="B100" s="75"/>
      <c r="C100" s="69" t="s">
        <v>0</v>
      </c>
      <c r="D100" s="78" t="s">
        <v>57</v>
      </c>
      <c r="E100" s="79"/>
      <c r="F100" s="79"/>
      <c r="G100" s="80"/>
      <c r="H100" s="30">
        <v>1011</v>
      </c>
      <c r="I100" s="24" t="s">
        <v>46</v>
      </c>
      <c r="J100" s="1">
        <v>0</v>
      </c>
    </row>
    <row r="101" spans="1:10" ht="27" customHeight="1">
      <c r="A101" s="84"/>
      <c r="B101" s="75"/>
      <c r="C101" s="69"/>
      <c r="D101" s="78" t="s">
        <v>56</v>
      </c>
      <c r="E101" s="79"/>
      <c r="F101" s="79"/>
      <c r="G101" s="80"/>
      <c r="H101" s="30">
        <v>1012</v>
      </c>
      <c r="I101" s="24" t="s">
        <v>46</v>
      </c>
      <c r="J101" s="1">
        <v>0</v>
      </c>
    </row>
    <row r="102" spans="1:10" ht="13.5">
      <c r="A102" s="84"/>
      <c r="B102" s="75"/>
      <c r="C102" s="69"/>
      <c r="D102" s="78" t="s">
        <v>55</v>
      </c>
      <c r="E102" s="79"/>
      <c r="F102" s="79"/>
      <c r="G102" s="80"/>
      <c r="H102" s="30">
        <v>1013</v>
      </c>
      <c r="I102" s="24" t="s">
        <v>46</v>
      </c>
      <c r="J102" s="1">
        <v>0</v>
      </c>
    </row>
    <row r="103" spans="1:12" ht="13.5">
      <c r="A103" s="84"/>
      <c r="B103" s="75"/>
      <c r="C103" s="61" t="s">
        <v>34</v>
      </c>
      <c r="D103" s="61"/>
      <c r="E103" s="61"/>
      <c r="F103" s="61"/>
      <c r="G103" s="61"/>
      <c r="H103" s="30">
        <v>1014</v>
      </c>
      <c r="I103" s="24" t="s">
        <v>46</v>
      </c>
      <c r="J103" s="1">
        <v>0</v>
      </c>
      <c r="L103" s="4" t="str">
        <f>IF(J103&lt;=J99,"OK","Pirmreizēji piešķirtie pārsniedz piešķirto kopējo skaitu!!!")</f>
        <v>OK</v>
      </c>
    </row>
    <row r="104" spans="1:12" ht="40.5" customHeight="1">
      <c r="A104" s="84"/>
      <c r="B104" s="75"/>
      <c r="C104" s="45" t="s">
        <v>21</v>
      </c>
      <c r="D104" s="45"/>
      <c r="E104" s="45"/>
      <c r="F104" s="45"/>
      <c r="G104" s="45"/>
      <c r="H104" s="25">
        <v>102</v>
      </c>
      <c r="I104" s="24" t="s">
        <v>46</v>
      </c>
      <c r="J104" s="26">
        <f>J105+J106</f>
        <v>0</v>
      </c>
      <c r="L104" s="5"/>
    </row>
    <row r="105" spans="1:12" ht="25.5" customHeight="1">
      <c r="A105" s="84"/>
      <c r="B105" s="75"/>
      <c r="C105" s="69" t="s">
        <v>11</v>
      </c>
      <c r="D105" s="69"/>
      <c r="E105" s="45" t="s">
        <v>12</v>
      </c>
      <c r="F105" s="46"/>
      <c r="G105" s="46"/>
      <c r="H105" s="30">
        <v>1021</v>
      </c>
      <c r="I105" s="24" t="s">
        <v>46</v>
      </c>
      <c r="J105" s="1">
        <v>0</v>
      </c>
      <c r="L105" s="5"/>
    </row>
    <row r="106" spans="1:12" ht="13.5">
      <c r="A106" s="84"/>
      <c r="B106" s="75"/>
      <c r="C106" s="69"/>
      <c r="D106" s="69"/>
      <c r="E106" s="45" t="s">
        <v>14</v>
      </c>
      <c r="F106" s="71"/>
      <c r="G106" s="71"/>
      <c r="H106" s="30">
        <v>1022</v>
      </c>
      <c r="I106" s="24" t="s">
        <v>46</v>
      </c>
      <c r="J106" s="1">
        <v>0</v>
      </c>
      <c r="L106" s="5"/>
    </row>
    <row r="107" spans="1:12" ht="13.5">
      <c r="A107" s="84"/>
      <c r="B107" s="75"/>
      <c r="C107" s="69" t="s">
        <v>24</v>
      </c>
      <c r="D107" s="69"/>
      <c r="E107" s="45" t="s">
        <v>17</v>
      </c>
      <c r="F107" s="45"/>
      <c r="G107" s="45"/>
      <c r="H107" s="25">
        <v>103</v>
      </c>
      <c r="I107" s="24" t="s">
        <v>46</v>
      </c>
      <c r="J107" s="26">
        <f>J111+J113+J118+J119</f>
        <v>0</v>
      </c>
      <c r="L107" s="5"/>
    </row>
    <row r="108" spans="1:12" ht="30.75" customHeight="1">
      <c r="A108" s="84"/>
      <c r="B108" s="75"/>
      <c r="C108" s="69"/>
      <c r="D108" s="69"/>
      <c r="E108" s="45" t="s">
        <v>57</v>
      </c>
      <c r="F108" s="81"/>
      <c r="G108" s="82"/>
      <c r="H108" s="30">
        <v>1031</v>
      </c>
      <c r="I108" s="24" t="s">
        <v>46</v>
      </c>
      <c r="J108" s="1">
        <v>0</v>
      </c>
      <c r="L108" s="5"/>
    </row>
    <row r="109" spans="1:12" ht="27.75" customHeight="1">
      <c r="A109" s="84"/>
      <c r="B109" s="75"/>
      <c r="C109" s="69"/>
      <c r="D109" s="69"/>
      <c r="E109" s="45" t="s">
        <v>56</v>
      </c>
      <c r="F109" s="81"/>
      <c r="G109" s="82"/>
      <c r="H109" s="31">
        <v>1032</v>
      </c>
      <c r="I109" s="32" t="s">
        <v>46</v>
      </c>
      <c r="J109" s="2">
        <v>0</v>
      </c>
      <c r="L109" s="4"/>
    </row>
    <row r="110" spans="1:12" ht="29.25" customHeight="1">
      <c r="A110" s="84"/>
      <c r="B110" s="75"/>
      <c r="C110" s="69"/>
      <c r="D110" s="69"/>
      <c r="E110" s="45" t="s">
        <v>55</v>
      </c>
      <c r="F110" s="81"/>
      <c r="G110" s="82"/>
      <c r="H110" s="30">
        <v>1033</v>
      </c>
      <c r="I110" s="32" t="s">
        <v>46</v>
      </c>
      <c r="J110" s="2">
        <v>0</v>
      </c>
      <c r="L110" s="5"/>
    </row>
    <row r="111" spans="1:12" ht="25.5" customHeight="1">
      <c r="A111" s="84"/>
      <c r="B111" s="75"/>
      <c r="C111" s="69" t="s">
        <v>0</v>
      </c>
      <c r="D111" s="45" t="s">
        <v>1</v>
      </c>
      <c r="E111" s="45"/>
      <c r="F111" s="45"/>
      <c r="G111" s="45"/>
      <c r="H111" s="31">
        <v>1034</v>
      </c>
      <c r="I111" s="24" t="s">
        <v>46</v>
      </c>
      <c r="J111" s="1">
        <v>0</v>
      </c>
      <c r="L111" s="5"/>
    </row>
    <row r="112" spans="1:12" ht="13.5">
      <c r="A112" s="84"/>
      <c r="B112" s="75"/>
      <c r="C112" s="70"/>
      <c r="D112" s="45" t="s">
        <v>2</v>
      </c>
      <c r="E112" s="45"/>
      <c r="F112" s="45"/>
      <c r="G112" s="45"/>
      <c r="H112" s="30">
        <v>10341</v>
      </c>
      <c r="I112" s="24" t="s">
        <v>46</v>
      </c>
      <c r="J112" s="1">
        <v>0</v>
      </c>
      <c r="L112" s="4" t="str">
        <f>IF(J111&gt;=J112,"OK","Bērni- invalīdi pārsniedz kopējo bērnu skaitu!!!")</f>
        <v>OK</v>
      </c>
    </row>
    <row r="113" spans="1:10" ht="13.5">
      <c r="A113" s="84"/>
      <c r="B113" s="75"/>
      <c r="C113" s="70"/>
      <c r="D113" s="50" t="s">
        <v>47</v>
      </c>
      <c r="E113" s="50"/>
      <c r="F113" s="50"/>
      <c r="G113" s="50"/>
      <c r="H113" s="30">
        <v>1035</v>
      </c>
      <c r="I113" s="24" t="s">
        <v>46</v>
      </c>
      <c r="J113" s="26">
        <f>J114+J115+J116</f>
        <v>0</v>
      </c>
    </row>
    <row r="114" spans="1:12" ht="13.5">
      <c r="A114" s="84"/>
      <c r="B114" s="75"/>
      <c r="C114" s="70"/>
      <c r="D114" s="69" t="s">
        <v>0</v>
      </c>
      <c r="E114" s="45" t="s">
        <v>3</v>
      </c>
      <c r="F114" s="45"/>
      <c r="G114" s="71"/>
      <c r="H114" s="30">
        <v>10351</v>
      </c>
      <c r="I114" s="24" t="s">
        <v>46</v>
      </c>
      <c r="J114" s="1">
        <v>0</v>
      </c>
      <c r="L114" s="5"/>
    </row>
    <row r="115" spans="1:12" ht="25.5" customHeight="1">
      <c r="A115" s="84"/>
      <c r="B115" s="75"/>
      <c r="C115" s="70"/>
      <c r="D115" s="70"/>
      <c r="E115" s="45" t="s">
        <v>4</v>
      </c>
      <c r="F115" s="45"/>
      <c r="G115" s="71"/>
      <c r="H115" s="30">
        <v>10352</v>
      </c>
      <c r="I115" s="24" t="s">
        <v>46</v>
      </c>
      <c r="J115" s="1">
        <v>0</v>
      </c>
      <c r="L115" s="5"/>
    </row>
    <row r="116" spans="1:12" ht="15" customHeight="1">
      <c r="A116" s="84"/>
      <c r="B116" s="75"/>
      <c r="C116" s="70"/>
      <c r="D116" s="70"/>
      <c r="E116" s="45" t="s">
        <v>5</v>
      </c>
      <c r="F116" s="71"/>
      <c r="G116" s="71"/>
      <c r="H116" s="30">
        <v>10353</v>
      </c>
      <c r="I116" s="24" t="s">
        <v>46</v>
      </c>
      <c r="J116" s="1">
        <v>0</v>
      </c>
      <c r="L116" s="5"/>
    </row>
    <row r="117" spans="1:12" ht="26.25" customHeight="1">
      <c r="A117" s="84"/>
      <c r="B117" s="75"/>
      <c r="C117" s="70"/>
      <c r="D117" s="45" t="s">
        <v>65</v>
      </c>
      <c r="E117" s="45"/>
      <c r="F117" s="45"/>
      <c r="G117" s="45"/>
      <c r="H117" s="31">
        <v>10354</v>
      </c>
      <c r="I117" s="32" t="s">
        <v>46</v>
      </c>
      <c r="J117" s="2">
        <v>0</v>
      </c>
      <c r="L117" s="5"/>
    </row>
    <row r="118" spans="1:12" ht="26.25" customHeight="1">
      <c r="A118" s="84"/>
      <c r="B118" s="75"/>
      <c r="C118" s="70"/>
      <c r="D118" s="45" t="s">
        <v>6</v>
      </c>
      <c r="E118" s="45"/>
      <c r="F118" s="45"/>
      <c r="G118" s="45"/>
      <c r="H118" s="30">
        <v>1036</v>
      </c>
      <c r="I118" s="24" t="s">
        <v>46</v>
      </c>
      <c r="J118" s="1">
        <v>0</v>
      </c>
      <c r="L118" s="4" t="str">
        <f>IF(J117&lt;=J115,"OK","Stipendiāti pārsniedz nestrādājošo skaitu!!!")</f>
        <v>OK</v>
      </c>
    </row>
    <row r="119" spans="1:10" ht="25.5" customHeight="1">
      <c r="A119" s="84"/>
      <c r="B119" s="75"/>
      <c r="C119" s="70"/>
      <c r="D119" s="45" t="s">
        <v>7</v>
      </c>
      <c r="E119" s="45"/>
      <c r="F119" s="45"/>
      <c r="G119" s="45"/>
      <c r="H119" s="30">
        <v>1037</v>
      </c>
      <c r="I119" s="24" t="s">
        <v>46</v>
      </c>
      <c r="J119" s="1">
        <v>0</v>
      </c>
    </row>
    <row r="120" spans="1:10" ht="15" customHeight="1">
      <c r="A120" s="84"/>
      <c r="B120" s="75"/>
      <c r="C120" s="45" t="s">
        <v>31</v>
      </c>
      <c r="D120" s="45"/>
      <c r="E120" s="45"/>
      <c r="F120" s="45"/>
      <c r="G120" s="45"/>
      <c r="H120" s="25">
        <v>104</v>
      </c>
      <c r="I120" s="24" t="s">
        <v>49</v>
      </c>
      <c r="J120" s="1">
        <v>0</v>
      </c>
    </row>
    <row r="121" spans="1:10" ht="24.75" customHeight="1">
      <c r="A121" s="84"/>
      <c r="B121" s="46"/>
      <c r="C121" s="69" t="s">
        <v>10</v>
      </c>
      <c r="D121" s="78" t="s">
        <v>57</v>
      </c>
      <c r="E121" s="79"/>
      <c r="F121" s="79"/>
      <c r="G121" s="80"/>
      <c r="H121" s="30">
        <v>1041</v>
      </c>
      <c r="I121" s="24" t="s">
        <v>49</v>
      </c>
      <c r="J121" s="1">
        <v>0</v>
      </c>
    </row>
    <row r="122" spans="1:10" ht="26.25" customHeight="1">
      <c r="A122" s="84"/>
      <c r="B122" s="46"/>
      <c r="C122" s="69"/>
      <c r="D122" s="78" t="s">
        <v>56</v>
      </c>
      <c r="E122" s="79"/>
      <c r="F122" s="79"/>
      <c r="G122" s="80"/>
      <c r="H122" s="30">
        <v>1042</v>
      </c>
      <c r="I122" s="24" t="s">
        <v>49</v>
      </c>
      <c r="J122" s="1">
        <v>0</v>
      </c>
    </row>
    <row r="123" spans="1:10" ht="15" customHeight="1">
      <c r="A123" s="84"/>
      <c r="B123" s="46"/>
      <c r="C123" s="69"/>
      <c r="D123" s="78" t="s">
        <v>55</v>
      </c>
      <c r="E123" s="79"/>
      <c r="F123" s="79"/>
      <c r="G123" s="80"/>
      <c r="H123" s="30">
        <v>1043</v>
      </c>
      <c r="I123" s="24" t="s">
        <v>49</v>
      </c>
      <c r="J123" s="1">
        <v>0</v>
      </c>
    </row>
    <row r="124" spans="1:10" ht="15" customHeight="1">
      <c r="A124" s="84"/>
      <c r="B124" s="74" t="s">
        <v>69</v>
      </c>
      <c r="C124" s="45" t="s">
        <v>19</v>
      </c>
      <c r="D124" s="45"/>
      <c r="E124" s="45"/>
      <c r="F124" s="45"/>
      <c r="G124" s="45"/>
      <c r="H124" s="30">
        <v>90</v>
      </c>
      <c r="I124" s="24" t="s">
        <v>46</v>
      </c>
      <c r="J124" s="1">
        <v>0</v>
      </c>
    </row>
    <row r="125" spans="1:10" ht="30" customHeight="1">
      <c r="A125" s="84"/>
      <c r="B125" s="75"/>
      <c r="C125" s="45" t="s">
        <v>20</v>
      </c>
      <c r="D125" s="45"/>
      <c r="E125" s="45"/>
      <c r="F125" s="45"/>
      <c r="G125" s="45"/>
      <c r="H125" s="30">
        <v>91</v>
      </c>
      <c r="I125" s="24" t="s">
        <v>46</v>
      </c>
      <c r="J125" s="1">
        <v>0</v>
      </c>
    </row>
    <row r="126" spans="1:12" ht="26.25" customHeight="1">
      <c r="A126" s="84"/>
      <c r="B126" s="75"/>
      <c r="C126" s="61" t="s">
        <v>34</v>
      </c>
      <c r="D126" s="61"/>
      <c r="E126" s="61"/>
      <c r="F126" s="61"/>
      <c r="G126" s="61"/>
      <c r="H126" s="30">
        <v>911</v>
      </c>
      <c r="I126" s="24" t="s">
        <v>46</v>
      </c>
      <c r="J126" s="1">
        <v>0</v>
      </c>
      <c r="L126" s="4" t="str">
        <f>IF(J126&lt;=J125,"OK","Pirmreizēji piešķirtie pārsniedz piešķirto kopējo skaitu!!!")</f>
        <v>OK</v>
      </c>
    </row>
    <row r="127" spans="1:12" ht="30" customHeight="1">
      <c r="A127" s="84"/>
      <c r="B127" s="75"/>
      <c r="C127" s="45" t="s">
        <v>21</v>
      </c>
      <c r="D127" s="45"/>
      <c r="E127" s="45"/>
      <c r="F127" s="45"/>
      <c r="G127" s="45"/>
      <c r="H127" s="30">
        <v>92</v>
      </c>
      <c r="I127" s="24" t="s">
        <v>46</v>
      </c>
      <c r="J127" s="26">
        <f>J128+J129</f>
        <v>0</v>
      </c>
      <c r="L127" s="5"/>
    </row>
    <row r="128" spans="1:12" ht="15" customHeight="1">
      <c r="A128" s="84"/>
      <c r="B128" s="75"/>
      <c r="C128" s="69" t="s">
        <v>11</v>
      </c>
      <c r="D128" s="69"/>
      <c r="E128" s="45" t="s">
        <v>12</v>
      </c>
      <c r="F128" s="46"/>
      <c r="G128" s="46"/>
      <c r="H128" s="30">
        <v>921</v>
      </c>
      <c r="I128" s="24" t="s">
        <v>46</v>
      </c>
      <c r="J128" s="1">
        <v>0</v>
      </c>
      <c r="L128" s="5"/>
    </row>
    <row r="129" spans="1:12" ht="15" customHeight="1">
      <c r="A129" s="84"/>
      <c r="B129" s="75"/>
      <c r="C129" s="69"/>
      <c r="D129" s="69"/>
      <c r="E129" s="45" t="s">
        <v>14</v>
      </c>
      <c r="F129" s="71"/>
      <c r="G129" s="71"/>
      <c r="H129" s="30">
        <v>922</v>
      </c>
      <c r="I129" s="24" t="s">
        <v>46</v>
      </c>
      <c r="J129" s="1">
        <v>0</v>
      </c>
      <c r="L129" s="5"/>
    </row>
    <row r="130" spans="1:12" ht="38.25" customHeight="1">
      <c r="A130" s="84"/>
      <c r="B130" s="75"/>
      <c r="C130" s="69" t="s">
        <v>24</v>
      </c>
      <c r="D130" s="69"/>
      <c r="E130" s="45" t="s">
        <v>17</v>
      </c>
      <c r="F130" s="45"/>
      <c r="G130" s="45"/>
      <c r="H130" s="30">
        <v>93</v>
      </c>
      <c r="I130" s="24" t="s">
        <v>46</v>
      </c>
      <c r="J130" s="26">
        <f>J131+J133+J138+J139</f>
        <v>0</v>
      </c>
      <c r="L130" s="5"/>
    </row>
    <row r="131" spans="1:12" ht="15" customHeight="1">
      <c r="A131" s="84"/>
      <c r="B131" s="75"/>
      <c r="C131" s="69" t="s">
        <v>0</v>
      </c>
      <c r="D131" s="45" t="s">
        <v>1</v>
      </c>
      <c r="E131" s="45"/>
      <c r="F131" s="45"/>
      <c r="G131" s="45"/>
      <c r="H131" s="30">
        <v>931</v>
      </c>
      <c r="I131" s="24" t="s">
        <v>46</v>
      </c>
      <c r="J131" s="1">
        <v>0</v>
      </c>
      <c r="L131" s="4"/>
    </row>
    <row r="132" spans="1:12" ht="15" customHeight="1">
      <c r="A132" s="84"/>
      <c r="B132" s="75"/>
      <c r="C132" s="70"/>
      <c r="D132" s="45" t="s">
        <v>2</v>
      </c>
      <c r="E132" s="45"/>
      <c r="F132" s="45"/>
      <c r="G132" s="45"/>
      <c r="H132" s="30">
        <v>9311</v>
      </c>
      <c r="I132" s="24" t="s">
        <v>46</v>
      </c>
      <c r="J132" s="1">
        <v>0</v>
      </c>
      <c r="L132" s="4" t="str">
        <f>IF(J131&gt;=J132,"OK","Bērni- invalīdi pārsniedz kopējo bērnu skaitu!!!")</f>
        <v>OK</v>
      </c>
    </row>
    <row r="133" spans="1:12" ht="15" customHeight="1">
      <c r="A133" s="84"/>
      <c r="B133" s="75"/>
      <c r="C133" s="70"/>
      <c r="D133" s="50" t="s">
        <v>47</v>
      </c>
      <c r="E133" s="50"/>
      <c r="F133" s="50"/>
      <c r="G133" s="50"/>
      <c r="H133" s="30">
        <v>932</v>
      </c>
      <c r="I133" s="24" t="s">
        <v>46</v>
      </c>
      <c r="J133" s="26">
        <f>J134+J135+J136</f>
        <v>0</v>
      </c>
      <c r="L133" s="5"/>
    </row>
    <row r="134" spans="1:12" ht="15" customHeight="1">
      <c r="A134" s="84"/>
      <c r="B134" s="75"/>
      <c r="C134" s="70"/>
      <c r="D134" s="69" t="s">
        <v>0</v>
      </c>
      <c r="E134" s="45" t="s">
        <v>3</v>
      </c>
      <c r="F134" s="45"/>
      <c r="G134" s="71"/>
      <c r="H134" s="30">
        <v>9321</v>
      </c>
      <c r="I134" s="24" t="s">
        <v>46</v>
      </c>
      <c r="J134" s="1">
        <v>0</v>
      </c>
      <c r="L134" s="5"/>
    </row>
    <row r="135" spans="1:10" ht="15" customHeight="1">
      <c r="A135" s="84"/>
      <c r="B135" s="75"/>
      <c r="C135" s="70"/>
      <c r="D135" s="70"/>
      <c r="E135" s="45" t="s">
        <v>4</v>
      </c>
      <c r="F135" s="45"/>
      <c r="G135" s="71"/>
      <c r="H135" s="30">
        <v>9322</v>
      </c>
      <c r="I135" s="24" t="s">
        <v>46</v>
      </c>
      <c r="J135" s="1">
        <v>0</v>
      </c>
    </row>
    <row r="136" spans="1:12" ht="15" customHeight="1">
      <c r="A136" s="84"/>
      <c r="B136" s="75"/>
      <c r="C136" s="70"/>
      <c r="D136" s="70"/>
      <c r="E136" s="45" t="s">
        <v>5</v>
      </c>
      <c r="F136" s="71"/>
      <c r="G136" s="71"/>
      <c r="H136" s="30">
        <v>9323</v>
      </c>
      <c r="I136" s="24" t="s">
        <v>46</v>
      </c>
      <c r="J136" s="1">
        <v>0</v>
      </c>
      <c r="L136" s="5"/>
    </row>
    <row r="137" spans="1:12" ht="15" customHeight="1">
      <c r="A137" s="84"/>
      <c r="B137" s="75"/>
      <c r="C137" s="70"/>
      <c r="D137" s="45" t="s">
        <v>65</v>
      </c>
      <c r="E137" s="45"/>
      <c r="F137" s="45"/>
      <c r="G137" s="45"/>
      <c r="H137" s="30">
        <v>9324</v>
      </c>
      <c r="I137" s="32" t="s">
        <v>46</v>
      </c>
      <c r="J137" s="2">
        <v>0</v>
      </c>
      <c r="L137" s="4" t="str">
        <f>IF(J137&lt;=J135,"OK","Stipendiāti pārsniedz nestrādājošo skaitu!!!")</f>
        <v>OK</v>
      </c>
    </row>
    <row r="138" spans="1:12" ht="26.25" customHeight="1">
      <c r="A138" s="84"/>
      <c r="B138" s="75"/>
      <c r="C138" s="70"/>
      <c r="D138" s="45" t="s">
        <v>6</v>
      </c>
      <c r="E138" s="45"/>
      <c r="F138" s="45"/>
      <c r="G138" s="45"/>
      <c r="H138" s="30">
        <v>933</v>
      </c>
      <c r="I138" s="24" t="s">
        <v>46</v>
      </c>
      <c r="J138" s="1">
        <v>0</v>
      </c>
      <c r="L138" s="5"/>
    </row>
    <row r="139" spans="1:12" ht="27.75" customHeight="1">
      <c r="A139" s="84"/>
      <c r="B139" s="75"/>
      <c r="C139" s="70"/>
      <c r="D139" s="45" t="s">
        <v>7</v>
      </c>
      <c r="E139" s="45"/>
      <c r="F139" s="45"/>
      <c r="G139" s="45"/>
      <c r="H139" s="30">
        <v>934</v>
      </c>
      <c r="I139" s="24" t="s">
        <v>46</v>
      </c>
      <c r="J139" s="1">
        <v>0</v>
      </c>
      <c r="L139" s="5"/>
    </row>
    <row r="140" spans="1:10" ht="26.25" customHeight="1">
      <c r="A140" s="84"/>
      <c r="B140" s="75"/>
      <c r="C140" s="45" t="s">
        <v>31</v>
      </c>
      <c r="D140" s="45"/>
      <c r="E140" s="45"/>
      <c r="F140" s="45"/>
      <c r="G140" s="45"/>
      <c r="H140" s="30">
        <v>94</v>
      </c>
      <c r="I140" s="24" t="s">
        <v>49</v>
      </c>
      <c r="J140" s="1">
        <v>0</v>
      </c>
    </row>
    <row r="141" spans="1:12" s="16" customFormat="1" ht="15" customHeight="1">
      <c r="A141" s="34"/>
      <c r="B141" s="34"/>
      <c r="C141" s="35"/>
      <c r="D141" s="36"/>
      <c r="E141" s="36"/>
      <c r="F141" s="36"/>
      <c r="G141" s="36"/>
      <c r="H141" s="37"/>
      <c r="I141" s="38"/>
      <c r="J141" s="39"/>
      <c r="L141" s="17"/>
    </row>
    <row r="142" spans="1:12" ht="15" customHeight="1">
      <c r="A142" s="76" t="s">
        <v>72</v>
      </c>
      <c r="B142" s="76"/>
      <c r="C142" s="76"/>
      <c r="D142" s="76"/>
      <c r="E142" s="76"/>
      <c r="F142" s="76"/>
      <c r="G142" s="76"/>
      <c r="H142" s="76"/>
      <c r="I142" s="76"/>
      <c r="J142" s="76"/>
      <c r="L142" s="5"/>
    </row>
    <row r="143" spans="1:12" ht="15" customHeight="1">
      <c r="A143" s="77" t="s">
        <v>26</v>
      </c>
      <c r="B143" s="77"/>
      <c r="C143" s="77"/>
      <c r="D143" s="77"/>
      <c r="E143" s="77"/>
      <c r="F143" s="77"/>
      <c r="G143" s="77"/>
      <c r="H143" s="33" t="s">
        <v>23</v>
      </c>
      <c r="I143" s="40" t="s">
        <v>29</v>
      </c>
      <c r="J143" s="33" t="s">
        <v>28</v>
      </c>
      <c r="L143" s="5"/>
    </row>
    <row r="144" spans="1:17" ht="15" customHeight="1">
      <c r="A144" s="45" t="s">
        <v>73</v>
      </c>
      <c r="B144" s="45"/>
      <c r="C144" s="45"/>
      <c r="D144" s="45"/>
      <c r="E144" s="45"/>
      <c r="F144" s="45"/>
      <c r="G144" s="45"/>
      <c r="H144" s="41">
        <v>60</v>
      </c>
      <c r="I144" s="24" t="s">
        <v>46</v>
      </c>
      <c r="J144" s="3">
        <v>0</v>
      </c>
      <c r="L144" s="4" t="str">
        <f>IF(J144&gt;=J25,"OK","NO gada sākuma mazāk trūcīgo kā pārskata mēnesī!!!")</f>
        <v>OK</v>
      </c>
      <c r="M144" s="18"/>
      <c r="N144" s="18"/>
      <c r="O144" s="18"/>
      <c r="P144" s="18"/>
      <c r="Q144" s="18"/>
    </row>
    <row r="145" spans="1:17" ht="15" customHeight="1">
      <c r="A145" s="64" t="s">
        <v>74</v>
      </c>
      <c r="B145" s="65"/>
      <c r="C145" s="65"/>
      <c r="D145" s="65"/>
      <c r="E145" s="65"/>
      <c r="F145" s="65"/>
      <c r="G145" s="66"/>
      <c r="H145" s="41">
        <v>70</v>
      </c>
      <c r="I145" s="24" t="s">
        <v>46</v>
      </c>
      <c r="J145" s="3">
        <v>0</v>
      </c>
      <c r="L145" s="4"/>
      <c r="M145" s="18"/>
      <c r="N145" s="18"/>
      <c r="O145" s="18"/>
      <c r="P145" s="18"/>
      <c r="Q145" s="18"/>
    </row>
    <row r="146" spans="1:17" ht="30" customHeight="1">
      <c r="A146" s="45" t="s">
        <v>75</v>
      </c>
      <c r="B146" s="45"/>
      <c r="C146" s="45"/>
      <c r="D146" s="45"/>
      <c r="E146" s="45"/>
      <c r="F146" s="45"/>
      <c r="G146" s="45"/>
      <c r="H146" s="42">
        <v>61</v>
      </c>
      <c r="I146" s="32" t="s">
        <v>46</v>
      </c>
      <c r="J146" s="19">
        <v>0</v>
      </c>
      <c r="L146" s="4" t="str">
        <f>IF(J146&gt;=J50,"OK","NO gada sākuma mazāk pabalstu saņēmēju kā pārskata mēnesī!!!")</f>
        <v>OK</v>
      </c>
      <c r="M146" s="18"/>
      <c r="N146" s="18"/>
      <c r="O146" s="18"/>
      <c r="P146" s="18"/>
      <c r="Q146" s="18"/>
    </row>
    <row r="147" spans="1:17" ht="30" customHeight="1">
      <c r="A147" s="45" t="s">
        <v>76</v>
      </c>
      <c r="B147" s="45"/>
      <c r="C147" s="45"/>
      <c r="D147" s="45"/>
      <c r="E147" s="45"/>
      <c r="F147" s="45"/>
      <c r="G147" s="45"/>
      <c r="H147" s="42">
        <v>62</v>
      </c>
      <c r="I147" s="32" t="s">
        <v>46</v>
      </c>
      <c r="J147" s="19">
        <v>0</v>
      </c>
      <c r="L147" s="4" t="str">
        <f>IF(J147&gt;=J59,"OK","GMI no gada sākuma mazāk kā pārskata menesī!!!")</f>
        <v>OK</v>
      </c>
      <c r="M147" s="18"/>
      <c r="N147" s="18"/>
      <c r="O147" s="18"/>
      <c r="P147" s="18"/>
      <c r="Q147" s="18"/>
    </row>
    <row r="148" spans="1:17" ht="15" customHeight="1">
      <c r="A148" s="45" t="s">
        <v>77</v>
      </c>
      <c r="B148" s="45"/>
      <c r="C148" s="45"/>
      <c r="D148" s="45"/>
      <c r="E148" s="45"/>
      <c r="F148" s="45"/>
      <c r="G148" s="45"/>
      <c r="H148" s="41">
        <v>63</v>
      </c>
      <c r="I148" s="24" t="s">
        <v>46</v>
      </c>
      <c r="J148" s="3">
        <v>0</v>
      </c>
      <c r="L148" s="4" t="str">
        <f>IF(J148&gt;=J81,"OK","dzīvokļa pab. no gada sākuma mazāk kā pārskata menesī!!!")</f>
        <v>OK</v>
      </c>
      <c r="M148" s="18"/>
      <c r="N148" s="18"/>
      <c r="O148" s="18"/>
      <c r="P148" s="18"/>
      <c r="Q148" s="18"/>
    </row>
    <row r="149" spans="1:17" ht="15" customHeight="1">
      <c r="A149" s="45" t="s">
        <v>78</v>
      </c>
      <c r="B149" s="45"/>
      <c r="C149" s="45"/>
      <c r="D149" s="45"/>
      <c r="E149" s="45"/>
      <c r="F149" s="45"/>
      <c r="G149" s="45"/>
      <c r="H149" s="41">
        <v>67</v>
      </c>
      <c r="I149" s="24" t="s">
        <v>46</v>
      </c>
      <c r="J149" s="3">
        <v>0</v>
      </c>
      <c r="L149" s="4" t="str">
        <f>IF(J149&gt;=J107,"OK","dzīvokļa pab. no gada sākuma mazāk kā pārskata menesī!!!")</f>
        <v>OK</v>
      </c>
      <c r="M149" s="18"/>
      <c r="N149" s="18"/>
      <c r="O149" s="18"/>
      <c r="P149" s="18"/>
      <c r="Q149" s="18"/>
    </row>
    <row r="150" spans="1:17" ht="15" customHeight="1">
      <c r="A150" s="45" t="s">
        <v>79</v>
      </c>
      <c r="B150" s="45"/>
      <c r="C150" s="45"/>
      <c r="D150" s="45"/>
      <c r="E150" s="45"/>
      <c r="F150" s="45"/>
      <c r="G150" s="45"/>
      <c r="H150" s="41">
        <v>68</v>
      </c>
      <c r="I150" s="24" t="s">
        <v>46</v>
      </c>
      <c r="J150" s="3">
        <v>0</v>
      </c>
      <c r="L150" s="4" t="str">
        <f>IF(J150&gt;=J130,"OK","dzīvokļa pab. no gada sākuma mazāk kā pārskata menesī!!!")</f>
        <v>OK</v>
      </c>
      <c r="M150" s="18"/>
      <c r="N150" s="18"/>
      <c r="O150" s="18"/>
      <c r="P150" s="18"/>
      <c r="Q150" s="18"/>
    </row>
    <row r="151" spans="1:17" ht="15" customHeight="1">
      <c r="A151" s="45" t="s">
        <v>80</v>
      </c>
      <c r="B151" s="45"/>
      <c r="C151" s="45"/>
      <c r="D151" s="45"/>
      <c r="E151" s="45"/>
      <c r="F151" s="45"/>
      <c r="G151" s="45"/>
      <c r="H151" s="41">
        <v>65</v>
      </c>
      <c r="I151" s="24" t="s">
        <v>49</v>
      </c>
      <c r="J151" s="3">
        <v>0</v>
      </c>
      <c r="L151" s="4"/>
      <c r="M151" s="18"/>
      <c r="N151" s="18"/>
      <c r="O151" s="18"/>
      <c r="P151" s="18"/>
      <c r="Q151" s="18"/>
    </row>
    <row r="152" spans="1:17" ht="15" customHeight="1">
      <c r="A152" s="45" t="s">
        <v>81</v>
      </c>
      <c r="B152" s="45"/>
      <c r="C152" s="45"/>
      <c r="D152" s="45"/>
      <c r="E152" s="45"/>
      <c r="F152" s="45"/>
      <c r="G152" s="45"/>
      <c r="H152" s="41">
        <v>66</v>
      </c>
      <c r="I152" s="24" t="s">
        <v>49</v>
      </c>
      <c r="J152" s="43">
        <f>J153+J154+J155+J156</f>
        <v>0</v>
      </c>
      <c r="L152" s="4" t="str">
        <f>IF(J152&gt;=J51,"OK","Pabalstiem no gada sākuma mazāk kā pārskata menesī!!!")</f>
        <v>OK</v>
      </c>
      <c r="M152" s="18"/>
      <c r="N152" s="18"/>
      <c r="O152" s="18"/>
      <c r="P152" s="18"/>
      <c r="Q152" s="18"/>
    </row>
    <row r="153" spans="1:17" ht="15" customHeight="1">
      <c r="A153" s="69" t="s">
        <v>10</v>
      </c>
      <c r="B153" s="45" t="s">
        <v>60</v>
      </c>
      <c r="C153" s="45"/>
      <c r="D153" s="45"/>
      <c r="E153" s="45"/>
      <c r="F153" s="45"/>
      <c r="G153" s="45"/>
      <c r="H153" s="41">
        <v>661</v>
      </c>
      <c r="I153" s="24" t="s">
        <v>49</v>
      </c>
      <c r="J153" s="3">
        <v>0</v>
      </c>
      <c r="L153" s="4" t="str">
        <f>IF(J153&gt;=J72,"OK","GMI no gada sākuma mazāk kā pārskata menesī!!!")</f>
        <v>OK</v>
      </c>
      <c r="M153" s="18"/>
      <c r="N153" s="18"/>
      <c r="O153" s="18"/>
      <c r="P153" s="18"/>
      <c r="Q153" s="18"/>
    </row>
    <row r="154" spans="1:17" ht="15" customHeight="1">
      <c r="A154" s="70"/>
      <c r="B154" s="45" t="s">
        <v>61</v>
      </c>
      <c r="C154" s="45"/>
      <c r="D154" s="45"/>
      <c r="E154" s="45"/>
      <c r="F154" s="45"/>
      <c r="G154" s="45"/>
      <c r="H154" s="41">
        <v>662</v>
      </c>
      <c r="I154" s="24" t="s">
        <v>49</v>
      </c>
      <c r="J154" s="3">
        <v>0</v>
      </c>
      <c r="L154" s="4" t="str">
        <f>IF(J154&gt;=J94,"OK","Dzīvokļa pabalstam no gada sākuma mazāk kā pārskata menesī!!!")</f>
        <v>OK</v>
      </c>
      <c r="M154" s="18"/>
      <c r="N154" s="18"/>
      <c r="O154" s="18"/>
      <c r="P154" s="18"/>
      <c r="Q154" s="18"/>
    </row>
    <row r="155" spans="1:17" ht="15" customHeight="1">
      <c r="A155" s="70"/>
      <c r="B155" s="45" t="s">
        <v>58</v>
      </c>
      <c r="C155" s="45"/>
      <c r="D155" s="45"/>
      <c r="E155" s="45"/>
      <c r="F155" s="45"/>
      <c r="G155" s="45"/>
      <c r="H155" s="41">
        <v>663</v>
      </c>
      <c r="I155" s="24" t="s">
        <v>49</v>
      </c>
      <c r="J155" s="3">
        <v>0</v>
      </c>
      <c r="L155" s="4" t="str">
        <f>IF(J155&gt;=J120,"OK","Pārējiem pabalstiem no gada sākuma mazāk kā pārskata menesī!!!")</f>
        <v>OK</v>
      </c>
      <c r="M155" s="18"/>
      <c r="N155" s="18"/>
      <c r="O155" s="18"/>
      <c r="P155" s="18"/>
      <c r="Q155" s="18"/>
    </row>
    <row r="156" spans="1:17" ht="15" customHeight="1">
      <c r="A156" s="46"/>
      <c r="B156" s="45" t="s">
        <v>59</v>
      </c>
      <c r="C156" s="45"/>
      <c r="D156" s="45"/>
      <c r="E156" s="45"/>
      <c r="F156" s="45"/>
      <c r="G156" s="45"/>
      <c r="H156" s="41">
        <v>664</v>
      </c>
      <c r="I156" s="24" t="s">
        <v>49</v>
      </c>
      <c r="J156" s="3">
        <v>0</v>
      </c>
      <c r="L156" s="4" t="str">
        <f>IF(J156&gt;=J140,"OK","Pārējiem pabalstiem no gada sākuma mazāk kā pārskata menesī!!!")</f>
        <v>OK</v>
      </c>
      <c r="M156" s="18"/>
      <c r="N156" s="18"/>
      <c r="O156" s="18"/>
      <c r="P156" s="18"/>
      <c r="Q156" s="18"/>
    </row>
    <row r="159" ht="14.25">
      <c r="M159" s="21"/>
    </row>
    <row r="165" ht="14.25">
      <c r="C165" s="5"/>
    </row>
  </sheetData>
  <sheetProtection password="CE88" sheet="1"/>
  <protectedRanges>
    <protectedRange sqref="A4:J5 C7:J20" name="Range4"/>
    <protectedRange sqref="J90:J95 J97 J136:J140 J116:J123" name="Range2"/>
    <protectedRange sqref="J24 J31:J36 J52:J54 J56:J58 J66:J75 J79:J80 J82 J88:J89 J40:J41 J43:J50 J26:J29 J60:J64 J77 J84:J86 J108 J128:J129 J105:J106 J111:J112 J131:J132 J134:J135 J114:J115 J124:J126 J98:J103" name="Range1"/>
    <protectedRange sqref="J144 J153:J156 J146:J151" name="Range3"/>
    <protectedRange sqref="J76" name="Range1_1"/>
    <protectedRange sqref="J83 J109:J110" name="Range1_2"/>
    <protectedRange sqref="J96" name="Range2_2"/>
    <protectedRange sqref="J145" name="Range3_2"/>
  </protectedRanges>
  <mergeCells count="195">
    <mergeCell ref="D122:G122"/>
    <mergeCell ref="C38:G38"/>
    <mergeCell ref="C39:G39"/>
    <mergeCell ref="A52:A140"/>
    <mergeCell ref="A149:G149"/>
    <mergeCell ref="A150:G150"/>
    <mergeCell ref="E110:G110"/>
    <mergeCell ref="D102:G102"/>
    <mergeCell ref="D101:G101"/>
    <mergeCell ref="D119:G119"/>
    <mergeCell ref="C120:G120"/>
    <mergeCell ref="C121:C123"/>
    <mergeCell ref="D121:G121"/>
    <mergeCell ref="D123:G123"/>
    <mergeCell ref="C111:C119"/>
    <mergeCell ref="D111:G111"/>
    <mergeCell ref="D112:G112"/>
    <mergeCell ref="D113:G113"/>
    <mergeCell ref="D114:D116"/>
    <mergeCell ref="E114:G114"/>
    <mergeCell ref="E116:G116"/>
    <mergeCell ref="D117:G117"/>
    <mergeCell ref="D118:G118"/>
    <mergeCell ref="E106:G106"/>
    <mergeCell ref="C107:D110"/>
    <mergeCell ref="E107:G107"/>
    <mergeCell ref="E108:G108"/>
    <mergeCell ref="E109:G109"/>
    <mergeCell ref="B98:B123"/>
    <mergeCell ref="C98:G98"/>
    <mergeCell ref="C99:G99"/>
    <mergeCell ref="C100:C102"/>
    <mergeCell ref="D100:G100"/>
    <mergeCell ref="C103:G103"/>
    <mergeCell ref="C104:G104"/>
    <mergeCell ref="C105:D106"/>
    <mergeCell ref="E105:G105"/>
    <mergeCell ref="E115:G115"/>
    <mergeCell ref="D139:G139"/>
    <mergeCell ref="C140:G140"/>
    <mergeCell ref="C131:C139"/>
    <mergeCell ref="D131:G131"/>
    <mergeCell ref="D132:G132"/>
    <mergeCell ref="D133:G133"/>
    <mergeCell ref="D134:D136"/>
    <mergeCell ref="B124:B140"/>
    <mergeCell ref="C125:G125"/>
    <mergeCell ref="C128:D129"/>
    <mergeCell ref="E128:G128"/>
    <mergeCell ref="E129:G129"/>
    <mergeCell ref="C130:D130"/>
    <mergeCell ref="E130:G130"/>
    <mergeCell ref="E136:G136"/>
    <mergeCell ref="D137:G137"/>
    <mergeCell ref="D138:G138"/>
    <mergeCell ref="C81:D84"/>
    <mergeCell ref="D87:G87"/>
    <mergeCell ref="C94:G94"/>
    <mergeCell ref="B155:G155"/>
    <mergeCell ref="C127:G127"/>
    <mergeCell ref="A151:G151"/>
    <mergeCell ref="D95:G95"/>
    <mergeCell ref="A153:A156"/>
    <mergeCell ref="B156:G156"/>
    <mergeCell ref="C126:G126"/>
    <mergeCell ref="A142:J142"/>
    <mergeCell ref="C124:G124"/>
    <mergeCell ref="B153:G153"/>
    <mergeCell ref="A148:G148"/>
    <mergeCell ref="A147:G147"/>
    <mergeCell ref="A144:G144"/>
    <mergeCell ref="A143:G143"/>
    <mergeCell ref="A146:G146"/>
    <mergeCell ref="E134:G134"/>
    <mergeCell ref="E135:G135"/>
    <mergeCell ref="D30:G30"/>
    <mergeCell ref="B52:B72"/>
    <mergeCell ref="E56:G56"/>
    <mergeCell ref="B73:B97"/>
    <mergeCell ref="C95:C97"/>
    <mergeCell ref="C63:C71"/>
    <mergeCell ref="C75:C76"/>
    <mergeCell ref="C79:D80"/>
    <mergeCell ref="C85:C93"/>
    <mergeCell ref="D97:G97"/>
    <mergeCell ref="D28:G28"/>
    <mergeCell ref="C53:G53"/>
    <mergeCell ref="A23:G23"/>
    <mergeCell ref="A24:G24"/>
    <mergeCell ref="C28:C36"/>
    <mergeCell ref="D31:D33"/>
    <mergeCell ref="C49:G49"/>
    <mergeCell ref="C50:G50"/>
    <mergeCell ref="C51:G51"/>
    <mergeCell ref="C52:G52"/>
    <mergeCell ref="D88:D90"/>
    <mergeCell ref="D69:G69"/>
    <mergeCell ref="D70:G70"/>
    <mergeCell ref="E79:G79"/>
    <mergeCell ref="D86:G86"/>
    <mergeCell ref="E82:G82"/>
    <mergeCell ref="C73:G73"/>
    <mergeCell ref="E80:G80"/>
    <mergeCell ref="E88:G88"/>
    <mergeCell ref="E89:G89"/>
    <mergeCell ref="B154:G154"/>
    <mergeCell ref="A152:G152"/>
    <mergeCell ref="C74:G74"/>
    <mergeCell ref="D66:D68"/>
    <mergeCell ref="C60:G60"/>
    <mergeCell ref="C61:G61"/>
    <mergeCell ref="E90:G90"/>
    <mergeCell ref="D93:G93"/>
    <mergeCell ref="D91:G91"/>
    <mergeCell ref="E81:G81"/>
    <mergeCell ref="C40:C48"/>
    <mergeCell ref="D40:G40"/>
    <mergeCell ref="E84:G84"/>
    <mergeCell ref="D85:G85"/>
    <mergeCell ref="C72:G72"/>
    <mergeCell ref="E66:G66"/>
    <mergeCell ref="E67:G67"/>
    <mergeCell ref="E68:G68"/>
    <mergeCell ref="C56:D58"/>
    <mergeCell ref="C54:G54"/>
    <mergeCell ref="D96:G96"/>
    <mergeCell ref="A145:G145"/>
    <mergeCell ref="C78:G78"/>
    <mergeCell ref="A9:B9"/>
    <mergeCell ref="C9:J9"/>
    <mergeCell ref="E83:G83"/>
    <mergeCell ref="C14:J14"/>
    <mergeCell ref="C15:J15"/>
    <mergeCell ref="A49:B51"/>
    <mergeCell ref="D92:G92"/>
    <mergeCell ref="A8:B8"/>
    <mergeCell ref="A14:B14"/>
    <mergeCell ref="A10:B10"/>
    <mergeCell ref="A11:B11"/>
    <mergeCell ref="A12:B12"/>
    <mergeCell ref="A13:B13"/>
    <mergeCell ref="A4:J4"/>
    <mergeCell ref="A5:J5"/>
    <mergeCell ref="A7:B7"/>
    <mergeCell ref="C7:J7"/>
    <mergeCell ref="A15:B15"/>
    <mergeCell ref="C10:J10"/>
    <mergeCell ref="C11:J11"/>
    <mergeCell ref="C12:J12"/>
    <mergeCell ref="C13:J13"/>
    <mergeCell ref="C8:J8"/>
    <mergeCell ref="D36:G36"/>
    <mergeCell ref="D29:G29"/>
    <mergeCell ref="C26:G26"/>
    <mergeCell ref="C27:G27"/>
    <mergeCell ref="C77:G77"/>
    <mergeCell ref="E43:G43"/>
    <mergeCell ref="D76:G76"/>
    <mergeCell ref="D75:G75"/>
    <mergeCell ref="D65:G65"/>
    <mergeCell ref="D71:G71"/>
    <mergeCell ref="A16:B16"/>
    <mergeCell ref="A17:B17"/>
    <mergeCell ref="C16:J16"/>
    <mergeCell ref="C17:J17"/>
    <mergeCell ref="C18:J18"/>
    <mergeCell ref="C19:J19"/>
    <mergeCell ref="A18:B18"/>
    <mergeCell ref="A19:B19"/>
    <mergeCell ref="A20:B20"/>
    <mergeCell ref="C20:J20"/>
    <mergeCell ref="E31:G31"/>
    <mergeCell ref="E32:G32"/>
    <mergeCell ref="A25:B36"/>
    <mergeCell ref="A22:J22"/>
    <mergeCell ref="D34:G34"/>
    <mergeCell ref="E33:G33"/>
    <mergeCell ref="C25:G25"/>
    <mergeCell ref="D35:G35"/>
    <mergeCell ref="C55:G55"/>
    <mergeCell ref="E57:G57"/>
    <mergeCell ref="D64:G64"/>
    <mergeCell ref="E58:G58"/>
    <mergeCell ref="C59:G59"/>
    <mergeCell ref="D63:G63"/>
    <mergeCell ref="E44:G44"/>
    <mergeCell ref="E45:G45"/>
    <mergeCell ref="D46:G46"/>
    <mergeCell ref="D47:G47"/>
    <mergeCell ref="D48:G48"/>
    <mergeCell ref="A37:B48"/>
    <mergeCell ref="C37:G37"/>
    <mergeCell ref="D41:G41"/>
    <mergeCell ref="D42:G42"/>
    <mergeCell ref="D43:D45"/>
  </mergeCells>
  <printOptions/>
  <pageMargins left="0.7480314960629921" right="0.7480314960629921" top="0.4330708661417323" bottom="0.31496062992125984" header="0.1968503937007874" footer="0.1968503937007874"/>
  <pageSetup fitToHeight="2" horizontalDpi="1200" verticalDpi="1200" orientation="portrait" paperSize="8" scale="74" r:id="rId1"/>
  <headerFooter alignWithMargins="0">
    <oddFooter>&amp;R&amp;P</oddFooter>
  </headerFooter>
  <rowBreaks count="1" manualBreakCount="1">
    <brk id="1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Grīnberga</dc:creator>
  <cp:keywords/>
  <dc:description/>
  <cp:lastModifiedBy>Zanis Buhanovskis</cp:lastModifiedBy>
  <cp:lastPrinted>2020-09-07T08:18:17Z</cp:lastPrinted>
  <dcterms:created xsi:type="dcterms:W3CDTF">1996-10-14T23:33:28Z</dcterms:created>
  <dcterms:modified xsi:type="dcterms:W3CDTF">2022-12-22T09:05:01Z</dcterms:modified>
  <cp:category/>
  <cp:version/>
  <cp:contentType/>
  <cp:contentStatus/>
</cp:coreProperties>
</file>