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</sheets>
  <definedNames>
    <definedName name="_xlnm.Print_Area" localSheetId="0">'Sheet1'!$A$1:$J$109</definedName>
  </definedNames>
  <calcPr fullCalcOnLoad="1"/>
</workbook>
</file>

<file path=xl/sharedStrings.xml><?xml version="1.0" encoding="utf-8"?>
<sst xmlns="http://schemas.openxmlformats.org/spreadsheetml/2006/main" count="213" uniqueCount="78">
  <si>
    <t>no tām</t>
  </si>
  <si>
    <t>- bērni</t>
  </si>
  <si>
    <t>t.sk., bērni ar invaliditāti</t>
  </si>
  <si>
    <t>- strādājošas personas</t>
  </si>
  <si>
    <t>- nestrādājošas personas</t>
  </si>
  <si>
    <t>- personas bērna kopšanas atvaļinājumā</t>
  </si>
  <si>
    <t>- pilngadīgas personas ar invaliditāti</t>
  </si>
  <si>
    <t>- pensijas vecuma personas</t>
  </si>
  <si>
    <t>Pārskata mēnesī pabalstus pieprasījušās personas</t>
  </si>
  <si>
    <t>Personas, kurām pārskata mēnesī izmaksāti pabalsti</t>
  </si>
  <si>
    <t>no tiem</t>
  </si>
  <si>
    <t>- pabalsts garantētā minimālā ienākumu līmeņa nodrošināšanai</t>
  </si>
  <si>
    <t>no tām – pa atteikuma iemesliem</t>
  </si>
  <si>
    <t>- neatbilstība kritērijiem</t>
  </si>
  <si>
    <t>- līdzdarbības pienākumu nepildīšana</t>
  </si>
  <si>
    <t>- finanšu līdzekļu trūkums</t>
  </si>
  <si>
    <t>- dzīvokļa pabalsts</t>
  </si>
  <si>
    <t xml:space="preserve"> - personas, kurām spēkā trūcīgas personas statuss</t>
  </si>
  <si>
    <t>- personas, kurām spēkā maznodrošinātas personas statuss</t>
  </si>
  <si>
    <t>- personas, kurām spēkā trūcīgas personas statuss</t>
  </si>
  <si>
    <t xml:space="preserve"> - kopā</t>
  </si>
  <si>
    <r>
      <t xml:space="preserve">Pārskata mēnesī </t>
    </r>
    <r>
      <rPr>
        <b/>
        <u val="single"/>
        <sz val="10"/>
        <rFont val="Times New Roman"/>
        <family val="1"/>
      </rPr>
      <t>no jauna</t>
    </r>
    <r>
      <rPr>
        <b/>
        <sz val="10"/>
        <rFont val="Times New Roman"/>
        <family val="1"/>
      </rPr>
      <t xml:space="preserve"> konstatēta atbilstība trūcīgas personas statusam</t>
    </r>
  </si>
  <si>
    <r>
      <t xml:space="preserve">Pārskata mēnesī </t>
    </r>
    <r>
      <rPr>
        <b/>
        <u val="single"/>
        <sz val="10"/>
        <color indexed="16"/>
        <rFont val="Times New Roman"/>
        <family val="1"/>
      </rPr>
      <t>spēkā trūcīgas personas statuss</t>
    </r>
  </si>
  <si>
    <r>
      <t xml:space="preserve">Informācija </t>
    </r>
    <r>
      <rPr>
        <b/>
        <u val="single"/>
        <sz val="10"/>
        <color indexed="16"/>
        <rFont val="Times New Roman"/>
        <family val="1"/>
      </rPr>
      <t>par visiem</t>
    </r>
    <r>
      <rPr>
        <b/>
        <sz val="10"/>
        <rFont val="Times New Roman"/>
        <family val="1"/>
      </rPr>
      <t xml:space="preserve"> pašvaldības sociālās palīdzības pabalstiem </t>
    </r>
    <r>
      <rPr>
        <b/>
        <u val="single"/>
        <sz val="10"/>
        <color indexed="16"/>
        <rFont val="Times New Roman"/>
        <family val="1"/>
      </rPr>
      <t>KOPĀ</t>
    </r>
  </si>
  <si>
    <r>
      <t xml:space="preserve"> - pabalsts garantētā minimālā ienākumu  </t>
    </r>
    <r>
      <rPr>
        <b/>
        <sz val="10"/>
        <color indexed="16"/>
        <rFont val="Times New Roman"/>
        <family val="1"/>
      </rPr>
      <t>(GMI)</t>
    </r>
    <r>
      <rPr>
        <b/>
        <sz val="10"/>
        <rFont val="Times New Roman"/>
        <family val="1"/>
      </rPr>
      <t xml:space="preserve"> līmeņa nodrošināšanai</t>
    </r>
  </si>
  <si>
    <r>
      <t xml:space="preserve"> - </t>
    </r>
    <r>
      <rPr>
        <b/>
        <sz val="10"/>
        <color indexed="16"/>
        <rFont val="Times New Roman"/>
        <family val="1"/>
      </rPr>
      <t>dzīvokļa</t>
    </r>
    <r>
      <rPr>
        <b/>
        <sz val="10"/>
        <rFont val="Times New Roman"/>
        <family val="1"/>
      </rPr>
      <t xml:space="preserve"> pabalsts</t>
    </r>
  </si>
  <si>
    <r>
      <t xml:space="preserve">Pārskata mēnesī pabalstu </t>
    </r>
    <r>
      <rPr>
        <b/>
        <sz val="10"/>
        <rFont val="Times New Roman"/>
        <family val="1"/>
      </rPr>
      <t>pieprasījušās</t>
    </r>
    <r>
      <rPr>
        <sz val="10"/>
        <rFont val="Times New Roman"/>
        <family val="1"/>
      </rPr>
      <t xml:space="preserve"> personas</t>
    </r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</si>
  <si>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</si>
  <si>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atteikts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</si>
  <si>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izmaksāts</t>
    </r>
    <r>
      <rPr>
        <sz val="10"/>
        <rFont val="Times New Roman"/>
        <family val="1"/>
      </rPr>
      <t xml:space="preserve"> pabalsts, kopā</t>
    </r>
  </si>
  <si>
    <t>KODS</t>
  </si>
  <si>
    <r>
      <t>Personas, kurām pārskata mēnesī</t>
    </r>
    <r>
      <rPr>
        <b/>
        <sz val="10"/>
        <rFont val="Times New Roman"/>
        <family val="1"/>
      </rPr>
      <t xml:space="preserve"> izmaksāts</t>
    </r>
    <r>
      <rPr>
        <sz val="10"/>
        <rFont val="Times New Roman"/>
        <family val="1"/>
      </rPr>
      <t xml:space="preserve"> pabalsts</t>
    </r>
  </si>
  <si>
    <r>
      <t xml:space="preserve">Personas, kurām pārskata mēnesī </t>
    </r>
    <r>
      <rPr>
        <b/>
        <sz val="10"/>
        <rFont val="Times New Roman"/>
        <family val="1"/>
      </rPr>
      <t>izmaksāti</t>
    </r>
    <r>
      <rPr>
        <sz val="10"/>
        <rFont val="Times New Roman"/>
        <family val="1"/>
      </rPr>
      <t xml:space="preserve"> pabalsti</t>
    </r>
  </si>
  <si>
    <t>NO TIEM - PA PABALSTU VEIDIEM</t>
  </si>
  <si>
    <t>RĀDĪTĀJS</t>
  </si>
  <si>
    <t>- pārējie pašvaldības sociālās palīdzības pabalsti</t>
  </si>
  <si>
    <t xml:space="preserve"> Kopā</t>
  </si>
  <si>
    <t>VĒRTĪBA</t>
  </si>
  <si>
    <t>MĒRV.</t>
  </si>
  <si>
    <t xml:space="preserve"> - personām, kurām spēkā trūcīgas personas statuss </t>
  </si>
  <si>
    <r>
      <t xml:space="preserve">Pārskata mēnesī pabalstam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, kopā </t>
    </r>
  </si>
  <si>
    <t xml:space="preserve">Pārskata mēnesī pabalstiem izlietotie līdzekļi </t>
  </si>
  <si>
    <r>
      <t xml:space="preserve">Pārskata mēnesī pabalstam </t>
    </r>
    <r>
      <rPr>
        <b/>
        <sz val="10"/>
        <rFont val="Times New Roman"/>
        <family val="1"/>
      </rPr>
      <t xml:space="preserve">izlietotie līdzekļi </t>
    </r>
  </si>
  <si>
    <r>
      <t xml:space="preserve">Pārskata mēnesī pabalstiem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 </t>
    </r>
  </si>
  <si>
    <r>
      <t xml:space="preserve">  - </t>
    </r>
    <r>
      <rPr>
        <b/>
        <sz val="10"/>
        <color indexed="16"/>
        <rFont val="Times New Roman"/>
        <family val="1"/>
      </rPr>
      <t>pārējie</t>
    </r>
    <r>
      <rPr>
        <b/>
        <sz val="10"/>
        <rFont val="Times New Roman"/>
        <family val="1"/>
      </rPr>
      <t xml:space="preserve"> pašvaldības sociālās palīdzības pabalsti - kopā</t>
    </r>
  </si>
  <si>
    <r>
      <t xml:space="preserve">t.sk., pabalsts piešķirts </t>
    </r>
    <r>
      <rPr>
        <b/>
        <sz val="10"/>
        <rFont val="Times New Roman"/>
        <family val="1"/>
      </rPr>
      <t>pirmreizēji</t>
    </r>
  </si>
  <si>
    <t>t.sk., pabalstu veselības aprūpei</t>
  </si>
  <si>
    <t>t.sk., pabalsts veselības aprūpei</t>
  </si>
  <si>
    <t>t.sk., pabalstam veselības aprūpei</t>
  </si>
  <si>
    <t>Pārskats par sociālās palīdzības sniegšanu ____________________ novada/republikas pilsētas pašvaldībā</t>
  </si>
  <si>
    <t>tālrunis</t>
  </si>
  <si>
    <t>fakss</t>
  </si>
  <si>
    <t>e-pasts</t>
  </si>
  <si>
    <t>adrese</t>
  </si>
  <si>
    <r>
      <t xml:space="preserve">Novada vai pilsētas </t>
    </r>
    <r>
      <rPr>
        <b/>
        <sz val="10"/>
        <rFont val="Times New Roman"/>
        <family val="1"/>
      </rPr>
      <t>domes</t>
    </r>
    <r>
      <rPr>
        <sz val="10"/>
        <rFont val="Times New Roman"/>
        <family val="1"/>
      </rPr>
      <t xml:space="preserve"> adrese</t>
    </r>
  </si>
  <si>
    <r>
      <t xml:space="preserve">Sociālā dienesta </t>
    </r>
    <r>
      <rPr>
        <sz val="10"/>
        <rFont val="Times New Roman"/>
        <family val="1"/>
      </rPr>
      <t>nosaukums</t>
    </r>
  </si>
  <si>
    <r>
      <t>Sociālā dienesta vadītājs</t>
    </r>
    <r>
      <rPr>
        <sz val="10"/>
        <rFont val="Times New Roman"/>
        <family val="1"/>
      </rPr>
      <t xml:space="preserve"> (vārds, uzvārds)</t>
    </r>
  </si>
  <si>
    <t>1. ZIŅAS PAR SOCIĀLĀS PALĪDZĪBAS SNIEGŠANU PĀRSKATA MĒNESĪ</t>
  </si>
  <si>
    <t>amats</t>
  </si>
  <si>
    <r>
      <t>Pārskata sagatavotājs</t>
    </r>
    <r>
      <rPr>
        <sz val="10"/>
        <rFont val="Times New Roman"/>
        <family val="1"/>
      </rPr>
      <t xml:space="preserve"> (vārds, uzvārds)</t>
    </r>
  </si>
  <si>
    <r>
      <t>Pārskata iesniegšanas</t>
    </r>
    <r>
      <rPr>
        <b/>
        <sz val="10"/>
        <rFont val="Times New Roman"/>
        <family val="1"/>
      </rPr>
      <t xml:space="preserve"> datums</t>
    </r>
  </si>
  <si>
    <t>personu skaits</t>
  </si>
  <si>
    <t>- pilngadīgas darbspējīgas personas, kopā</t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</si>
  <si>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</t>
    </r>
  </si>
  <si>
    <t xml:space="preserve"> - personām, kurām spēkā maznodrošinātas personas statuss </t>
  </si>
  <si>
    <r>
      <t xml:space="preserve">t.sk., personas, kuras veic </t>
    </r>
    <r>
      <rPr>
        <sz val="10"/>
        <color indexed="8"/>
        <rFont val="Times New Roman"/>
        <family val="1"/>
      </rPr>
      <t>algotos pagaidu sabiedriskos darbus</t>
    </r>
  </si>
  <si>
    <t>euro</t>
  </si>
  <si>
    <t>Personas, kurām pārskata mēnesī spēkā maznodrošinātās personas statuss</t>
  </si>
  <si>
    <t>2020.gada __________________ mēnesī</t>
  </si>
  <si>
    <t>2. ZIŅAS PAR SOCIĀLĀS PALĪDZĪBAS SNIEGŠANU NO 2020.GADA SĀKUMA</t>
  </si>
  <si>
    <t>Personas, kurām no 2020.gada sākuma vismaz vienu dienu ir bijis spēkā trūcīgas personas statuss</t>
  </si>
  <si>
    <t>Personas, kurām no 2020. gada sākuma vismaz vienu dienu ir bijis spēkā maznodrošinātās personas statuss</t>
  </si>
  <si>
    <t>Personas, kurām no 2020.gada sākuma vismaz vienu reizi izmaksāts vismaz viens sociālās palīdzības pabalsts, kopā</t>
  </si>
  <si>
    <t>Personas, kurām no 2020.gada sākuma vismaz vienu reizi izmaksāts pabalsts garantētā minimālā ienākumu līmeņa nodrošināšanai</t>
  </si>
  <si>
    <t>Personas, kurām no 2020.gada sākuma vismaz vienu reizi izmaksāts dzīvokļa pabalsts</t>
  </si>
  <si>
    <t>Personas, kurām no 2020.gada sākuma vismaz vienu reizi izmaksāts kāds no pārējiem pašvaldības sociālās palīdzības pabalstiem</t>
  </si>
  <si>
    <t>Pašvaldības sociālās palīdzības pabalstiem plānotais līdzekļu apjoms 2020.gadam</t>
  </si>
  <si>
    <t>Pašvaldības sociālās palīdzības pabalstiem izlietotie līdzekļi no 2020.gada sākuma, kopā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</si>
</sst>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0"/>
      <color indexed="16"/>
      <name val="Times New Roman"/>
      <family val="1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20"/>
      <name val="Times New Roman"/>
      <family val="1"/>
    </font>
    <font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Times New Roman"/>
      <family val="1"/>
    </font>
    <font>
      <b/>
      <i/>
      <sz val="11"/>
      <name val="Times New Roman"/>
      <family val="1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18"/>
  <sheetViews>
    <sheetView tabSelected="1" zoomScalePageLayoutView="0" workbookViewId="0" topLeftCell="A13">
      <selection activeCell="N90" sqref="N90"/>
    </sheetView>
  </sheetViews>
  <sheetFormatPr defaultColWidth="9.140625" defaultRowHeight="12.75"/>
  <cols>
    <col min="1" max="1" width="11.57421875" style="0" customWidth="1"/>
    <col min="2" max="2" width="26.00390625" style="0" customWidth="1"/>
    <col min="3" max="3" width="9.00390625" style="0" customWidth="1"/>
    <col min="4" max="4" width="9.8515625" style="0" customWidth="1"/>
    <col min="5" max="5" width="17.140625" style="0" customWidth="1"/>
    <col min="7" max="7" width="9.28125" style="0" customWidth="1"/>
    <col min="8" max="8" width="7.57421875" style="0" customWidth="1"/>
    <col min="9" max="9" width="12.7109375" style="3" customWidth="1"/>
    <col min="10" max="10" width="17.00390625" style="0" customWidth="1"/>
  </cols>
  <sheetData>
    <row r="4" spans="1:10" s="2" customFormat="1" ht="15" customHeight="1">
      <c r="A4" s="71" t="s">
        <v>49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2" customFormat="1" ht="15" customHeight="1">
      <c r="A5" s="72" t="s">
        <v>68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s="2" customFormat="1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s="2" customFormat="1" ht="15" customHeight="1">
      <c r="A7" s="69" t="s">
        <v>54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s="2" customFormat="1" ht="15" customHeight="1">
      <c r="A8" s="70" t="s">
        <v>55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s="2" customFormat="1" ht="15" customHeight="1">
      <c r="A9" s="68" t="s">
        <v>53</v>
      </c>
      <c r="B9" s="68"/>
      <c r="C9" s="69"/>
      <c r="D9" s="69"/>
      <c r="E9" s="69"/>
      <c r="F9" s="69"/>
      <c r="G9" s="69"/>
      <c r="H9" s="69"/>
      <c r="I9" s="69"/>
      <c r="J9" s="69"/>
    </row>
    <row r="10" spans="1:10" s="2" customFormat="1" ht="15" customHeight="1">
      <c r="A10" s="68" t="s">
        <v>50</v>
      </c>
      <c r="B10" s="68"/>
      <c r="C10" s="69"/>
      <c r="D10" s="69"/>
      <c r="E10" s="69"/>
      <c r="F10" s="69"/>
      <c r="G10" s="69"/>
      <c r="H10" s="69"/>
      <c r="I10" s="69"/>
      <c r="J10" s="69"/>
    </row>
    <row r="11" spans="1:10" s="2" customFormat="1" ht="15" customHeight="1">
      <c r="A11" s="68" t="s">
        <v>51</v>
      </c>
      <c r="B11" s="68"/>
      <c r="C11" s="69"/>
      <c r="D11" s="69"/>
      <c r="E11" s="69"/>
      <c r="F11" s="69"/>
      <c r="G11" s="69"/>
      <c r="H11" s="69"/>
      <c r="I11" s="69"/>
      <c r="J11" s="69"/>
    </row>
    <row r="12" spans="1:10" s="2" customFormat="1" ht="15" customHeight="1">
      <c r="A12" s="68" t="s">
        <v>52</v>
      </c>
      <c r="B12" s="68"/>
      <c r="C12" s="69"/>
      <c r="D12" s="69"/>
      <c r="E12" s="69"/>
      <c r="F12" s="69"/>
      <c r="G12" s="69"/>
      <c r="H12" s="69"/>
      <c r="I12" s="69"/>
      <c r="J12" s="69"/>
    </row>
    <row r="13" spans="1:10" s="2" customFormat="1" ht="15" customHeight="1">
      <c r="A13" s="70" t="s">
        <v>56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s="2" customFormat="1" ht="15" customHeight="1">
      <c r="A14" s="68" t="s">
        <v>50</v>
      </c>
      <c r="B14" s="68"/>
      <c r="C14" s="69"/>
      <c r="D14" s="69"/>
      <c r="E14" s="69"/>
      <c r="F14" s="69"/>
      <c r="G14" s="69"/>
      <c r="H14" s="69"/>
      <c r="I14" s="69"/>
      <c r="J14" s="69"/>
    </row>
    <row r="15" spans="1:10" s="2" customFormat="1" ht="15" customHeight="1">
      <c r="A15" s="68" t="s">
        <v>52</v>
      </c>
      <c r="B15" s="68"/>
      <c r="C15" s="69"/>
      <c r="D15" s="69"/>
      <c r="E15" s="69"/>
      <c r="F15" s="69"/>
      <c r="G15" s="69"/>
      <c r="H15" s="69"/>
      <c r="I15" s="69"/>
      <c r="J15" s="69"/>
    </row>
    <row r="16" spans="1:10" s="2" customFormat="1" ht="15" customHeight="1">
      <c r="A16" s="70" t="s">
        <v>59</v>
      </c>
      <c r="B16" s="69"/>
      <c r="C16" s="68"/>
      <c r="D16" s="68"/>
      <c r="E16" s="68"/>
      <c r="F16" s="68"/>
      <c r="G16" s="68"/>
      <c r="H16" s="68"/>
      <c r="I16" s="68"/>
      <c r="J16" s="68"/>
    </row>
    <row r="17" spans="1:10" s="2" customFormat="1" ht="15" customHeight="1">
      <c r="A17" s="68" t="s">
        <v>58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s="2" customFormat="1" ht="15" customHeight="1">
      <c r="A18" s="68" t="s">
        <v>50</v>
      </c>
      <c r="B18" s="68"/>
      <c r="C18" s="68"/>
      <c r="D18" s="68"/>
      <c r="E18" s="68"/>
      <c r="F18" s="68"/>
      <c r="G18" s="68"/>
      <c r="H18" s="68"/>
      <c r="I18" s="68"/>
      <c r="J18" s="68"/>
    </row>
    <row r="19" spans="1:10" s="2" customFormat="1" ht="15" customHeight="1">
      <c r="A19" s="68" t="s">
        <v>52</v>
      </c>
      <c r="B19" s="68"/>
      <c r="C19" s="68"/>
      <c r="D19" s="68"/>
      <c r="E19" s="68"/>
      <c r="F19" s="68"/>
      <c r="G19" s="68"/>
      <c r="H19" s="68"/>
      <c r="I19" s="68"/>
      <c r="J19" s="68"/>
    </row>
    <row r="20" spans="1:10" s="2" customFormat="1" ht="15" customHeight="1">
      <c r="A20" s="69" t="s">
        <v>60</v>
      </c>
      <c r="B20" s="70"/>
      <c r="C20" s="68"/>
      <c r="D20" s="68"/>
      <c r="E20" s="68"/>
      <c r="F20" s="68"/>
      <c r="G20" s="68"/>
      <c r="H20" s="68"/>
      <c r="I20" s="68"/>
      <c r="J20" s="68"/>
    </row>
    <row r="21" s="10" customFormat="1" ht="15" customHeight="1">
      <c r="I21" s="11"/>
    </row>
    <row r="22" spans="1:10" ht="15" customHeight="1">
      <c r="A22" s="58" t="s">
        <v>57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2" ht="15" customHeight="1">
      <c r="A23" s="61" t="s">
        <v>34</v>
      </c>
      <c r="B23" s="61"/>
      <c r="C23" s="61"/>
      <c r="D23" s="61"/>
      <c r="E23" s="61"/>
      <c r="F23" s="61"/>
      <c r="G23" s="61"/>
      <c r="H23" s="30" t="s">
        <v>30</v>
      </c>
      <c r="I23" s="32" t="s">
        <v>38</v>
      </c>
      <c r="J23" s="30" t="s">
        <v>37</v>
      </c>
      <c r="L23" s="2"/>
    </row>
    <row r="24" spans="1:12" ht="15" customHeight="1">
      <c r="A24" s="62" t="s">
        <v>21</v>
      </c>
      <c r="B24" s="62"/>
      <c r="C24" s="62"/>
      <c r="D24" s="62"/>
      <c r="E24" s="62"/>
      <c r="F24" s="62"/>
      <c r="G24" s="62"/>
      <c r="H24" s="16">
        <v>10</v>
      </c>
      <c r="I24" s="7" t="s">
        <v>61</v>
      </c>
      <c r="J24" s="25">
        <v>0</v>
      </c>
      <c r="L24" s="8" t="str">
        <f>IF(J24&lt;=J25,"OK","No jauna konstatēto skaits pārsniedz kopējo skaitu!!! ")</f>
        <v>OK</v>
      </c>
    </row>
    <row r="25" spans="1:12" ht="15" customHeight="1">
      <c r="A25" s="62" t="s">
        <v>22</v>
      </c>
      <c r="B25" s="67"/>
      <c r="C25" s="60" t="s">
        <v>36</v>
      </c>
      <c r="D25" s="60"/>
      <c r="E25" s="60"/>
      <c r="F25" s="60"/>
      <c r="G25" s="60"/>
      <c r="H25" s="6">
        <v>11</v>
      </c>
      <c r="I25" s="7" t="s">
        <v>61</v>
      </c>
      <c r="J25" s="17">
        <f>J26+J28+J33+J34</f>
        <v>0</v>
      </c>
      <c r="L25" s="8"/>
    </row>
    <row r="26" spans="1:12" ht="15" customHeight="1">
      <c r="A26" s="67"/>
      <c r="B26" s="67"/>
      <c r="C26" s="63" t="s">
        <v>0</v>
      </c>
      <c r="D26" s="46" t="s">
        <v>1</v>
      </c>
      <c r="E26" s="46"/>
      <c r="F26" s="46"/>
      <c r="G26" s="46"/>
      <c r="H26" s="4">
        <v>111</v>
      </c>
      <c r="I26" s="7" t="s">
        <v>61</v>
      </c>
      <c r="J26" s="26">
        <v>0</v>
      </c>
      <c r="L26" s="8"/>
    </row>
    <row r="27" spans="1:12" ht="15" customHeight="1">
      <c r="A27" s="67"/>
      <c r="B27" s="67"/>
      <c r="C27" s="64"/>
      <c r="D27" s="46" t="s">
        <v>2</v>
      </c>
      <c r="E27" s="46"/>
      <c r="F27" s="46"/>
      <c r="G27" s="46"/>
      <c r="H27" s="4">
        <v>1111</v>
      </c>
      <c r="I27" s="7" t="s">
        <v>61</v>
      </c>
      <c r="J27" s="26">
        <v>0</v>
      </c>
      <c r="L27" s="8" t="str">
        <f>IF(J26&gt;=J27,"OK","Bērni- invalīdi pārsniedz kopējo bērnu skaitu!!!")</f>
        <v>OK</v>
      </c>
    </row>
    <row r="28" spans="1:12" ht="15" customHeight="1">
      <c r="A28" s="67"/>
      <c r="B28" s="67"/>
      <c r="C28" s="64"/>
      <c r="D28" s="45" t="s">
        <v>62</v>
      </c>
      <c r="E28" s="45"/>
      <c r="F28" s="45"/>
      <c r="G28" s="45"/>
      <c r="H28" s="4">
        <v>112</v>
      </c>
      <c r="I28" s="7" t="s">
        <v>61</v>
      </c>
      <c r="J28" s="17">
        <f>J29+J30+J31</f>
        <v>0</v>
      </c>
      <c r="L28" s="8"/>
    </row>
    <row r="29" spans="1:12" ht="15" customHeight="1">
      <c r="A29" s="67"/>
      <c r="B29" s="67"/>
      <c r="C29" s="64"/>
      <c r="D29" s="63" t="s">
        <v>0</v>
      </c>
      <c r="E29" s="46" t="s">
        <v>3</v>
      </c>
      <c r="F29" s="50"/>
      <c r="G29" s="50"/>
      <c r="H29" s="4">
        <v>1121</v>
      </c>
      <c r="I29" s="7" t="s">
        <v>61</v>
      </c>
      <c r="J29" s="26">
        <v>0</v>
      </c>
      <c r="L29" s="8"/>
    </row>
    <row r="30" spans="1:12" ht="15" customHeight="1">
      <c r="A30" s="67"/>
      <c r="B30" s="67"/>
      <c r="C30" s="64"/>
      <c r="D30" s="65"/>
      <c r="E30" s="46" t="s">
        <v>4</v>
      </c>
      <c r="F30" s="50"/>
      <c r="G30" s="50"/>
      <c r="H30" s="4">
        <v>1122</v>
      </c>
      <c r="I30" s="7" t="s">
        <v>61</v>
      </c>
      <c r="J30" s="26">
        <v>0</v>
      </c>
      <c r="L30" s="8"/>
    </row>
    <row r="31" spans="1:12" ht="15" customHeight="1">
      <c r="A31" s="67"/>
      <c r="B31" s="67"/>
      <c r="C31" s="64"/>
      <c r="D31" s="65"/>
      <c r="E31" s="46" t="s">
        <v>5</v>
      </c>
      <c r="F31" s="50"/>
      <c r="G31" s="50"/>
      <c r="H31" s="4">
        <v>1123</v>
      </c>
      <c r="I31" s="7" t="s">
        <v>61</v>
      </c>
      <c r="J31" s="26">
        <v>0</v>
      </c>
      <c r="L31" s="8"/>
    </row>
    <row r="32" spans="1:12" ht="30" customHeight="1">
      <c r="A32" s="67"/>
      <c r="B32" s="67"/>
      <c r="C32" s="64"/>
      <c r="D32" s="46" t="s">
        <v>65</v>
      </c>
      <c r="E32" s="46"/>
      <c r="F32" s="46"/>
      <c r="G32" s="46"/>
      <c r="H32" s="29">
        <v>1124</v>
      </c>
      <c r="I32" s="33" t="s">
        <v>61</v>
      </c>
      <c r="J32" s="25">
        <v>0</v>
      </c>
      <c r="L32" s="8" t="str">
        <f>IF(J32&lt;=J30,"OK","Stipendiāti pārsniedz nestrādājošo skaitu!!!")</f>
        <v>OK</v>
      </c>
    </row>
    <row r="33" spans="1:12" ht="15" customHeight="1">
      <c r="A33" s="67"/>
      <c r="B33" s="67"/>
      <c r="C33" s="64"/>
      <c r="D33" s="46" t="s">
        <v>6</v>
      </c>
      <c r="E33" s="46"/>
      <c r="F33" s="46"/>
      <c r="G33" s="46"/>
      <c r="H33" s="4">
        <v>113</v>
      </c>
      <c r="I33" s="7" t="s">
        <v>61</v>
      </c>
      <c r="J33" s="26">
        <v>0</v>
      </c>
      <c r="L33" s="8"/>
    </row>
    <row r="34" spans="1:12" ht="15" customHeight="1">
      <c r="A34" s="67"/>
      <c r="B34" s="67"/>
      <c r="C34" s="64"/>
      <c r="D34" s="46" t="s">
        <v>7</v>
      </c>
      <c r="E34" s="46"/>
      <c r="F34" s="46"/>
      <c r="G34" s="46"/>
      <c r="H34" s="4">
        <v>114</v>
      </c>
      <c r="I34" s="7" t="s">
        <v>61</v>
      </c>
      <c r="J34" s="26">
        <v>0</v>
      </c>
      <c r="L34" s="8"/>
    </row>
    <row r="35" spans="1:12" ht="15" customHeight="1">
      <c r="A35" s="80" t="s">
        <v>67</v>
      </c>
      <c r="B35" s="81"/>
      <c r="C35" s="82" t="s">
        <v>36</v>
      </c>
      <c r="D35" s="82"/>
      <c r="E35" s="82"/>
      <c r="F35" s="82"/>
      <c r="G35" s="82"/>
      <c r="H35" s="36">
        <v>71</v>
      </c>
      <c r="I35" s="37" t="s">
        <v>61</v>
      </c>
      <c r="J35" s="38">
        <f>J36+J38+J43+J44</f>
        <v>0</v>
      </c>
      <c r="L35" s="8"/>
    </row>
    <row r="36" spans="1:12" ht="15" customHeight="1">
      <c r="A36" s="81"/>
      <c r="B36" s="81"/>
      <c r="C36" s="73" t="s">
        <v>0</v>
      </c>
      <c r="D36" s="75" t="s">
        <v>1</v>
      </c>
      <c r="E36" s="75"/>
      <c r="F36" s="75"/>
      <c r="G36" s="75"/>
      <c r="H36" s="39">
        <v>711</v>
      </c>
      <c r="I36" s="37" t="s">
        <v>61</v>
      </c>
      <c r="J36" s="40">
        <v>0</v>
      </c>
      <c r="L36" s="8"/>
    </row>
    <row r="37" spans="1:12" ht="15" customHeight="1">
      <c r="A37" s="81"/>
      <c r="B37" s="81"/>
      <c r="C37" s="83"/>
      <c r="D37" s="75" t="s">
        <v>2</v>
      </c>
      <c r="E37" s="75"/>
      <c r="F37" s="75"/>
      <c r="G37" s="75"/>
      <c r="H37" s="39">
        <v>7111</v>
      </c>
      <c r="I37" s="37" t="s">
        <v>61</v>
      </c>
      <c r="J37" s="40">
        <v>0</v>
      </c>
      <c r="L37" s="8"/>
    </row>
    <row r="38" spans="1:12" ht="15" customHeight="1">
      <c r="A38" s="81"/>
      <c r="B38" s="81"/>
      <c r="C38" s="83"/>
      <c r="D38" s="84" t="s">
        <v>62</v>
      </c>
      <c r="E38" s="84"/>
      <c r="F38" s="84"/>
      <c r="G38" s="84"/>
      <c r="H38" s="39">
        <v>712</v>
      </c>
      <c r="I38" s="37" t="s">
        <v>61</v>
      </c>
      <c r="J38" s="38">
        <f>J39+J40+J41</f>
        <v>0</v>
      </c>
      <c r="L38" s="8"/>
    </row>
    <row r="39" spans="1:12" ht="15" customHeight="1">
      <c r="A39" s="81"/>
      <c r="B39" s="81"/>
      <c r="C39" s="83"/>
      <c r="D39" s="73" t="s">
        <v>0</v>
      </c>
      <c r="E39" s="75" t="s">
        <v>3</v>
      </c>
      <c r="F39" s="76"/>
      <c r="G39" s="76"/>
      <c r="H39" s="39">
        <v>7121</v>
      </c>
      <c r="I39" s="37" t="s">
        <v>61</v>
      </c>
      <c r="J39" s="40">
        <v>0</v>
      </c>
      <c r="L39" s="8"/>
    </row>
    <row r="40" spans="1:12" ht="15" customHeight="1">
      <c r="A40" s="81"/>
      <c r="B40" s="81"/>
      <c r="C40" s="83"/>
      <c r="D40" s="74"/>
      <c r="E40" s="75" t="s">
        <v>4</v>
      </c>
      <c r="F40" s="76"/>
      <c r="G40" s="76"/>
      <c r="H40" s="39">
        <v>7122</v>
      </c>
      <c r="I40" s="37" t="s">
        <v>61</v>
      </c>
      <c r="J40" s="40">
        <v>0</v>
      </c>
      <c r="L40" s="8"/>
    </row>
    <row r="41" spans="1:12" ht="15" customHeight="1">
      <c r="A41" s="81"/>
      <c r="B41" s="81"/>
      <c r="C41" s="83"/>
      <c r="D41" s="74"/>
      <c r="E41" s="75" t="s">
        <v>5</v>
      </c>
      <c r="F41" s="76"/>
      <c r="G41" s="76"/>
      <c r="H41" s="39">
        <v>7123</v>
      </c>
      <c r="I41" s="37" t="s">
        <v>61</v>
      </c>
      <c r="J41" s="40">
        <v>0</v>
      </c>
      <c r="L41" s="8"/>
    </row>
    <row r="42" spans="1:12" ht="15" customHeight="1">
      <c r="A42" s="81"/>
      <c r="B42" s="81"/>
      <c r="C42" s="83"/>
      <c r="D42" s="75" t="s">
        <v>65</v>
      </c>
      <c r="E42" s="75"/>
      <c r="F42" s="75"/>
      <c r="G42" s="75"/>
      <c r="H42" s="39">
        <v>7124</v>
      </c>
      <c r="I42" s="41" t="s">
        <v>61</v>
      </c>
      <c r="J42" s="42">
        <v>0</v>
      </c>
      <c r="L42" s="8"/>
    </row>
    <row r="43" spans="1:12" ht="15" customHeight="1">
      <c r="A43" s="81"/>
      <c r="B43" s="81"/>
      <c r="C43" s="83"/>
      <c r="D43" s="75" t="s">
        <v>6</v>
      </c>
      <c r="E43" s="75"/>
      <c r="F43" s="75"/>
      <c r="G43" s="75"/>
      <c r="H43" s="39">
        <v>713</v>
      </c>
      <c r="I43" s="37" t="s">
        <v>61</v>
      </c>
      <c r="J43" s="40">
        <v>0</v>
      </c>
      <c r="L43" s="8"/>
    </row>
    <row r="44" spans="1:12" ht="15" customHeight="1">
      <c r="A44" s="81"/>
      <c r="B44" s="81"/>
      <c r="C44" s="83"/>
      <c r="D44" s="75" t="s">
        <v>7</v>
      </c>
      <c r="E44" s="75"/>
      <c r="F44" s="75"/>
      <c r="G44" s="75"/>
      <c r="H44" s="39">
        <v>714</v>
      </c>
      <c r="I44" s="37" t="s">
        <v>61</v>
      </c>
      <c r="J44" s="40">
        <v>0</v>
      </c>
      <c r="L44" s="8"/>
    </row>
    <row r="45" spans="1:12" ht="15" customHeight="1">
      <c r="A45" s="57" t="s">
        <v>23</v>
      </c>
      <c r="B45" s="57"/>
      <c r="C45" s="56" t="s">
        <v>8</v>
      </c>
      <c r="D45" s="56"/>
      <c r="E45" s="56"/>
      <c r="F45" s="56"/>
      <c r="G45" s="56"/>
      <c r="H45" s="6">
        <v>20</v>
      </c>
      <c r="I45" s="7" t="s">
        <v>61</v>
      </c>
      <c r="J45" s="27">
        <v>0</v>
      </c>
      <c r="L45" s="8"/>
    </row>
    <row r="46" spans="1:12" ht="15" customHeight="1">
      <c r="A46" s="57"/>
      <c r="B46" s="57"/>
      <c r="C46" s="56" t="s">
        <v>9</v>
      </c>
      <c r="D46" s="56"/>
      <c r="E46" s="56"/>
      <c r="F46" s="56"/>
      <c r="G46" s="56"/>
      <c r="H46" s="6">
        <v>21</v>
      </c>
      <c r="I46" s="7" t="s">
        <v>61</v>
      </c>
      <c r="J46" s="27">
        <v>0</v>
      </c>
      <c r="L46" s="8"/>
    </row>
    <row r="47" spans="1:12" ht="15" customHeight="1">
      <c r="A47" s="57"/>
      <c r="B47" s="57"/>
      <c r="C47" s="57" t="s">
        <v>41</v>
      </c>
      <c r="D47" s="57"/>
      <c r="E47" s="57"/>
      <c r="F47" s="57"/>
      <c r="G47" s="57"/>
      <c r="H47" s="6">
        <v>22</v>
      </c>
      <c r="I47" s="7" t="s">
        <v>66</v>
      </c>
      <c r="J47" s="17">
        <f>J65+J86+J93</f>
        <v>0</v>
      </c>
      <c r="L47" s="8"/>
    </row>
    <row r="48" spans="1:12" ht="15" customHeight="1">
      <c r="A48" s="53" t="s">
        <v>33</v>
      </c>
      <c r="B48" s="53" t="s">
        <v>24</v>
      </c>
      <c r="C48" s="46" t="s">
        <v>26</v>
      </c>
      <c r="D48" s="46"/>
      <c r="E48" s="46"/>
      <c r="F48" s="46"/>
      <c r="G48" s="46"/>
      <c r="H48" s="6">
        <v>30</v>
      </c>
      <c r="I48" s="7" t="s">
        <v>61</v>
      </c>
      <c r="J48" s="26">
        <v>0</v>
      </c>
      <c r="L48" s="8"/>
    </row>
    <row r="49" spans="1:10" ht="15" customHeight="1">
      <c r="A49" s="53"/>
      <c r="B49" s="54"/>
      <c r="C49" s="46" t="s">
        <v>63</v>
      </c>
      <c r="D49" s="46"/>
      <c r="E49" s="46"/>
      <c r="F49" s="46"/>
      <c r="G49" s="46"/>
      <c r="H49" s="6">
        <v>31</v>
      </c>
      <c r="I49" s="7" t="s">
        <v>61</v>
      </c>
      <c r="J49" s="26">
        <v>0</v>
      </c>
    </row>
    <row r="50" spans="1:12" ht="15" customHeight="1">
      <c r="A50" s="53"/>
      <c r="B50" s="54"/>
      <c r="C50" s="66" t="s">
        <v>45</v>
      </c>
      <c r="D50" s="66"/>
      <c r="E50" s="66"/>
      <c r="F50" s="66"/>
      <c r="G50" s="66"/>
      <c r="H50" s="4">
        <v>311</v>
      </c>
      <c r="I50" s="7" t="s">
        <v>61</v>
      </c>
      <c r="J50" s="26">
        <v>0</v>
      </c>
      <c r="L50" s="8" t="str">
        <f>IF(J50&lt;=J49,"OK","Pirmreizēji piešķirtie pārsniedz piešķirto kopējo skaitu!!!")</f>
        <v>OK</v>
      </c>
    </row>
    <row r="51" spans="1:12" ht="15" customHeight="1">
      <c r="A51" s="53"/>
      <c r="B51" s="54"/>
      <c r="C51" s="46" t="s">
        <v>28</v>
      </c>
      <c r="D51" s="46"/>
      <c r="E51" s="46"/>
      <c r="F51" s="46"/>
      <c r="G51" s="46"/>
      <c r="H51" s="6">
        <v>32</v>
      </c>
      <c r="I51" s="7" t="s">
        <v>61</v>
      </c>
      <c r="J51" s="17">
        <f>J52+J53+J54</f>
        <v>0</v>
      </c>
      <c r="L51" s="2"/>
    </row>
    <row r="52" spans="1:12" ht="15" customHeight="1">
      <c r="A52" s="53"/>
      <c r="B52" s="54"/>
      <c r="C52" s="46" t="s">
        <v>12</v>
      </c>
      <c r="D52" s="46"/>
      <c r="E52" s="46" t="s">
        <v>13</v>
      </c>
      <c r="F52" s="46"/>
      <c r="G52" s="46"/>
      <c r="H52" s="4">
        <v>321</v>
      </c>
      <c r="I52" s="7" t="s">
        <v>61</v>
      </c>
      <c r="J52" s="26">
        <v>0</v>
      </c>
      <c r="L52" s="2"/>
    </row>
    <row r="53" spans="1:12" ht="15" customHeight="1">
      <c r="A53" s="53"/>
      <c r="B53" s="54"/>
      <c r="C53" s="46"/>
      <c r="D53" s="46"/>
      <c r="E53" s="46" t="s">
        <v>14</v>
      </c>
      <c r="F53" s="46"/>
      <c r="G53" s="46"/>
      <c r="H53" s="4">
        <v>322</v>
      </c>
      <c r="I53" s="7" t="s">
        <v>61</v>
      </c>
      <c r="J53" s="26">
        <v>0</v>
      </c>
      <c r="L53" s="2"/>
    </row>
    <row r="54" spans="1:12" ht="15" customHeight="1">
      <c r="A54" s="53"/>
      <c r="B54" s="54"/>
      <c r="C54" s="46"/>
      <c r="D54" s="46"/>
      <c r="E54" s="46" t="s">
        <v>15</v>
      </c>
      <c r="F54" s="46"/>
      <c r="G54" s="46"/>
      <c r="H54" s="4">
        <v>323</v>
      </c>
      <c r="I54" s="7" t="s">
        <v>61</v>
      </c>
      <c r="J54" s="26">
        <v>0</v>
      </c>
      <c r="L54" s="2"/>
    </row>
    <row r="55" spans="1:12" ht="15" customHeight="1">
      <c r="A55" s="53"/>
      <c r="B55" s="54"/>
      <c r="C55" s="46" t="s">
        <v>29</v>
      </c>
      <c r="D55" s="46"/>
      <c r="E55" s="46"/>
      <c r="F55" s="46"/>
      <c r="G55" s="46"/>
      <c r="H55" s="6">
        <v>33</v>
      </c>
      <c r="I55" s="7" t="s">
        <v>61</v>
      </c>
      <c r="J55" s="17">
        <f>J56+J58+J63+J64</f>
        <v>0</v>
      </c>
      <c r="L55" s="2"/>
    </row>
    <row r="56" spans="1:12" ht="15" customHeight="1">
      <c r="A56" s="53"/>
      <c r="B56" s="54"/>
      <c r="C56" s="44" t="s">
        <v>0</v>
      </c>
      <c r="D56" s="46" t="s">
        <v>1</v>
      </c>
      <c r="E56" s="46"/>
      <c r="F56" s="46"/>
      <c r="G56" s="46"/>
      <c r="H56" s="4">
        <v>331</v>
      </c>
      <c r="I56" s="7" t="s">
        <v>61</v>
      </c>
      <c r="J56" s="26">
        <v>0</v>
      </c>
      <c r="L56" s="2"/>
    </row>
    <row r="57" spans="1:12" ht="15" customHeight="1">
      <c r="A57" s="53"/>
      <c r="B57" s="54"/>
      <c r="C57" s="49"/>
      <c r="D57" s="46" t="s">
        <v>2</v>
      </c>
      <c r="E57" s="46"/>
      <c r="F57" s="46"/>
      <c r="G57" s="46"/>
      <c r="H57" s="4">
        <v>3311</v>
      </c>
      <c r="I57" s="7" t="s">
        <v>61</v>
      </c>
      <c r="J57" s="26">
        <v>0</v>
      </c>
      <c r="L57" s="8" t="str">
        <f>IF(J56&gt;=J57,"OK","Bērni- invalīdi pārsniedz kopējo bērnu skaitu!!!")</f>
        <v>OK</v>
      </c>
    </row>
    <row r="58" spans="1:12" ht="15" customHeight="1">
      <c r="A58" s="53"/>
      <c r="B58" s="54"/>
      <c r="C58" s="49"/>
      <c r="D58" s="45" t="s">
        <v>62</v>
      </c>
      <c r="E58" s="45"/>
      <c r="F58" s="45"/>
      <c r="G58" s="45"/>
      <c r="H58" s="4">
        <v>332</v>
      </c>
      <c r="I58" s="7" t="s">
        <v>61</v>
      </c>
      <c r="J58" s="17">
        <f>J59+J60+J61</f>
        <v>0</v>
      </c>
      <c r="L58" s="2"/>
    </row>
    <row r="59" spans="1:12" ht="15" customHeight="1">
      <c r="A59" s="53"/>
      <c r="B59" s="54"/>
      <c r="C59" s="49"/>
      <c r="D59" s="44" t="s">
        <v>0</v>
      </c>
      <c r="E59" s="46" t="s">
        <v>3</v>
      </c>
      <c r="F59" s="50"/>
      <c r="G59" s="50"/>
      <c r="H59" s="4">
        <v>3321</v>
      </c>
      <c r="I59" s="7" t="s">
        <v>61</v>
      </c>
      <c r="J59" s="26">
        <v>0</v>
      </c>
      <c r="L59" s="2"/>
    </row>
    <row r="60" spans="1:12" ht="15" customHeight="1">
      <c r="A60" s="53"/>
      <c r="B60" s="54"/>
      <c r="C60" s="49"/>
      <c r="D60" s="49"/>
      <c r="E60" s="46" t="s">
        <v>4</v>
      </c>
      <c r="F60" s="50"/>
      <c r="G60" s="50"/>
      <c r="H60" s="4">
        <v>3322</v>
      </c>
      <c r="I60" s="7" t="s">
        <v>61</v>
      </c>
      <c r="J60" s="26">
        <v>0</v>
      </c>
      <c r="L60" s="2"/>
    </row>
    <row r="61" spans="1:12" ht="15" customHeight="1">
      <c r="A61" s="53"/>
      <c r="B61" s="54"/>
      <c r="C61" s="49"/>
      <c r="D61" s="49"/>
      <c r="E61" s="46" t="s">
        <v>5</v>
      </c>
      <c r="F61" s="50"/>
      <c r="G61" s="50"/>
      <c r="H61" s="4">
        <v>3323</v>
      </c>
      <c r="I61" s="7" t="s">
        <v>61</v>
      </c>
      <c r="J61" s="26">
        <v>0</v>
      </c>
      <c r="L61" s="2"/>
    </row>
    <row r="62" spans="1:12" ht="30" customHeight="1">
      <c r="A62" s="53"/>
      <c r="B62" s="54"/>
      <c r="C62" s="49"/>
      <c r="D62" s="46" t="s">
        <v>65</v>
      </c>
      <c r="E62" s="46"/>
      <c r="F62" s="46"/>
      <c r="G62" s="46"/>
      <c r="H62" s="29">
        <v>3324</v>
      </c>
      <c r="I62" s="33" t="s">
        <v>61</v>
      </c>
      <c r="J62" s="25">
        <v>0</v>
      </c>
      <c r="L62" s="8" t="str">
        <f>IF(J62&lt;=J60,"OK","Stipendiāti pārsniedz nestrādājošo skaitu!!!")</f>
        <v>OK</v>
      </c>
    </row>
    <row r="63" spans="1:12" ht="15" customHeight="1">
      <c r="A63" s="53"/>
      <c r="B63" s="54"/>
      <c r="C63" s="49"/>
      <c r="D63" s="46" t="s">
        <v>6</v>
      </c>
      <c r="E63" s="46"/>
      <c r="F63" s="46"/>
      <c r="G63" s="46"/>
      <c r="H63" s="4">
        <v>333</v>
      </c>
      <c r="I63" s="7" t="s">
        <v>61</v>
      </c>
      <c r="J63" s="26">
        <v>0</v>
      </c>
      <c r="L63" s="2"/>
    </row>
    <row r="64" spans="1:12" ht="15" customHeight="1">
      <c r="A64" s="53"/>
      <c r="B64" s="54"/>
      <c r="C64" s="49"/>
      <c r="D64" s="46" t="s">
        <v>7</v>
      </c>
      <c r="E64" s="46"/>
      <c r="F64" s="46"/>
      <c r="G64" s="46"/>
      <c r="H64" s="4">
        <v>334</v>
      </c>
      <c r="I64" s="7" t="s">
        <v>61</v>
      </c>
      <c r="J64" s="26">
        <v>0</v>
      </c>
      <c r="L64" s="2"/>
    </row>
    <row r="65" spans="1:12" ht="15" customHeight="1">
      <c r="A65" s="53"/>
      <c r="B65" s="54"/>
      <c r="C65" s="46" t="s">
        <v>42</v>
      </c>
      <c r="D65" s="46"/>
      <c r="E65" s="46"/>
      <c r="F65" s="46"/>
      <c r="G65" s="46"/>
      <c r="H65" s="6">
        <v>34</v>
      </c>
      <c r="I65" s="7" t="s">
        <v>66</v>
      </c>
      <c r="J65" s="26">
        <v>0</v>
      </c>
      <c r="L65" s="2"/>
    </row>
    <row r="66" spans="1:12" ht="15" customHeight="1">
      <c r="A66" s="53"/>
      <c r="B66" s="53" t="s">
        <v>25</v>
      </c>
      <c r="C66" s="46" t="s">
        <v>26</v>
      </c>
      <c r="D66" s="46"/>
      <c r="E66" s="46"/>
      <c r="F66" s="46"/>
      <c r="G66" s="46"/>
      <c r="H66" s="6">
        <v>40</v>
      </c>
      <c r="I66" s="7" t="s">
        <v>61</v>
      </c>
      <c r="J66" s="26">
        <v>0</v>
      </c>
      <c r="L66" s="2"/>
    </row>
    <row r="67" spans="1:12" ht="15" customHeight="1">
      <c r="A67" s="53"/>
      <c r="B67" s="54"/>
      <c r="C67" s="46" t="s">
        <v>27</v>
      </c>
      <c r="D67" s="46"/>
      <c r="E67" s="46"/>
      <c r="F67" s="46"/>
      <c r="G67" s="46"/>
      <c r="H67" s="6">
        <v>41</v>
      </c>
      <c r="I67" s="7" t="s">
        <v>61</v>
      </c>
      <c r="J67" s="26">
        <v>0</v>
      </c>
      <c r="L67" s="8" t="str">
        <f>IF(J67&gt;=J68+J69,"OK","KOPĒJAIS SKAITS MAZĀKS KĀ  TRŪCĪGO UN MAZNODROŠINĀTO SUMMA")</f>
        <v>OK</v>
      </c>
    </row>
    <row r="68" spans="1:12" ht="15" customHeight="1">
      <c r="A68" s="53"/>
      <c r="B68" s="54"/>
      <c r="C68" s="44" t="s">
        <v>0</v>
      </c>
      <c r="D68" s="46" t="s">
        <v>17</v>
      </c>
      <c r="E68" s="46"/>
      <c r="F68" s="46"/>
      <c r="G68" s="46"/>
      <c r="H68" s="4">
        <v>411</v>
      </c>
      <c r="I68" s="7" t="s">
        <v>61</v>
      </c>
      <c r="J68" s="26">
        <v>0</v>
      </c>
      <c r="L68" s="2"/>
    </row>
    <row r="69" spans="1:12" ht="15.75" customHeight="1">
      <c r="A69" s="53"/>
      <c r="B69" s="54"/>
      <c r="C69" s="49"/>
      <c r="D69" s="46" t="s">
        <v>18</v>
      </c>
      <c r="E69" s="46"/>
      <c r="F69" s="46"/>
      <c r="G69" s="46"/>
      <c r="H69" s="4">
        <v>412</v>
      </c>
      <c r="I69" s="7" t="s">
        <v>61</v>
      </c>
      <c r="J69" s="26">
        <v>0</v>
      </c>
      <c r="L69" s="2"/>
    </row>
    <row r="70" spans="1:12" ht="15" customHeight="1">
      <c r="A70" s="53"/>
      <c r="B70" s="54"/>
      <c r="C70" s="66" t="s">
        <v>45</v>
      </c>
      <c r="D70" s="66"/>
      <c r="E70" s="66"/>
      <c r="F70" s="66"/>
      <c r="G70" s="66"/>
      <c r="H70" s="4">
        <v>413</v>
      </c>
      <c r="I70" s="7" t="s">
        <v>61</v>
      </c>
      <c r="J70" s="26">
        <v>0</v>
      </c>
      <c r="L70" s="8" t="str">
        <f>IF(J70&lt;=J67,"OK","Pirmreizēji piešķirtie pārsniedz piešķirto kopējo skaitu!!!")</f>
        <v>OK</v>
      </c>
    </row>
    <row r="71" spans="1:12" ht="15" customHeight="1">
      <c r="A71" s="53"/>
      <c r="B71" s="54"/>
      <c r="C71" s="46" t="s">
        <v>28</v>
      </c>
      <c r="D71" s="46"/>
      <c r="E71" s="46"/>
      <c r="F71" s="46"/>
      <c r="G71" s="46"/>
      <c r="H71" s="6">
        <v>42</v>
      </c>
      <c r="I71" s="7" t="s">
        <v>61</v>
      </c>
      <c r="J71" s="17">
        <f>J72+J73</f>
        <v>0</v>
      </c>
      <c r="L71" s="2"/>
    </row>
    <row r="72" spans="1:12" ht="15" customHeight="1">
      <c r="A72" s="53"/>
      <c r="B72" s="54"/>
      <c r="C72" s="44" t="s">
        <v>12</v>
      </c>
      <c r="D72" s="44"/>
      <c r="E72" s="46" t="s">
        <v>13</v>
      </c>
      <c r="F72" s="50"/>
      <c r="G72" s="50"/>
      <c r="H72" s="4">
        <v>421</v>
      </c>
      <c r="I72" s="7" t="s">
        <v>61</v>
      </c>
      <c r="J72" s="26">
        <v>0</v>
      </c>
      <c r="L72" s="2"/>
    </row>
    <row r="73" spans="1:12" ht="15" customHeight="1">
      <c r="A73" s="53"/>
      <c r="B73" s="54"/>
      <c r="C73" s="44"/>
      <c r="D73" s="44"/>
      <c r="E73" s="46" t="s">
        <v>15</v>
      </c>
      <c r="F73" s="55"/>
      <c r="G73" s="55"/>
      <c r="H73" s="4">
        <v>422</v>
      </c>
      <c r="I73" s="7" t="s">
        <v>61</v>
      </c>
      <c r="J73" s="26">
        <v>0</v>
      </c>
      <c r="L73" s="2"/>
    </row>
    <row r="74" spans="1:12" ht="15" customHeight="1">
      <c r="A74" s="53"/>
      <c r="B74" s="54"/>
      <c r="C74" s="44" t="s">
        <v>31</v>
      </c>
      <c r="D74" s="44"/>
      <c r="E74" s="46" t="s">
        <v>20</v>
      </c>
      <c r="F74" s="46"/>
      <c r="G74" s="46"/>
      <c r="H74" s="6">
        <v>43</v>
      </c>
      <c r="I74" s="7" t="s">
        <v>61</v>
      </c>
      <c r="J74" s="17">
        <f>J77+J79+J84+J85</f>
        <v>0</v>
      </c>
      <c r="L74" s="8" t="str">
        <f>IF(J74&gt;=J75+J76,"OK","KOPĒJAIS SKAITS MAZĀKS KĀ  TRŪCĪGO UN MAZNODROŠINĀTO SUMMA")</f>
        <v>OK</v>
      </c>
    </row>
    <row r="75" spans="1:12" ht="15" customHeight="1">
      <c r="A75" s="53"/>
      <c r="B75" s="54"/>
      <c r="C75" s="44"/>
      <c r="D75" s="44"/>
      <c r="E75" s="46" t="s">
        <v>19</v>
      </c>
      <c r="F75" s="46"/>
      <c r="G75" s="46"/>
      <c r="H75" s="4">
        <v>431</v>
      </c>
      <c r="I75" s="7" t="s">
        <v>61</v>
      </c>
      <c r="J75" s="26">
        <v>0</v>
      </c>
      <c r="L75" s="9"/>
    </row>
    <row r="76" spans="1:12" ht="30" customHeight="1">
      <c r="A76" s="53"/>
      <c r="B76" s="54"/>
      <c r="C76" s="44"/>
      <c r="D76" s="44"/>
      <c r="E76" s="46" t="s">
        <v>18</v>
      </c>
      <c r="F76" s="46"/>
      <c r="G76" s="46"/>
      <c r="H76" s="29">
        <v>432</v>
      </c>
      <c r="I76" s="33" t="s">
        <v>61</v>
      </c>
      <c r="J76" s="25">
        <v>0</v>
      </c>
      <c r="L76" s="2"/>
    </row>
    <row r="77" spans="1:12" ht="15" customHeight="1">
      <c r="A77" s="53"/>
      <c r="B77" s="54"/>
      <c r="C77" s="44" t="s">
        <v>0</v>
      </c>
      <c r="D77" s="46" t="s">
        <v>1</v>
      </c>
      <c r="E77" s="46"/>
      <c r="F77" s="46"/>
      <c r="G77" s="46"/>
      <c r="H77" s="4">
        <v>433</v>
      </c>
      <c r="I77" s="7" t="s">
        <v>61</v>
      </c>
      <c r="J77" s="26">
        <v>0</v>
      </c>
      <c r="L77" s="2"/>
    </row>
    <row r="78" spans="1:12" ht="15" customHeight="1">
      <c r="A78" s="53"/>
      <c r="B78" s="54"/>
      <c r="C78" s="49"/>
      <c r="D78" s="46" t="s">
        <v>2</v>
      </c>
      <c r="E78" s="46"/>
      <c r="F78" s="46"/>
      <c r="G78" s="46"/>
      <c r="H78" s="4">
        <v>4331</v>
      </c>
      <c r="I78" s="7" t="s">
        <v>61</v>
      </c>
      <c r="J78" s="26">
        <v>0</v>
      </c>
      <c r="L78" s="8" t="str">
        <f>IF(J77&gt;=J78,"OK","Bērni- invalīdi pārsniedz kopējo bērnu skaitu!!!")</f>
        <v>OK</v>
      </c>
    </row>
    <row r="79" spans="1:12" ht="15" customHeight="1">
      <c r="A79" s="53"/>
      <c r="B79" s="54"/>
      <c r="C79" s="49"/>
      <c r="D79" s="45" t="s">
        <v>62</v>
      </c>
      <c r="E79" s="45"/>
      <c r="F79" s="45"/>
      <c r="G79" s="45"/>
      <c r="H79" s="4">
        <v>434</v>
      </c>
      <c r="I79" s="7" t="s">
        <v>61</v>
      </c>
      <c r="J79" s="17">
        <f>J80+J81+J82</f>
        <v>0</v>
      </c>
      <c r="L79" s="2"/>
    </row>
    <row r="80" spans="1:12" ht="15" customHeight="1">
      <c r="A80" s="53"/>
      <c r="B80" s="54"/>
      <c r="C80" s="49"/>
      <c r="D80" s="44" t="s">
        <v>0</v>
      </c>
      <c r="E80" s="46" t="s">
        <v>3</v>
      </c>
      <c r="F80" s="46"/>
      <c r="G80" s="55"/>
      <c r="H80" s="4">
        <v>4341</v>
      </c>
      <c r="I80" s="7" t="s">
        <v>61</v>
      </c>
      <c r="J80" s="26">
        <v>0</v>
      </c>
      <c r="L80" s="2"/>
    </row>
    <row r="81" spans="1:12" ht="15" customHeight="1">
      <c r="A81" s="53"/>
      <c r="B81" s="54"/>
      <c r="C81" s="49"/>
      <c r="D81" s="49"/>
      <c r="E81" s="46" t="s">
        <v>4</v>
      </c>
      <c r="F81" s="46"/>
      <c r="G81" s="55"/>
      <c r="H81" s="4">
        <v>4342</v>
      </c>
      <c r="I81" s="7" t="s">
        <v>61</v>
      </c>
      <c r="J81" s="26">
        <v>0</v>
      </c>
      <c r="L81" s="2"/>
    </row>
    <row r="82" spans="1:12" ht="15" customHeight="1">
      <c r="A82" s="53"/>
      <c r="B82" s="54"/>
      <c r="C82" s="49"/>
      <c r="D82" s="49"/>
      <c r="E82" s="46" t="s">
        <v>5</v>
      </c>
      <c r="F82" s="55"/>
      <c r="G82" s="55"/>
      <c r="H82" s="4">
        <v>4343</v>
      </c>
      <c r="I82" s="7" t="s">
        <v>61</v>
      </c>
      <c r="J82" s="26">
        <v>0</v>
      </c>
      <c r="L82" s="2" t="str">
        <f>IF(OR(AND(J86=J87+J88,J74=J75+J76),AND(J86&gt;J87+J88,J74&gt;J75+J76)),IF(OR(AND(J75&gt;0,J87&gt;0,J76=0,J88=0),AND(J75=0,J87=0,J76&gt;0,J88&gt;0),AND(J75&gt;0,J87&gt;0,J76&gt;0,J88&gt;0)),"OK",IF(OR(AND(J75&gt;0,J87=0),AND(J75=0,J87&gt;0)),"PĀRBAUDI KODUS 431 UN 441",IF(OR(AND(J76&gt;0,J88=0),AND(J76=0,J88&gt;0)),"Pārbaudi kodus 432 un 442","OK"))),"Pārbaudi naudas un personu sadalījumu 43 un 44 kodos un to apakškodos")</f>
        <v>OK</v>
      </c>
    </row>
    <row r="83" spans="1:12" ht="30" customHeight="1">
      <c r="A83" s="53"/>
      <c r="B83" s="54"/>
      <c r="C83" s="49"/>
      <c r="D83" s="46" t="s">
        <v>65</v>
      </c>
      <c r="E83" s="46"/>
      <c r="F83" s="46"/>
      <c r="G83" s="46"/>
      <c r="H83" s="29">
        <v>4344</v>
      </c>
      <c r="I83" s="33" t="s">
        <v>61</v>
      </c>
      <c r="J83" s="25">
        <v>0</v>
      </c>
      <c r="L83" s="8" t="str">
        <f>IF(J83&lt;=J81,"OK","Stipendiāti pārsniedz nestrādājošo skaitu!!!")</f>
        <v>OK</v>
      </c>
    </row>
    <row r="84" spans="1:12" ht="15" customHeight="1">
      <c r="A84" s="53"/>
      <c r="B84" s="54"/>
      <c r="C84" s="49"/>
      <c r="D84" s="46" t="s">
        <v>6</v>
      </c>
      <c r="E84" s="46"/>
      <c r="F84" s="46"/>
      <c r="G84" s="46"/>
      <c r="H84" s="4">
        <v>435</v>
      </c>
      <c r="I84" s="7" t="s">
        <v>61</v>
      </c>
      <c r="J84" s="26">
        <v>0</v>
      </c>
      <c r="L84" s="2"/>
    </row>
    <row r="85" spans="1:12" ht="15" customHeight="1">
      <c r="A85" s="53"/>
      <c r="B85" s="54"/>
      <c r="C85" s="49"/>
      <c r="D85" s="46" t="s">
        <v>7</v>
      </c>
      <c r="E85" s="46"/>
      <c r="F85" s="46"/>
      <c r="G85" s="46"/>
      <c r="H85" s="4">
        <v>436</v>
      </c>
      <c r="I85" s="7" t="s">
        <v>61</v>
      </c>
      <c r="J85" s="26">
        <v>0</v>
      </c>
      <c r="L85" s="2"/>
    </row>
    <row r="86" spans="1:12" ht="15" customHeight="1">
      <c r="A86" s="53"/>
      <c r="B86" s="54"/>
      <c r="C86" s="46" t="s">
        <v>40</v>
      </c>
      <c r="D86" s="46"/>
      <c r="E86" s="46"/>
      <c r="F86" s="46"/>
      <c r="G86" s="46"/>
      <c r="H86" s="6">
        <v>44</v>
      </c>
      <c r="I86" s="7" t="s">
        <v>66</v>
      </c>
      <c r="J86" s="26">
        <v>0</v>
      </c>
      <c r="L86" s="8" t="str">
        <f>IF(J86&gt;=J87+J88,"OK","KOPĒJAIS SKAITS MAZĀKS KĀ  TRŪCĪGO UN MAZNODROŠINĀTO SUMMA")</f>
        <v>OK</v>
      </c>
    </row>
    <row r="87" spans="1:12" ht="15" customHeight="1">
      <c r="A87" s="53"/>
      <c r="B87" s="50"/>
      <c r="C87" s="44" t="s">
        <v>10</v>
      </c>
      <c r="D87" s="46" t="s">
        <v>39</v>
      </c>
      <c r="E87" s="46"/>
      <c r="F87" s="46"/>
      <c r="G87" s="46"/>
      <c r="H87" s="4">
        <v>441</v>
      </c>
      <c r="I87" s="7" t="s">
        <v>66</v>
      </c>
      <c r="J87" s="26">
        <v>0</v>
      </c>
      <c r="L87" s="2"/>
    </row>
    <row r="88" spans="1:12" ht="18" customHeight="1">
      <c r="A88" s="53"/>
      <c r="B88" s="50"/>
      <c r="C88" s="49"/>
      <c r="D88" s="46" t="s">
        <v>64</v>
      </c>
      <c r="E88" s="46"/>
      <c r="F88" s="46"/>
      <c r="G88" s="46"/>
      <c r="H88" s="4">
        <v>442</v>
      </c>
      <c r="I88" s="7" t="s">
        <v>66</v>
      </c>
      <c r="J88" s="26">
        <v>0</v>
      </c>
      <c r="L88" s="2"/>
    </row>
    <row r="89" spans="1:12" ht="15" customHeight="1">
      <c r="A89" s="53"/>
      <c r="B89" s="53" t="s">
        <v>44</v>
      </c>
      <c r="C89" s="46" t="s">
        <v>26</v>
      </c>
      <c r="D89" s="46"/>
      <c r="E89" s="46"/>
      <c r="F89" s="46"/>
      <c r="G89" s="46"/>
      <c r="H89" s="6">
        <v>50</v>
      </c>
      <c r="I89" s="7" t="s">
        <v>61</v>
      </c>
      <c r="J89" s="26">
        <v>0</v>
      </c>
      <c r="L89" s="2"/>
    </row>
    <row r="90" spans="1:12" ht="15" customHeight="1">
      <c r="A90" s="53"/>
      <c r="B90" s="53"/>
      <c r="C90" s="66" t="s">
        <v>46</v>
      </c>
      <c r="D90" s="66"/>
      <c r="E90" s="66"/>
      <c r="F90" s="66"/>
      <c r="G90" s="66"/>
      <c r="H90" s="4">
        <v>501</v>
      </c>
      <c r="I90" s="7" t="s">
        <v>61</v>
      </c>
      <c r="J90" s="26">
        <v>0</v>
      </c>
      <c r="L90" s="8" t="str">
        <f>IF(J90&lt;=J89,"OK","Veselības pabalstam vairāk kā pārējiem pabalstiem kopā")</f>
        <v>OK</v>
      </c>
    </row>
    <row r="91" spans="1:12" ht="15" customHeight="1">
      <c r="A91" s="53"/>
      <c r="B91" s="53"/>
      <c r="C91" s="46" t="s">
        <v>32</v>
      </c>
      <c r="D91" s="46"/>
      <c r="E91" s="46"/>
      <c r="F91" s="46"/>
      <c r="G91" s="46"/>
      <c r="H91" s="6">
        <v>51</v>
      </c>
      <c r="I91" s="7" t="s">
        <v>61</v>
      </c>
      <c r="J91" s="26">
        <v>0</v>
      </c>
      <c r="L91" s="2"/>
    </row>
    <row r="92" spans="1:12" ht="15" customHeight="1">
      <c r="A92" s="53"/>
      <c r="B92" s="53"/>
      <c r="C92" s="66" t="s">
        <v>47</v>
      </c>
      <c r="D92" s="66"/>
      <c r="E92" s="66"/>
      <c r="F92" s="66"/>
      <c r="G92" s="66"/>
      <c r="H92" s="4">
        <v>511</v>
      </c>
      <c r="I92" s="7" t="s">
        <v>61</v>
      </c>
      <c r="J92" s="26">
        <v>0</v>
      </c>
      <c r="L92" s="8" t="str">
        <f>IF(J92&lt;=J91,"OK","Veselības pabalstam vairāk kā pārējiem pabalstiem kopā")</f>
        <v>OK</v>
      </c>
    </row>
    <row r="93" spans="1:12" ht="15" customHeight="1">
      <c r="A93" s="53"/>
      <c r="B93" s="53"/>
      <c r="C93" s="44" t="s">
        <v>43</v>
      </c>
      <c r="D93" s="44"/>
      <c r="E93" s="44"/>
      <c r="F93" s="44"/>
      <c r="G93" s="44"/>
      <c r="H93" s="6">
        <v>52</v>
      </c>
      <c r="I93" s="7" t="s">
        <v>66</v>
      </c>
      <c r="J93" s="26">
        <v>0</v>
      </c>
      <c r="L93" s="2"/>
    </row>
    <row r="94" spans="1:12" ht="15" customHeight="1">
      <c r="A94" s="53"/>
      <c r="B94" s="53"/>
      <c r="C94" s="47" t="s">
        <v>48</v>
      </c>
      <c r="D94" s="48"/>
      <c r="E94" s="48"/>
      <c r="F94" s="48"/>
      <c r="G94" s="48"/>
      <c r="H94" s="4">
        <v>521</v>
      </c>
      <c r="I94" s="7" t="s">
        <v>66</v>
      </c>
      <c r="J94" s="26">
        <v>0</v>
      </c>
      <c r="L94" s="8" t="str">
        <f>IF(J94&lt;=J93,"OK","Veselības pabalstam vairāk kā pārējiem pabalstiem kopā")</f>
        <v>OK</v>
      </c>
    </row>
    <row r="95" spans="1:12" s="15" customFormat="1" ht="15" customHeight="1">
      <c r="A95" s="20"/>
      <c r="B95" s="20"/>
      <c r="C95" s="21"/>
      <c r="D95" s="22"/>
      <c r="E95" s="22"/>
      <c r="F95" s="22"/>
      <c r="G95" s="22"/>
      <c r="H95" s="12"/>
      <c r="I95" s="13"/>
      <c r="J95" s="14"/>
      <c r="L95" s="23"/>
    </row>
    <row r="96" spans="1:12" ht="15" customHeight="1">
      <c r="A96" s="52" t="s">
        <v>69</v>
      </c>
      <c r="B96" s="52"/>
      <c r="C96" s="52"/>
      <c r="D96" s="52"/>
      <c r="E96" s="52"/>
      <c r="F96" s="52"/>
      <c r="G96" s="52"/>
      <c r="H96" s="52"/>
      <c r="I96" s="52"/>
      <c r="J96" s="52"/>
      <c r="L96" s="2"/>
    </row>
    <row r="97" spans="1:12" ht="15" customHeight="1">
      <c r="A97" s="61" t="s">
        <v>34</v>
      </c>
      <c r="B97" s="61"/>
      <c r="C97" s="61"/>
      <c r="D97" s="61"/>
      <c r="E97" s="61"/>
      <c r="F97" s="61"/>
      <c r="G97" s="61"/>
      <c r="H97" s="30" t="s">
        <v>30</v>
      </c>
      <c r="I97" s="32" t="s">
        <v>38</v>
      </c>
      <c r="J97" s="30" t="s">
        <v>37</v>
      </c>
      <c r="L97" s="2"/>
    </row>
    <row r="98" spans="1:17" ht="15" customHeight="1">
      <c r="A98" s="46" t="s">
        <v>70</v>
      </c>
      <c r="B98" s="46"/>
      <c r="C98" s="46"/>
      <c r="D98" s="46"/>
      <c r="E98" s="46"/>
      <c r="F98" s="46"/>
      <c r="G98" s="46"/>
      <c r="H98" s="5">
        <v>60</v>
      </c>
      <c r="I98" s="7" t="s">
        <v>61</v>
      </c>
      <c r="J98" s="28">
        <v>0</v>
      </c>
      <c r="L98" s="8" t="str">
        <f>IF(J98&gt;=J25,"OK","NO gada sākuma mazāk trūcīgo kā pārskata mēnesī!!!")</f>
        <v>OK</v>
      </c>
      <c r="M98" s="24"/>
      <c r="N98" s="24"/>
      <c r="O98" s="24"/>
      <c r="P98" s="24"/>
      <c r="Q98" s="24"/>
    </row>
    <row r="99" spans="1:17" ht="15" customHeight="1">
      <c r="A99" s="77" t="s">
        <v>71</v>
      </c>
      <c r="B99" s="78"/>
      <c r="C99" s="78"/>
      <c r="D99" s="78"/>
      <c r="E99" s="78"/>
      <c r="F99" s="78"/>
      <c r="G99" s="79"/>
      <c r="H99" s="19">
        <v>70</v>
      </c>
      <c r="I99" s="37" t="s">
        <v>61</v>
      </c>
      <c r="J99" s="43">
        <v>0</v>
      </c>
      <c r="L99" s="8"/>
      <c r="M99" s="24"/>
      <c r="N99" s="24"/>
      <c r="O99" s="24"/>
      <c r="P99" s="24"/>
      <c r="Q99" s="24"/>
    </row>
    <row r="100" spans="1:17" ht="30" customHeight="1">
      <c r="A100" s="46" t="s">
        <v>72</v>
      </c>
      <c r="B100" s="46"/>
      <c r="C100" s="46"/>
      <c r="D100" s="46"/>
      <c r="E100" s="46"/>
      <c r="F100" s="46"/>
      <c r="G100" s="46"/>
      <c r="H100" s="34">
        <v>61</v>
      </c>
      <c r="I100" s="33" t="s">
        <v>61</v>
      </c>
      <c r="J100" s="31">
        <v>0</v>
      </c>
      <c r="L100" s="8" t="str">
        <f>IF(J100&gt;=J46,"OK","NO gada sākuma mazāk pabalstu saņēmēju kā pārskata mēnesī!!!")</f>
        <v>OK</v>
      </c>
      <c r="M100" s="24"/>
      <c r="N100" s="24"/>
      <c r="O100" s="24"/>
      <c r="P100" s="24"/>
      <c r="Q100" s="24"/>
    </row>
    <row r="101" spans="1:17" ht="30" customHeight="1">
      <c r="A101" s="46" t="s">
        <v>73</v>
      </c>
      <c r="B101" s="46"/>
      <c r="C101" s="46"/>
      <c r="D101" s="46"/>
      <c r="E101" s="46"/>
      <c r="F101" s="46"/>
      <c r="G101" s="46"/>
      <c r="H101" s="34">
        <v>62</v>
      </c>
      <c r="I101" s="33" t="s">
        <v>61</v>
      </c>
      <c r="J101" s="31">
        <v>0</v>
      </c>
      <c r="L101" s="8" t="str">
        <f>IF(J101&gt;=J55,IF(J101&gt;J55,"OK","VAI NO GADA SĀKUMA GMI nav maksāts?"),"GMI no gada sākuma mazāk kā pārskata menesī!!!")</f>
        <v>VAI NO GADA SĀKUMA GMI nav maksāts?</v>
      </c>
      <c r="M101" s="24"/>
      <c r="N101" s="24"/>
      <c r="O101" s="24"/>
      <c r="P101" s="24"/>
      <c r="Q101" s="24"/>
    </row>
    <row r="102" spans="1:17" ht="15" customHeight="1">
      <c r="A102" s="46" t="s">
        <v>74</v>
      </c>
      <c r="B102" s="46"/>
      <c r="C102" s="46"/>
      <c r="D102" s="46"/>
      <c r="E102" s="46"/>
      <c r="F102" s="46"/>
      <c r="G102" s="46"/>
      <c r="H102" s="5">
        <v>63</v>
      </c>
      <c r="I102" s="7" t="s">
        <v>61</v>
      </c>
      <c r="J102" s="28">
        <v>0</v>
      </c>
      <c r="L102" s="8" t="str">
        <f>IF(J102&gt;=J74,IF(J102&gt;J74,"OK","VAI NO GADA SĀKUMA dzīvokļa pab. nav maksāts?"),"dzīvokļa pab. no gada sākuma mazāk kā pārskata menesī!!!")</f>
        <v>VAI NO GADA SĀKUMA dzīvokļa pab. nav maksāts?</v>
      </c>
      <c r="M102" s="24"/>
      <c r="N102" s="24"/>
      <c r="O102" s="24"/>
      <c r="P102" s="24"/>
      <c r="Q102" s="24"/>
    </row>
    <row r="103" spans="1:17" ht="30" customHeight="1">
      <c r="A103" s="46" t="s">
        <v>75</v>
      </c>
      <c r="B103" s="46"/>
      <c r="C103" s="46"/>
      <c r="D103" s="46"/>
      <c r="E103" s="46"/>
      <c r="F103" s="46"/>
      <c r="G103" s="46"/>
      <c r="H103" s="34">
        <v>64</v>
      </c>
      <c r="I103" s="33" t="s">
        <v>61</v>
      </c>
      <c r="J103" s="31">
        <v>0</v>
      </c>
      <c r="L103" s="8" t="str">
        <f>IF(J103&gt;=J91,IF(J103&gt;J91,"OK","VAI NO GADA SĀKUMA pārējie pabalsti nav maksāts?"),"pārējie pabalsti no gada sākuma mazāk kā pārskata menesī!!!")</f>
        <v>VAI NO GADA SĀKUMA pārējie pabalsti nav maksāts?</v>
      </c>
      <c r="M103" s="24"/>
      <c r="N103" s="24"/>
      <c r="O103" s="24"/>
      <c r="P103" s="24"/>
      <c r="Q103" s="24"/>
    </row>
    <row r="104" spans="1:17" ht="15" customHeight="1">
      <c r="A104" s="46" t="s">
        <v>76</v>
      </c>
      <c r="B104" s="46"/>
      <c r="C104" s="46"/>
      <c r="D104" s="46"/>
      <c r="E104" s="46"/>
      <c r="F104" s="46"/>
      <c r="G104" s="46"/>
      <c r="H104" s="5">
        <v>65</v>
      </c>
      <c r="I104" s="7" t="s">
        <v>66</v>
      </c>
      <c r="J104" s="28">
        <v>0</v>
      </c>
      <c r="L104" s="8"/>
      <c r="M104" s="24"/>
      <c r="N104" s="24"/>
      <c r="O104" s="24"/>
      <c r="P104" s="24"/>
      <c r="Q104" s="24"/>
    </row>
    <row r="105" spans="1:17" ht="15" customHeight="1">
      <c r="A105" s="46" t="s">
        <v>77</v>
      </c>
      <c r="B105" s="46"/>
      <c r="C105" s="46"/>
      <c r="D105" s="46"/>
      <c r="E105" s="46"/>
      <c r="F105" s="46"/>
      <c r="G105" s="46"/>
      <c r="H105" s="5">
        <v>66</v>
      </c>
      <c r="I105" s="7" t="s">
        <v>66</v>
      </c>
      <c r="J105" s="18">
        <f>J106+J107+J108</f>
        <v>0</v>
      </c>
      <c r="L105" s="8" t="str">
        <f>IF(J105&gt;=J47,IF(J105&gt;J47,"OK","VAI NO GADA SĀKUMA pabalsti nav maksāti?"),"Pabalstiem no gada sākuma mazāk kā pārskata menesī!!!")</f>
        <v>VAI NO GADA SĀKUMA pabalsti nav maksāti?</v>
      </c>
      <c r="M105" s="24"/>
      <c r="N105" s="24"/>
      <c r="O105" s="24"/>
      <c r="P105" s="24"/>
      <c r="Q105" s="24"/>
    </row>
    <row r="106" spans="1:17" ht="15" customHeight="1">
      <c r="A106" s="44" t="s">
        <v>10</v>
      </c>
      <c r="B106" s="46" t="s">
        <v>11</v>
      </c>
      <c r="C106" s="46"/>
      <c r="D106" s="46"/>
      <c r="E106" s="46"/>
      <c r="F106" s="46"/>
      <c r="G106" s="46"/>
      <c r="H106" s="5">
        <v>661</v>
      </c>
      <c r="I106" s="7" t="s">
        <v>66</v>
      </c>
      <c r="J106" s="28">
        <v>0</v>
      </c>
      <c r="L106" s="8" t="str">
        <f>IF(J106&gt;=J65,IF(J106&gt;J65,"OK","VAI NO GADA SĀKUMA GMI nav maksāts?"),"GMI no gada sākuma mazāk kā pārskata menesī!!!")</f>
        <v>VAI NO GADA SĀKUMA GMI nav maksāts?</v>
      </c>
      <c r="M106" s="24"/>
      <c r="N106" s="24"/>
      <c r="O106" s="24"/>
      <c r="P106" s="24"/>
      <c r="Q106" s="24"/>
    </row>
    <row r="107" spans="1:17" ht="15" customHeight="1">
      <c r="A107" s="49"/>
      <c r="B107" s="46" t="s">
        <v>16</v>
      </c>
      <c r="C107" s="46"/>
      <c r="D107" s="46"/>
      <c r="E107" s="46"/>
      <c r="F107" s="46"/>
      <c r="G107" s="46"/>
      <c r="H107" s="5">
        <v>662</v>
      </c>
      <c r="I107" s="7" t="s">
        <v>66</v>
      </c>
      <c r="J107" s="28">
        <v>0</v>
      </c>
      <c r="L107" s="8" t="str">
        <f>IF(J107&gt;=J86,IF(J107&gt;J86,"OK","VAI NO GADA SĀKUMA dzīvokļa pabalsti nav maksāti?"),"Dzīvokļa pabalstam no gada sākuma mazāk kā pārskata menesī!!!")</f>
        <v>VAI NO GADA SĀKUMA dzīvokļa pabalsti nav maksāti?</v>
      </c>
      <c r="M107" s="24"/>
      <c r="N107" s="24"/>
      <c r="O107" s="24"/>
      <c r="P107" s="24"/>
      <c r="Q107" s="24"/>
    </row>
    <row r="108" spans="1:17" ht="15" customHeight="1">
      <c r="A108" s="49"/>
      <c r="B108" s="46" t="s">
        <v>35</v>
      </c>
      <c r="C108" s="46"/>
      <c r="D108" s="46"/>
      <c r="E108" s="46"/>
      <c r="F108" s="46"/>
      <c r="G108" s="46"/>
      <c r="H108" s="5">
        <v>663</v>
      </c>
      <c r="I108" s="7" t="s">
        <v>66</v>
      </c>
      <c r="J108" s="28">
        <v>0</v>
      </c>
      <c r="L108" s="8" t="str">
        <f>IF(J108&gt;=J93,IF(J108&gt;J93,"OK","VAI NO GADA SĀKUMA pārējie pabalsti nav maksāti?"),"Pārējiem pabalstiem no gada sākuma mazāk kā pārskata menesī!!!")</f>
        <v>VAI NO GADA SĀKUMA pārējie pabalsti nav maksāti?</v>
      </c>
      <c r="M108" s="24"/>
      <c r="N108" s="24"/>
      <c r="O108" s="24"/>
      <c r="P108" s="24"/>
      <c r="Q108" s="24"/>
    </row>
    <row r="109" spans="1:17" ht="15" customHeight="1">
      <c r="A109" s="50"/>
      <c r="B109" s="51" t="s">
        <v>47</v>
      </c>
      <c r="C109" s="51"/>
      <c r="D109" s="51"/>
      <c r="E109" s="51"/>
      <c r="F109" s="51"/>
      <c r="G109" s="51"/>
      <c r="H109" s="19">
        <v>6631</v>
      </c>
      <c r="I109" s="7" t="s">
        <v>66</v>
      </c>
      <c r="J109" s="28">
        <v>0</v>
      </c>
      <c r="L109" s="8" t="str">
        <f>IF(J109&gt;=J94,IF(J109&gt;J94,"OK","VAI NO GADA SĀKUMA veselības pabalsti nav maksāti?"),"Veselības pabalstiem no gada sākuma mazāk kā pārskata menesī!!!")</f>
        <v>VAI NO GADA SĀKUMA veselības pabalsti nav maksāti?</v>
      </c>
      <c r="M109" s="24"/>
      <c r="N109" s="24"/>
      <c r="O109" s="24"/>
      <c r="P109" s="24"/>
      <c r="Q109" s="24"/>
    </row>
    <row r="112" ht="14.25">
      <c r="M112" s="1"/>
    </row>
    <row r="118" ht="14.25">
      <c r="C118" s="2"/>
    </row>
  </sheetData>
  <sheetProtection password="CE88" sheet="1"/>
  <protectedRanges>
    <protectedRange sqref="A4:J5 C7:J20" name="Range4"/>
    <protectedRange sqref="J82:J94" name="Range2"/>
    <protectedRange sqref="J24 J26:J27 J29:J34 J48:J50 J52:J54 J56:J57 J59:J70 J72:J73 J75:J78 J80:J81 J36:J37 J39:J46" name="Range1"/>
    <protectedRange sqref="J98:J104 J106:J109" name="Range3"/>
  </protectedRanges>
  <mergeCells count="138">
    <mergeCell ref="D42:G42"/>
    <mergeCell ref="D43:G43"/>
    <mergeCell ref="D44:G44"/>
    <mergeCell ref="A99:G99"/>
    <mergeCell ref="A35:B44"/>
    <mergeCell ref="C35:G35"/>
    <mergeCell ref="C36:C44"/>
    <mergeCell ref="D36:G36"/>
    <mergeCell ref="D37:G37"/>
    <mergeCell ref="D38:G38"/>
    <mergeCell ref="D39:D41"/>
    <mergeCell ref="E39:G39"/>
    <mergeCell ref="E40:G40"/>
    <mergeCell ref="E41:G41"/>
    <mergeCell ref="A20:B20"/>
    <mergeCell ref="A16:B16"/>
    <mergeCell ref="A17:B17"/>
    <mergeCell ref="C16:J16"/>
    <mergeCell ref="C17:J17"/>
    <mergeCell ref="C18:J18"/>
    <mergeCell ref="C19:J19"/>
    <mergeCell ref="C20:J20"/>
    <mergeCell ref="A18:B18"/>
    <mergeCell ref="A19:B19"/>
    <mergeCell ref="C14:J14"/>
    <mergeCell ref="C15:J15"/>
    <mergeCell ref="A4:J4"/>
    <mergeCell ref="A5:J5"/>
    <mergeCell ref="A7:B7"/>
    <mergeCell ref="C7:J7"/>
    <mergeCell ref="A15:B15"/>
    <mergeCell ref="C10:J10"/>
    <mergeCell ref="C11:J11"/>
    <mergeCell ref="C12:J12"/>
    <mergeCell ref="C13:J13"/>
    <mergeCell ref="C8:J8"/>
    <mergeCell ref="A9:B9"/>
    <mergeCell ref="C9:J9"/>
    <mergeCell ref="A8:B8"/>
    <mergeCell ref="A14:B14"/>
    <mergeCell ref="A10:B10"/>
    <mergeCell ref="A11:B11"/>
    <mergeCell ref="A12:B12"/>
    <mergeCell ref="A13:B13"/>
    <mergeCell ref="A45:B47"/>
    <mergeCell ref="A102:G102"/>
    <mergeCell ref="A101:G101"/>
    <mergeCell ref="A98:G98"/>
    <mergeCell ref="A97:G97"/>
    <mergeCell ref="A100:G100"/>
    <mergeCell ref="E59:G59"/>
    <mergeCell ref="E60:G60"/>
    <mergeCell ref="E61:G61"/>
    <mergeCell ref="D64:G64"/>
    <mergeCell ref="E29:G29"/>
    <mergeCell ref="E30:G30"/>
    <mergeCell ref="A25:B34"/>
    <mergeCell ref="D33:G33"/>
    <mergeCell ref="D34:G34"/>
    <mergeCell ref="D27:G27"/>
    <mergeCell ref="C71:G71"/>
    <mergeCell ref="C91:G91"/>
    <mergeCell ref="E82:G82"/>
    <mergeCell ref="D85:G85"/>
    <mergeCell ref="C90:G90"/>
    <mergeCell ref="D83:G83"/>
    <mergeCell ref="D84:G84"/>
    <mergeCell ref="E74:G74"/>
    <mergeCell ref="E80:G80"/>
    <mergeCell ref="E81:G81"/>
    <mergeCell ref="B107:G107"/>
    <mergeCell ref="A105:G105"/>
    <mergeCell ref="C92:G92"/>
    <mergeCell ref="B89:B94"/>
    <mergeCell ref="A48:A94"/>
    <mergeCell ref="C67:G67"/>
    <mergeCell ref="D59:D61"/>
    <mergeCell ref="B106:G106"/>
    <mergeCell ref="D69:G69"/>
    <mergeCell ref="C70:G70"/>
    <mergeCell ref="D80:D82"/>
    <mergeCell ref="D62:G62"/>
    <mergeCell ref="D63:G63"/>
    <mergeCell ref="E72:G72"/>
    <mergeCell ref="D78:G78"/>
    <mergeCell ref="E75:G75"/>
    <mergeCell ref="E76:G76"/>
    <mergeCell ref="D77:G77"/>
    <mergeCell ref="C65:G65"/>
    <mergeCell ref="D68:G68"/>
    <mergeCell ref="D58:G58"/>
    <mergeCell ref="C50:G50"/>
    <mergeCell ref="C51:G51"/>
    <mergeCell ref="E53:G53"/>
    <mergeCell ref="E54:G54"/>
    <mergeCell ref="C55:G55"/>
    <mergeCell ref="D56:G56"/>
    <mergeCell ref="C52:D54"/>
    <mergeCell ref="A22:J22"/>
    <mergeCell ref="D32:G32"/>
    <mergeCell ref="E31:G31"/>
    <mergeCell ref="C25:G25"/>
    <mergeCell ref="D26:G26"/>
    <mergeCell ref="C49:G49"/>
    <mergeCell ref="A23:G23"/>
    <mergeCell ref="A24:G24"/>
    <mergeCell ref="C26:C34"/>
    <mergeCell ref="D29:D31"/>
    <mergeCell ref="C68:C69"/>
    <mergeCell ref="C72:D73"/>
    <mergeCell ref="C77:C85"/>
    <mergeCell ref="E73:G73"/>
    <mergeCell ref="C45:G45"/>
    <mergeCell ref="C46:G46"/>
    <mergeCell ref="C47:G47"/>
    <mergeCell ref="C48:G48"/>
    <mergeCell ref="D57:G57"/>
    <mergeCell ref="C66:G66"/>
    <mergeCell ref="C93:G93"/>
    <mergeCell ref="D88:G88"/>
    <mergeCell ref="A96:J96"/>
    <mergeCell ref="C89:G89"/>
    <mergeCell ref="D28:G28"/>
    <mergeCell ref="B48:B65"/>
    <mergeCell ref="E52:G52"/>
    <mergeCell ref="B66:B88"/>
    <mergeCell ref="C87:C88"/>
    <mergeCell ref="C56:C64"/>
    <mergeCell ref="C74:D76"/>
    <mergeCell ref="D79:G79"/>
    <mergeCell ref="C86:G86"/>
    <mergeCell ref="B108:G108"/>
    <mergeCell ref="C94:G94"/>
    <mergeCell ref="A104:G104"/>
    <mergeCell ref="A103:G103"/>
    <mergeCell ref="D87:G87"/>
    <mergeCell ref="A106:A109"/>
    <mergeCell ref="B109:G109"/>
  </mergeCells>
  <printOptions/>
  <pageMargins left="0.7480314960629921" right="0.7480314960629921" top="0.4330708661417323" bottom="0.31496062992125984" header="0.1968503937007874" footer="0.1968503937007874"/>
  <pageSetup horizontalDpi="1200" verticalDpi="1200" orientation="landscape" paperSize="9" r:id="rId1"/>
  <headerFooter alignWithMargins="0">
    <oddFooter>&amp;R&amp;P</oddFooter>
  </headerFooter>
  <rowBreaks count="3" manualBreakCount="3">
    <brk id="44" max="255" man="1"/>
    <brk id="65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Zanis Buhanovskis</cp:lastModifiedBy>
  <cp:lastPrinted>2012-01-16T08:41:41Z</cp:lastPrinted>
  <dcterms:created xsi:type="dcterms:W3CDTF">1996-10-14T23:33:28Z</dcterms:created>
  <dcterms:modified xsi:type="dcterms:W3CDTF">2019-12-16T11:45:09Z</dcterms:modified>
  <cp:category/>
  <cp:version/>
  <cp:contentType/>
  <cp:contentStatus/>
</cp:coreProperties>
</file>