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5"/>
  </bookViews>
  <sheets>
    <sheet name="Titullapa" sheetId="1" r:id="rId1"/>
    <sheet name="Saturs" sheetId="2" r:id="rId2"/>
    <sheet name="1.1" sheetId="3" r:id="rId3"/>
    <sheet name="1.2" sheetId="4" r:id="rId4"/>
    <sheet name="1.3_1.4" sheetId="5" r:id="rId5"/>
    <sheet name="1.4_turp_1.5" sheetId="6" r:id="rId6"/>
    <sheet name="2" sheetId="7" r:id="rId7"/>
    <sheet name="2.1" sheetId="8" r:id="rId8"/>
    <sheet name="2.1_turp" sheetId="9" r:id="rId9"/>
    <sheet name="2.2" sheetId="10" r:id="rId10"/>
    <sheet name="2.3" sheetId="11" r:id="rId11"/>
    <sheet name="2.4" sheetId="12" r:id="rId12"/>
    <sheet name="2.5" sheetId="13" r:id="rId13"/>
    <sheet name="2.6" sheetId="14" r:id="rId14"/>
    <sheet name="2.7" sheetId="15" r:id="rId15"/>
    <sheet name="3_3.1" sheetId="16" r:id="rId16"/>
    <sheet name="3.1.1_3.1.2" sheetId="17" r:id="rId17"/>
    <sheet name="3.1.3" sheetId="18" r:id="rId18"/>
    <sheet name="3.1.4" sheetId="19" r:id="rId19"/>
    <sheet name="3.1.5" sheetId="20" r:id="rId20"/>
    <sheet name="3.2_3.2.2" sheetId="21" r:id="rId21"/>
    <sheet name="4" sheetId="22" r:id="rId22"/>
  </sheets>
  <definedNames>
    <definedName name="_xlnm.Print_Area" localSheetId="2">'1.1'!$A$1:$G$23</definedName>
    <definedName name="_xlnm.Print_Area" localSheetId="3">'1.2'!$A$1:$G$24</definedName>
    <definedName name="_xlnm.Print_Area" localSheetId="4">'1.3_1.4'!$A$1:$G$34</definedName>
    <definedName name="_xlnm.Print_Area" localSheetId="7">'2.1'!$A$1:$M$39</definedName>
    <definedName name="_xlnm.Print_Area" localSheetId="8">'2.1_turp'!$A$1:$M$23</definedName>
    <definedName name="_xlnm.Print_Area" localSheetId="10">'2.3'!$A$1:$L$24</definedName>
    <definedName name="_xlnm.Print_Area" localSheetId="11">'2.4'!$A$1:$L$36</definedName>
    <definedName name="_xlnm.Print_Area" localSheetId="14">'2.7'!$A$1:$M$55</definedName>
    <definedName name="_xlnm.Print_Area" localSheetId="17">'3.1.3'!$A$1:$F$30</definedName>
    <definedName name="_xlnm.Print_Area" localSheetId="18">'3.1.4'!$A$1:$F$36</definedName>
    <definedName name="_xlnm.Print_Area" localSheetId="19">'3.1.5'!$A$1:$G$59</definedName>
    <definedName name="_xlnm.Print_Area" localSheetId="20">'3.2_3.2.2'!$A$1:$H$89</definedName>
    <definedName name="_xlnm.Print_Area" localSheetId="15">'3_3.1'!$A$1:$G$41</definedName>
  </definedNames>
  <calcPr fullCalcOnLoad="1"/>
</workbook>
</file>

<file path=xl/sharedStrings.xml><?xml version="1.0" encoding="utf-8"?>
<sst xmlns="http://schemas.openxmlformats.org/spreadsheetml/2006/main" count="2826" uniqueCount="1064">
  <si>
    <t xml:space="preserve">                              </t>
  </si>
  <si>
    <t xml:space="preserve">         Ministru kabineta</t>
  </si>
  <si>
    <t xml:space="preserve">2010.gada 6.aprīļa noteikumiem Nr.338 </t>
  </si>
  <si>
    <t xml:space="preserve">       </t>
  </si>
  <si>
    <t xml:space="preserve">Latvijas Republikas </t>
  </si>
  <si>
    <t>Labklājības ministrijai</t>
  </si>
  <si>
    <t>Skolas ielā 28, Rīgā, LV-1331</t>
  </si>
  <si>
    <t>Reģistrācijas numurs Sociālo pakalpojumu sniedzēju reģistrā</t>
  </si>
  <si>
    <t>Adrese</t>
  </si>
  <si>
    <t xml:space="preserve">LV - </t>
  </si>
  <si>
    <t xml:space="preserve">                          (vārds, uzvārds)</t>
  </si>
  <si>
    <t>Tālrunis</t>
  </si>
  <si>
    <t>Fakss</t>
  </si>
  <si>
    <t>E - pasts</t>
  </si>
  <si>
    <t>2. pielikums</t>
  </si>
  <si>
    <t>VSPARK 22710005</t>
  </si>
  <si>
    <t>Iesniedz pašvaldību sociālie dienesti</t>
  </si>
  <si>
    <t>PĀRSKATS PAR SOCIĀLAJIEM PAKALPOJUMIEM</t>
  </si>
  <si>
    <t xml:space="preserve">UN SOCIĀLO PALĪDZĪBU  </t>
  </si>
  <si>
    <t xml:space="preserve">______________NOVADA/REPUBLIKAS PILSĒTAS </t>
  </si>
  <si>
    <t>PAŠVALDĪBĀ 2010. GADĀ</t>
  </si>
  <si>
    <t>Novada vai pilsētas domes adrese</t>
  </si>
  <si>
    <t>Sociālā dienesta nosaukums</t>
  </si>
  <si>
    <t xml:space="preserve">           VALSTS STATISTIKAS PĀRSKATS</t>
  </si>
  <si>
    <t>Sociālā dienesta vadītājs</t>
  </si>
  <si>
    <t>Nr.p.k.</t>
  </si>
  <si>
    <t>Nosaukums</t>
  </si>
  <si>
    <t>Ziņas par darbiniekiem pašvaldības institūcijās, kas sniedz sociālos pakalpojumus un sociālo palīdzību</t>
  </si>
  <si>
    <t>To pašvaldības institūciju darbinieku skaits pārskata gada beigās, kuras sniedz sociālos pakalpojumus un sociālo palīdzību</t>
  </si>
  <si>
    <t>Sociālā dienesta (bez sociālo pakalpojumu sniedzējiem institūcijās, kuras ir sociālā dienesta struktūrvienības) vadītāja un sociālā darba speciālistu izglītība pārskata gada beigās</t>
  </si>
  <si>
    <t>Sociālā dienesta (bez sociālo pakalpojumu sniedzējiem institūcijās, kuras ir sociālā dienesta struktūrvienības) darbinieku kvalifikācijas celšana pārskata gada laikā</t>
  </si>
  <si>
    <t>Sociālā dienesta (bez sociālo pakalpojumu sniedzējiem institūcijās, kuras ir sociālā dienesta struktūrvienības) sociālā darba speciālistu supervīzija pārskata gada laikā</t>
  </si>
  <si>
    <t>Ziņas par sociālā dienesta darba organizāciju</t>
  </si>
  <si>
    <t>Ziņas par visiem no pašvaldības budžeta nodrošinātajiem sociālajiem pakalpojumiem (bez sociālā darba) – kopā</t>
  </si>
  <si>
    <t>Aprūpes mājās sociālie pakalpojumi</t>
  </si>
  <si>
    <t>Ilgstošas sociālās aprūpes un sociālās rehabilitācijas institūciju sniegtie sociālie pakalpojumi</t>
  </si>
  <si>
    <t>Patversmju un naktspatversmju sniegtie sociālie pakalpojumi</t>
  </si>
  <si>
    <t>Dienas aprūpes centru sniegtie sociālie pakalpojumi</t>
  </si>
  <si>
    <t>Krīzes centru sniegtie, krīzes tālruņa un uzticības tālruņa nodrošinātie sociālie pakalpojumi</t>
  </si>
  <si>
    <t>Citi Sociālo pakalpojumu un sociālās palīdzības likumā noteiktie sociālie pakalpojumi</t>
  </si>
  <si>
    <t>Pārējie sociālie pakalpojumi</t>
  </si>
  <si>
    <t>Ziņas par pašvaldības sociālo palīdzību – kopā</t>
  </si>
  <si>
    <t>Ienākumu testētie pašvaldības sociālās palīdzības pabalsti</t>
  </si>
  <si>
    <t>Ienākumu testēto pašvaldības sociālās palīdzības pabalstu saņēmēju raksturojums pēc ģimenes sastāva</t>
  </si>
  <si>
    <t> Ienākumu testēto pašvaldības sociālās palīdzības pabalstu saņēmēju raksturojums pēc ienākumu līmeņa uz vienu ģimenes locekli mēnesī</t>
  </si>
  <si>
    <t>Pabalsts garantētā minimālā ienākumu līmeņa nodrošināšana</t>
  </si>
  <si>
    <t>Dzīvokļa pabalsts</t>
  </si>
  <si>
    <t>Pašvaldības saistošajos noteikumos noteiktie citi sociālās palīdzības pabalsti ģimenes (personas) pamatvajadzību nodrošināšanai</t>
  </si>
  <si>
    <t>Pašvaldības sociālās palīdzības pabalsti, kurus piešķir bez ģimenes (personas) ienākumu testēšanas</t>
  </si>
  <si>
    <t>Vienreizējs pabalsts ārkārtas situācijā</t>
  </si>
  <si>
    <t>Citi ārējos tiesību aktos noteiktie pašvaldības sociālās palīdzības pabalsti (sociālās garantijas bāreņiem un audžuģimenēm)</t>
  </si>
  <si>
    <t>Pašvaldības budžeta izdevumi sociālā atbalsta pasākumiem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</si>
  <si>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</si>
  <si>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</si>
  <si>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</si>
  <si>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</si>
  <si>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</si>
  <si>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</si>
  <si>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</si>
  <si>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</si>
  <si>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</si>
  <si>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</si>
  <si>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</si>
  <si>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</si>
  <si>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</si>
  <si>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</si>
  <si>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3.1.1.</t>
  </si>
  <si>
    <t>3.1.2.</t>
  </si>
  <si>
    <t>3.1.3.</t>
  </si>
  <si>
    <t>3.1.4.</t>
  </si>
  <si>
    <t>3.1.5.</t>
  </si>
  <si>
    <t>3.2.1.</t>
  </si>
  <si>
    <t>3.2.2.</t>
  </si>
  <si>
    <t>4.</t>
  </si>
  <si>
    <t>1.</t>
  </si>
  <si>
    <t>2.</t>
  </si>
  <si>
    <t>3.</t>
  </si>
  <si>
    <t xml:space="preserve">            SATURS</t>
  </si>
  <si>
    <t>1.1. To pašvaldības institūciju darbinieku skaits pārskata gada beigās, kuras sniedz sociālos pakalpojumus un sociālo palīdzību</t>
  </si>
  <si>
    <t>Kods</t>
  </si>
  <si>
    <t>Mērvienība</t>
  </si>
  <si>
    <t>Vērtība</t>
  </si>
  <si>
    <t xml:space="preserve">Rādītājs </t>
  </si>
  <si>
    <t>Darbinieki pašvaldības institūcijās, kas sniedz sociālos pakalpojumus un sociālo palīdzību</t>
  </si>
  <si>
    <t>kopā</t>
  </si>
  <si>
    <t>t.sk. sociālā darba speciālisti institūcijās, kuras sniedz sociālos pakalpojumus</t>
  </si>
  <si>
    <t>personu skaits</t>
  </si>
  <si>
    <t>t.sk. sociālā dienesta darbinieki</t>
  </si>
  <si>
    <t>t.sk. sociālo pakalpojumu sniedzēju institūciju darbinieki, ja sociālo pakalpojumu sniedzējs ir sociālā dienesta struktūrvienība</t>
  </si>
  <si>
    <t>sociālā darba speciālisti</t>
  </si>
  <si>
    <t>t.sk. sociālā darba speciālisti institūcijā, kas sniedz sociālos pakalpojumus un ir sociālā dienesta struktūrvienība</t>
  </si>
  <si>
    <t>sociālie darbinieki</t>
  </si>
  <si>
    <t>t.sk. sociālie darbinieki institūcijā, kas sniedz sociālos pakalpojumus un ir sociālā dienesta struktūrvienība</t>
  </si>
  <si>
    <t>no tiem</t>
  </si>
  <si>
    <t>darbam ar ģimenēm ar bērniem</t>
  </si>
  <si>
    <t>darbam ar pilngadīgām personām</t>
  </si>
  <si>
    <t>pārējie</t>
  </si>
  <si>
    <t>sociālās palīdzības organizatori</t>
  </si>
  <si>
    <t>sociālie aprūpētāji</t>
  </si>
  <si>
    <t>t.sk. sociālie aprūpētāji institūcijā, kas sniedz sociālos pakalpojumus un ir sociālā dienesta struktūrvienība</t>
  </si>
  <si>
    <t>sociālie rehabilitētāji</t>
  </si>
  <si>
    <t>t.sk. sociālie rehabilitētāji institūcijā, kas sniedz sociālos pakalpojumus un ir sociālā dienesta struktūrvienība</t>
  </si>
  <si>
    <t>citu profesiju pārstāvji</t>
  </si>
  <si>
    <t>t.sk. citu profesiju pārstāvji institūcijā, kas sniedz sociālos pakalpojumus un ir sociālā dienesta struktūrvienība</t>
  </si>
  <si>
    <t>t.sk.sadarbojas ar klientu</t>
  </si>
  <si>
    <t>t.sk. citu profesiju pārstāvji, kuri sadarbojas ar klientu institūcijā, kas sniedz sociālos pakalpojumus un ir sociālā dienesta struktūrvienība</t>
  </si>
  <si>
    <t>1. Ziņas par darbiniekiem pašvaldības institūcijās, kas sniedz sociālos pakalpojumus un sociālo palīdzību</t>
  </si>
  <si>
    <t>1.2. Sociālā dienesta (bez sociālo pakalpojumu sniedzējiem institūcijās, kuras ir sociālā dienesta struktūrvienības) vadītāja un sociālā darba speciālistu izglītība pārskata gada beigās</t>
  </si>
  <si>
    <t>ar otrā līmeņa profesionālo augstāko vai akadēmisko izglītību sociālajā darbā vai karitatīvajā sociālajā darbā</t>
  </si>
  <si>
    <t>ar pirmā līmeņa profesionālo augstāko izglītību – kopā</t>
  </si>
  <si>
    <t>ar sociālās palīdzības organizatora izglītību</t>
  </si>
  <si>
    <t>ar sociālā aprūpētāja izglītību</t>
  </si>
  <si>
    <t> ar sociālā rehabilitētāja izglītību</t>
  </si>
  <si>
    <t>t.sk. iegūst otrā līmeņa profesionālo augstāko vai akadēmisko izglītību sociālajā darbā vai karitatīvajā sociālajā darbā</t>
  </si>
  <si>
    <t>iegūst pirmā līmeņa profesionālo augstāko izglītību – kopā</t>
  </si>
  <si>
    <t>sociālās palīdzības organizācijas programmā</t>
  </si>
  <si>
    <t>sociālās aprūpes programmā</t>
  </si>
  <si>
    <t>iegūst otrā līmeņa profesionālo augstāko vai akadēmisko izglītību sociālajā darbā vai karitatīvajā sociālajā darbā</t>
  </si>
  <si>
    <t>t.sk. profesionālā vidējā izglītība sociālās aprūpes jomā</t>
  </si>
  <si>
    <t>otrā līmeņa profesionālā augstākā vai akadēmiskā izglītība citā profesijā</t>
  </si>
  <si>
    <t>otrā līmeņa profesionālā augstākā vai akadēmiskā izglītība sociālajā darbā vai karitatīvajā sociālajā darbā</t>
  </si>
  <si>
    <t>atzīmēt atbilstošo</t>
  </si>
  <si>
    <t>1.3. Sociālā dienesta (bez sociālo pakalpojumu sniedzējiem, kas ir sociālā dienesta struktūrvienība) darbinieku kvalifikācijas celšana pārskata gada laikā</t>
  </si>
  <si>
    <t>ir paaugstināta kvalifikācija</t>
  </si>
  <si>
    <t>no tām</t>
  </si>
  <si>
    <t>24 stundas gadā</t>
  </si>
  <si>
    <t>līdz 24 stundām gadā</t>
  </si>
  <si>
    <t>virs 24 stundām gadā</t>
  </si>
  <si>
    <t>nav paaugstināta kvalifikācija</t>
  </si>
  <si>
    <t>t.sk. kvalifikācija paaugstināta pēdējo triju gadu laikā</t>
  </si>
  <si>
    <t>Sociālā dienesta vadītāja un sociālo darbinieku kvalifikācijas paaugstināšana</t>
  </si>
  <si>
    <t>16 stundas gadā</t>
  </si>
  <si>
    <t>līdz 16 stundām gadā</t>
  </si>
  <si>
    <t>virs 16 stundām gadā</t>
  </si>
  <si>
    <t>8 stundas gadā</t>
  </si>
  <si>
    <t>līdz 8 stundām gadā</t>
  </si>
  <si>
    <t>virs 8 stundām gadā</t>
  </si>
  <si>
    <t>Sociālās palīdzības organizatoru, sociālo aprūpētāju un sociālo rehabilitētāju kvalifikācijas paaugstināšana</t>
  </si>
  <si>
    <t> Aprūpētāju kvalifikācijas paaugstināšana</t>
  </si>
  <si>
    <t>Pārējo darbinieku, kuri strādā ar klientu, kvalifikācijas paaugstināšana</t>
  </si>
  <si>
    <t>1.4. Sociālā dienesta (bez sociālo pakalpojumu sniedzējiem, kas ir sociālā dienesta struktūrvienība) sociālā darba speciālistu supervīzija pārskata gada laikā</t>
  </si>
  <si>
    <t> Sociālo darbinieku supervīzija</t>
  </si>
  <si>
    <t>ir saņēmis supervīziju</t>
  </si>
  <si>
    <t>individuāls atbalsts</t>
  </si>
  <si>
    <t>9 stundas gadā</t>
  </si>
  <si>
    <t>līdz 9 stundām gadā</t>
  </si>
  <si>
    <t>virs 9 stundām gadā</t>
  </si>
  <si>
    <t>grupu atbalsts</t>
  </si>
  <si>
    <t>18 stundas gadā</t>
  </si>
  <si>
    <t>līdz18 stundām gadā</t>
  </si>
  <si>
    <t>virs 18 stundām gadā</t>
  </si>
  <si>
    <t>nav saņēmis supervīziju</t>
  </si>
  <si>
    <t> Sociālās palīdzības organizatoru supervīzija</t>
  </si>
  <si>
    <t> Sociālo aprūpētāju supervīzija</t>
  </si>
  <si>
    <t> Sociālo rehabilitētāju supervīzija</t>
  </si>
  <si>
    <t>1.5. Ziņas par sociālā dienesta darba organizāciju</t>
  </si>
  <si>
    <t> Informācija par klientu tiek uzkrāta</t>
  </si>
  <si>
    <t>elektroniskā veidā</t>
  </si>
  <si>
    <t>no tā</t>
  </si>
  <si>
    <t>sociālās palīdzības gadījuma vadības sistēma (GVS)</t>
  </si>
  <si>
    <t>sociālās palīdzības administrēšanas informatīvā sistēma (SOPA)</t>
  </si>
  <si>
    <t> pašvaldību vienotā informācijas sistēma (PVIS)</t>
  </si>
  <si>
    <t>lokāla datubāze</t>
  </si>
  <si>
    <t>cits veids (norādīt, kāds)</t>
  </si>
  <si>
    <t xml:space="preserve">papīra dokumenta veidā </t>
  </si>
  <si>
    <t>Informācija par sociālajiem pakalpojumiem un sociālo palīdzību pašvaldības mājaslapā internetā</t>
  </si>
  <si>
    <t>ir pieejama</t>
  </si>
  <si>
    <t>nav pieejama</t>
  </si>
  <si>
    <t>2. Ziņas par visiem no pašvaldības budžeta nodrošinātajiem sociālajiem pakalpojumiem (bez sociālā darba) - kopā</t>
  </si>
  <si>
    <t>Rādītājs</t>
  </si>
  <si>
    <t>Savas pašvaldības institūciju nodrošinātie sociālie pakalpojumi</t>
  </si>
  <si>
    <t>Pašvaldība pērk sociālos pakalpojumus</t>
  </si>
  <si>
    <t>no citas pašvaldības</t>
  </si>
  <si>
    <t>no nevalstiskajām organizācijām</t>
  </si>
  <si>
    <t>no privātpersonām</t>
  </si>
  <si>
    <t>savas pašvaldības teritorijā</t>
  </si>
  <si>
    <t>ārpus savas pašvaldības teritorijas</t>
  </si>
  <si>
    <t>Visi pašvaldības sociālie pakalpojumi - kopā</t>
  </si>
  <si>
    <t>sociālo pakalpojumu sniedzēji pārskata gada beigās</t>
  </si>
  <si>
    <t xml:space="preserve">t.sk. pārskata gada laikā pašvaldības izveidotās sociālo pakalpojumu sniedzēju institūcijas </t>
  </si>
  <si>
    <t>t.sk. sociālo pakalpojumu sniedzēji institūcijās, kas ir sociālā dienesta struktūrvienības</t>
  </si>
  <si>
    <t>darbinieki pārskata gada beigās - kopā</t>
  </si>
  <si>
    <t>t.sk. sociālā darba speciālisti</t>
  </si>
  <si>
    <t>izlietotie līdzekļi</t>
  </si>
  <si>
    <t>pakalpojumus saņēmušie klienti - kopā</t>
  </si>
  <si>
    <t>bērni</t>
  </si>
  <si>
    <t>pilngadīgas personas</t>
  </si>
  <si>
    <t>vīrieši</t>
  </si>
  <si>
    <t>sievietes</t>
  </si>
  <si>
    <t>institūciju skaits</t>
  </si>
  <si>
    <t>Ls</t>
  </si>
  <si>
    <t>X</t>
  </si>
  <si>
    <t>Ja pašvaldībā ir sociālo pakalpojumu sniedzējs - institūcija, kas ir sociālā dienesta struktūrvienība, tad par katru šādu sociālo pakalpojumu sniedzēju papildus jānorāda šāda informācija:</t>
  </si>
  <si>
    <t>Sociālo pakalpojumu veids</t>
  </si>
  <si>
    <t>Darbinieku skaits - kopā</t>
  </si>
  <si>
    <t>t.sk. sociālā darba speciālistu skaits</t>
  </si>
  <si>
    <t>2.1. Aprūpes mājās sociālie pakalpojumi</t>
  </si>
  <si>
    <t>Aprūpes mājās sociālie pakalpojumi - kopā</t>
  </si>
  <si>
    <t>t.sk. klienti, kuriem pakalpojumu pilnībā vai daļēji apmaksā pašvaldība</t>
  </si>
  <si>
    <t>klienta aprūpe</t>
  </si>
  <si>
    <t>aprūpētāji</t>
  </si>
  <si>
    <t>pakalpojumu sniedzējam</t>
  </si>
  <si>
    <t>aprūpētājam</t>
  </si>
  <si>
    <t>bērni ar invaliditāti</t>
  </si>
  <si>
    <t>pilngadīgas personas ar invaliditāti</t>
  </si>
  <si>
    <t>t.sk. personas ar garīga rakstura traucējumiem</t>
  </si>
  <si>
    <t>pensijas vecuma personas</t>
  </si>
  <si>
    <t>citas personas</t>
  </si>
  <si>
    <t>pakalpojumu saņēmušie klienti - kopā</t>
  </si>
  <si>
    <t>t.sk.bērni ar garīga rakstura traucējumiem</t>
  </si>
  <si>
    <t>materiāls atbalsts aprūpējamajam</t>
  </si>
  <si>
    <t>t.sk.personas, kurām vides nepieejamības vai cita iemesla dēļ nav pārvietošanās iespēju ārpus mājas</t>
  </si>
  <si>
    <t>veselības stāvokļa dēļ gulošas personas</t>
  </si>
  <si>
    <t>personas, kurām nav atbilstošu tehnisko palīglīdzekļu</t>
  </si>
  <si>
    <t>personas, kuras vides nepieejamības dēļ nevar pārvietoties, izmantojot tehniskos palīglīdzekļus</t>
  </si>
  <si>
    <t>personas, kurām atteikts pakalpojums - kopā</t>
  </si>
  <si>
    <t>no tām - pa atteikuma iemesliem</t>
  </si>
  <si>
    <t>neatbilstība kritērijiem</t>
  </si>
  <si>
    <t>finanšu līdzekļu trūkums</t>
  </si>
  <si>
    <t>personas, kuras pārskata gada beigās atrodas rindā uz pakalpojuma saņemšanu</t>
  </si>
  <si>
    <t>2.1. Aprūpes mājās sociālie pakalpojumi - turpinājums</t>
  </si>
  <si>
    <t>citi sociālie pakalpojumi aprūpei mājās - kopā</t>
  </si>
  <si>
    <t>pakalpojumu saņēmušie klienti</t>
  </si>
  <si>
    <t>nodrošināšana ar drošības pogu</t>
  </si>
  <si>
    <t>pavadoņa - asistenta pakalpojumi</t>
  </si>
  <si>
    <t>apmaksātas siltas pusdienas mājās</t>
  </si>
  <si>
    <t>apmaksāta veļas mazgāšana</t>
  </si>
  <si>
    <t>citu veidu pakalpojumi</t>
  </si>
  <si>
    <t>Ilgstošas sociālās aprūpes un sociālās rehabilitācijas institūciju sniegtie sociālie pakalpojumi - kopā</t>
  </si>
  <si>
    <t>pakalpojumus saņēmušie klienti</t>
  </si>
  <si>
    <t>Patversmju un naktspatversmju sniegtie sociālie pakalpojumi - kopā</t>
  </si>
  <si>
    <t>Dienas aprūpes centru sniegtie sociālie pakalpojumi - kopā</t>
  </si>
  <si>
    <t>Krīzes tālruņa un uzticības tālruņa nodrošinātie sociālie pakalpojumi</t>
  </si>
  <si>
    <r>
      <t xml:space="preserve">Servisa dzīvokļa nodrošinātie sociālie pakalpojumi </t>
    </r>
    <r>
      <rPr>
        <sz val="10"/>
        <rFont val="Times New Roman"/>
        <family val="1"/>
      </rPr>
      <t>(personām ar smagiem funkcionāliem traucējumiem)</t>
    </r>
  </si>
  <si>
    <r>
      <t xml:space="preserve">Pusceļa mājas nodrošinātie sociālie pakalpojumi </t>
    </r>
    <r>
      <rPr>
        <sz val="10"/>
        <rFont val="Times New Roman"/>
        <family val="1"/>
      </rPr>
      <t>(personām ar garīga rakstura traucējumiem)</t>
    </r>
  </si>
  <si>
    <r>
      <t xml:space="preserve">Grupu mājas (dzīvokļa) nodrošinātie sociālie pakalpojumi </t>
    </r>
    <r>
      <rPr>
        <sz val="10"/>
        <rFont val="Times New Roman"/>
        <family val="1"/>
      </rPr>
      <t>(personām ar garīga rakstura traucējumiem)</t>
    </r>
  </si>
  <si>
    <r>
      <t xml:space="preserve">Specializēto darbnīcu nodrošinātie sociālie pakalpojumi </t>
    </r>
    <r>
      <rPr>
        <sz val="10"/>
        <rFont val="Times New Roman"/>
        <family val="1"/>
      </rPr>
      <t>(personām ar redzes un dzirdes invaliditāti, personām ar garīga rakstura traucējumiem)</t>
    </r>
  </si>
  <si>
    <t>Personām pēc brīvības atņemšanas soda izciešanas nodrošinātie sociālie pakalpojumi</t>
  </si>
  <si>
    <t>Pārējie pašvaldības sociālie pakalpojumi - kopā</t>
  </si>
  <si>
    <t>bērniem</t>
  </si>
  <si>
    <t>personas, kurām atteikts pakalpojums</t>
  </si>
  <si>
    <t>pilngadīgām personām</t>
  </si>
  <si>
    <t xml:space="preserve">pakalpojumus saņēmušie klienti </t>
  </si>
  <si>
    <t xml:space="preserve">pakalpojumu saņēmušie klienti </t>
  </si>
  <si>
    <r>
      <t xml:space="preserve">dienas aprūpes centru sniegtie sociālie pakalpojumi personām </t>
    </r>
    <r>
      <rPr>
        <b/>
        <sz val="10"/>
        <rFont val="Times New Roman"/>
        <family val="1"/>
      </rPr>
      <t>ar garīga rakstura traucējumiem</t>
    </r>
  </si>
  <si>
    <r>
      <t xml:space="preserve">dienas aprūpes centru sniegtie sociālie pakalpojumi personām </t>
    </r>
    <r>
      <rPr>
        <b/>
        <sz val="10"/>
        <rFont val="Times New Roman"/>
        <family val="1"/>
      </rPr>
      <t>ar fiziska rakstura traucējumiem</t>
    </r>
  </si>
  <si>
    <r>
      <t xml:space="preserve">dienas aprūpes centru sniegtie sociālie pakalpojumi </t>
    </r>
    <r>
      <rPr>
        <b/>
        <sz val="10"/>
        <rFont val="Times New Roman"/>
        <family val="1"/>
      </rPr>
      <t>bērniem ar invaliditāti</t>
    </r>
  </si>
  <si>
    <r>
      <t xml:space="preserve">dienas aprūpes centru sniegtie sociālie pakalpojumi </t>
    </r>
    <r>
      <rPr>
        <b/>
        <sz val="10"/>
        <rFont val="Times New Roman"/>
        <family val="1"/>
      </rPr>
      <t>bērniem no trūcīgām ģimenēm un ģimenēm, kurās ir bērna attīstībai nelabvēlīgi apstākļi</t>
    </r>
  </si>
  <si>
    <r>
      <t xml:space="preserve">dienas aprūpes centru sniegtie sociālie pakalpojumi </t>
    </r>
    <r>
      <rPr>
        <b/>
        <sz val="10"/>
        <rFont val="Times New Roman"/>
        <family val="1"/>
      </rPr>
      <t>pensijas vecuma personām</t>
    </r>
  </si>
  <si>
    <r>
      <t>pārējo</t>
    </r>
    <r>
      <rPr>
        <sz val="10"/>
        <rFont val="Times New Roman"/>
        <family val="1"/>
      </rPr>
      <t xml:space="preserve"> dienas aprūpes centru sniegtie sociālie pakalpojumi </t>
    </r>
  </si>
  <si>
    <r>
      <t xml:space="preserve">ilgstošas sociālās aprūpes un sociālās rehabilitācijas institūciju </t>
    </r>
    <r>
      <rPr>
        <b/>
        <sz val="10"/>
        <rFont val="Times New Roman"/>
        <family val="1"/>
      </rPr>
      <t>pilngadīgām personām</t>
    </r>
    <r>
      <rPr>
        <sz val="10"/>
        <rFont val="Times New Roman"/>
        <family val="1"/>
      </rPr>
      <t xml:space="preserve"> sniegtie sociālie pakalpojumi</t>
    </r>
  </si>
  <si>
    <r>
      <t xml:space="preserve">ilgstošas sociālās aprūpes un sociālās rehabilitācijas institūciju </t>
    </r>
    <r>
      <rPr>
        <b/>
        <sz val="10"/>
        <rFont val="Times New Roman"/>
        <family val="1"/>
      </rPr>
      <t>bērniem</t>
    </r>
    <r>
      <rPr>
        <sz val="10"/>
        <rFont val="Times New Roman"/>
        <family val="1"/>
      </rPr>
      <t xml:space="preserve"> sniegtie sociālie pakalpojumi</t>
    </r>
  </si>
  <si>
    <r>
      <t xml:space="preserve">ilgstošas sociālās aprūpes un sociālās rehabilitācijas institūciju </t>
    </r>
    <r>
      <rPr>
        <b/>
        <sz val="10"/>
        <rFont val="Times New Roman"/>
        <family val="1"/>
      </rPr>
      <t>pilngadīgām personām un bērniem</t>
    </r>
    <r>
      <rPr>
        <sz val="10"/>
        <rFont val="Times New Roman"/>
        <family val="1"/>
      </rPr>
      <t xml:space="preserve"> sniegtie sociālie pakalpojumi</t>
    </r>
  </si>
  <si>
    <r>
      <t xml:space="preserve">patversmes un naktspatversmes </t>
    </r>
    <r>
      <rPr>
        <b/>
        <sz val="10"/>
        <rFont val="Times New Roman"/>
        <family val="1"/>
      </rPr>
      <t>pilngadīgām personām</t>
    </r>
    <r>
      <rPr>
        <sz val="10"/>
        <rFont val="Times New Roman"/>
        <family val="1"/>
      </rPr>
      <t xml:space="preserve"> sniegtie sociālie pakalpojumi</t>
    </r>
  </si>
  <si>
    <r>
      <t xml:space="preserve">patversmes un naktspatversmes sniegtie sociālie pakalpojumi </t>
    </r>
    <r>
      <rPr>
        <b/>
        <sz val="10"/>
        <rFont val="Times New Roman"/>
        <family val="1"/>
      </rPr>
      <t>ģimenēm ar bērniem</t>
    </r>
  </si>
  <si>
    <r>
      <t xml:space="preserve">sociālās rehabilitācijas pakalpojumi </t>
    </r>
    <r>
      <rPr>
        <b/>
        <sz val="10"/>
        <rFont val="Times New Roman"/>
        <family val="1"/>
      </rPr>
      <t>no psihoaktīvām vielām atkarīgām personām</t>
    </r>
    <r>
      <rPr>
        <sz val="10"/>
        <rFont val="Times New Roman"/>
        <family val="1"/>
      </rPr>
      <t xml:space="preserve"> - kopā</t>
    </r>
  </si>
  <si>
    <r>
      <t xml:space="preserve">sociālās rehabilitācijas pakalpojumi </t>
    </r>
    <r>
      <rPr>
        <b/>
        <sz val="10"/>
        <rFont val="Times New Roman"/>
        <family val="1"/>
      </rPr>
      <t>no prettiesiskām darbībām cietušiem bērniem</t>
    </r>
  </si>
  <si>
    <r>
      <t xml:space="preserve">sociālās rehabilitācijas pakalpojumi </t>
    </r>
    <r>
      <rPr>
        <b/>
        <sz val="10"/>
        <rFont val="Times New Roman"/>
        <family val="1"/>
      </rPr>
      <t>cilvēku tirdzniecības upuriem</t>
    </r>
  </si>
  <si>
    <r>
      <t xml:space="preserve">sociālās rehabilitācijas pakalpojumi </t>
    </r>
    <r>
      <rPr>
        <b/>
        <sz val="10"/>
        <rFont val="Times New Roman"/>
        <family val="1"/>
      </rPr>
      <t>redzes invalīdiem</t>
    </r>
  </si>
  <si>
    <r>
      <t xml:space="preserve">sociālās rehabilitācijas pakalpojumi </t>
    </r>
    <r>
      <rPr>
        <b/>
        <sz val="10"/>
        <rFont val="Times New Roman"/>
        <family val="1"/>
      </rPr>
      <t>dzirdes invalīdiem</t>
    </r>
  </si>
  <si>
    <r>
      <t xml:space="preserve">citi </t>
    </r>
    <r>
      <rPr>
        <sz val="10"/>
        <rFont val="Times New Roman"/>
        <family val="1"/>
      </rPr>
      <t>sociālie pakalpojumi</t>
    </r>
  </si>
  <si>
    <t>3. Ziņas par pašvaldības sociālo palīdzību - kopā</t>
  </si>
  <si>
    <t>Visi pašvaldības sociālās palīdzības pabalsti - kopā</t>
  </si>
  <si>
    <t>izlietotie līdzekļi - kopā</t>
  </si>
  <si>
    <t>naudā</t>
  </si>
  <si>
    <t>natūrā</t>
  </si>
  <si>
    <t>personas ģimenēs - kopā</t>
  </si>
  <si>
    <t xml:space="preserve">vīrieši </t>
  </si>
  <si>
    <t>t.sk.bērni ar invaliditāti</t>
  </si>
  <si>
    <t>pilngadīgas darbspējīgas personas</t>
  </si>
  <si>
    <t>strādājošas personas</t>
  </si>
  <si>
    <t>nestrādājošas personas</t>
  </si>
  <si>
    <t>personas bērna kopšanas atvaļinājumā</t>
  </si>
  <si>
    <t>ģimenes</t>
  </si>
  <si>
    <t>ģimeņu skaits</t>
  </si>
  <si>
    <t>1.4. Sociālā dienesta (bez sociālo pakalpojumu sniedzējiem, kas ir sociālā dienesta struktūrvienība) sociālā darba speciālistu supervīzija pārskata gada laikā - turpinājums</t>
  </si>
  <si>
    <t>2.2. Ilgstošas sociālās aprūpes un sociālās rehabilitācijas institūciju sniegtie sociālie pakalpojumi</t>
  </si>
  <si>
    <t>2.3. Patversmju un naktspatversmju sniegtie sociālie pakalpojumi</t>
  </si>
  <si>
    <t>2.4. Dienas aprūpes centru sniegtie sociālie pakalpojumi</t>
  </si>
  <si>
    <t>2.5. Krīzes centru sniegtie, krīzes tālruņa un uzticības tālruņa nodrošinātie sociālie pakalpojumi</t>
  </si>
  <si>
    <t>2.6. Citi Sociālo pakalpojumu un sociālās palīdzības likumā noteiktie sociālie pakalpojumi</t>
  </si>
  <si>
    <t>2.7. Pārējie sociālie pakalpojumi</t>
  </si>
  <si>
    <t>3.1. Ienākumu testētie pašvaldības sociālās palīdzības pabalsti</t>
  </si>
  <si>
    <t>Ienākumu testētie pašvaldības sociālās palīdzības pabalsti - kopā</t>
  </si>
  <si>
    <t>personas ģimenēs</t>
  </si>
  <si>
    <t>Ģimene, kurā ir bērni un viena vai vairākas pilngadīgas darbspējīgas personas</t>
  </si>
  <si>
    <t>Ģimene, kurā ir bērni un nav nevienas pilngadīgas darbspējīgas personas</t>
  </si>
  <si>
    <t>Ģimene, kurā nav bērnu un ir viena vai vairākas pilngadīgas darbspējīgas personas</t>
  </si>
  <si>
    <t>Ģimene, kurā nav bērnu un nav nevienas pilngadīgas darbspējīgas personas</t>
  </si>
  <si>
    <t>3.1.1. Ienākumu testēto pašvaldības sociālās palīdzības pabalstu saņēmēju raksturojums pēc ģimenes sastāva</t>
  </si>
  <si>
    <r>
      <t>Pārskata gadā spēkā</t>
    </r>
    <r>
      <rPr>
        <b/>
        <sz val="10"/>
        <rFont val="Times New Roman"/>
        <family val="1"/>
      </rPr>
      <t xml:space="preserve"> trūcīgas</t>
    </r>
    <r>
      <rPr>
        <sz val="10"/>
        <rFont val="Times New Roman"/>
        <family val="1"/>
      </rPr>
      <t xml:space="preserve"> ģimenes (personas) statuss</t>
    </r>
  </si>
  <si>
    <r>
      <t>līdz</t>
    </r>
    <r>
      <rPr>
        <sz val="10"/>
        <rFont val="Times New Roman"/>
        <family val="1"/>
      </rPr>
      <t xml:space="preserve"> valsts noteiktajam garantētajam minimālo ienākumu līmenim (ieskaitot to)</t>
    </r>
  </si>
  <si>
    <r>
      <t>virs</t>
    </r>
    <r>
      <rPr>
        <sz val="10"/>
        <rFont val="Times New Roman"/>
        <family val="1"/>
      </rPr>
      <t xml:space="preserve"> valsts noteiktā garantēto minimālo ienākumu līmeņa līdz trūcīgas ģimenes (personas) ienākumu līmenim (ieskaitot to)</t>
    </r>
  </si>
  <si>
    <r>
      <t xml:space="preserve">Virs </t>
    </r>
    <r>
      <rPr>
        <sz val="10"/>
        <rFont val="Times New Roman"/>
        <family val="1"/>
      </rPr>
      <t>trūcīgas ģimenes (personas) ienākumu līmeņa</t>
    </r>
  </si>
  <si>
    <r>
      <t xml:space="preserve">Pašvaldības noteiktais </t>
    </r>
    <r>
      <rPr>
        <b/>
        <sz val="10"/>
        <rFont val="Times New Roman"/>
        <family val="1"/>
      </rPr>
      <t>maznodrošinātas</t>
    </r>
    <r>
      <rPr>
        <sz val="10"/>
        <rFont val="Times New Roman"/>
        <family val="1"/>
      </rPr>
      <t xml:space="preserve"> ģimenes (personas) ienākumu līmenis</t>
    </r>
  </si>
  <si>
    <t>3.1.2. Ienākumu testēto pašvaldības sociālās palīdzības pabalstu saņēmēju raksturojums pēc ienākumu līmeņa uz vienu ģimenes locekli mēnesī</t>
  </si>
  <si>
    <t>3.1.3. Pabalsts garantētā minimālā ienākumu līmeņa nodrošināšanai</t>
  </si>
  <si>
    <t>Izlietotie līdzekļi - kopā</t>
  </si>
  <si>
    <t>Ģimenes</t>
  </si>
  <si>
    <t>Personas ģimenēs - kopā</t>
  </si>
  <si>
    <t>Personas, kurām atteikts pabalsts - kopā</t>
  </si>
  <si>
    <t>līdzdarbības pienākumu nepildīšana</t>
  </si>
  <si>
    <t>Pašvaldības saistošajos noteikumos noteiktais garantētais minimālais ienākumu līmenis, ja tas atšķiras no Ministru kabineta noteikumos noteiktā garantētā minimālā ienākumu līmeņa</t>
  </si>
  <si>
    <t>Pašvaldības saistošajos noteikumos noteiktais piemaksas apmērs pie pabalsta garantētā minimālā ienākumu līmeņa nodrošināšanai saņēmējam, kuram visi apgādājamie ir nepilngadīgi</t>
  </si>
  <si>
    <t>pilngadīgai personai ar invaliditāti</t>
  </si>
  <si>
    <t>pensijas vecuma personai</t>
  </si>
  <si>
    <t xml:space="preserve">3.1.4. Dzīvokļa pabalsts </t>
  </si>
  <si>
    <t>personām, kurām spēkā trūcīgas personas statuss</t>
  </si>
  <si>
    <t>personām, kurām spēkā maznodrošinātas personas statuss</t>
  </si>
  <si>
    <t>personas, kurām spēkā trūcīgas personas statuss</t>
  </si>
  <si>
    <t>personas, kurām spēkā maznodrošinātas personas statuss</t>
  </si>
  <si>
    <t>īres un komu nālo maksājumu segšanai</t>
  </si>
  <si>
    <t>kurināmā iegādei</t>
  </si>
  <si>
    <t>citu ar dzīvokļa maksājumiem saistītu izdevumu segšanai</t>
  </si>
  <si>
    <t>3.1.5. Pašvaldības saistošajos noteikumos noteiktie citi sociālās palīdzības pabalsti ģimenes (personas) pamatvajadzību nodrošināšanai</t>
  </si>
  <si>
    <r>
      <t xml:space="preserve">no tām - </t>
    </r>
    <r>
      <rPr>
        <b/>
        <sz val="10"/>
        <rFont val="Times New Roman"/>
        <family val="1"/>
      </rPr>
      <t>ēdienam</t>
    </r>
  </si>
  <si>
    <r>
      <t xml:space="preserve">no tām - </t>
    </r>
    <r>
      <rPr>
        <b/>
        <sz val="10"/>
        <rFont val="Times New Roman"/>
        <family val="1"/>
      </rPr>
      <t>apģērbam</t>
    </r>
  </si>
  <si>
    <r>
      <t xml:space="preserve">no tām - </t>
    </r>
    <r>
      <rPr>
        <b/>
        <sz val="10"/>
        <rFont val="Times New Roman"/>
        <family val="1"/>
      </rPr>
      <t>veselības aprūpei</t>
    </r>
  </si>
  <si>
    <r>
      <t xml:space="preserve">no tām - </t>
    </r>
    <r>
      <rPr>
        <b/>
        <sz val="10"/>
        <rFont val="Times New Roman"/>
        <family val="1"/>
      </rPr>
      <t>obligātajai izglītībai</t>
    </r>
  </si>
  <si>
    <t>Pašvaldības sociālās palīdzības pabalsti, kurus piešķir bez ģimenes (personas) ienākumu testēšanas - kopā</t>
  </si>
  <si>
    <t>3.2. Pašvaldības sociālās palīdzības pabalsti, kurus piešķir bez ģimenes (personas) ienākumu testēšanas</t>
  </si>
  <si>
    <t>3.2.1 Vienreizējs pabalsts ārkārtas situācijā</t>
  </si>
  <si>
    <t>Vienreizējs pabalsts ārkārtas situācijā - kopā</t>
  </si>
  <si>
    <t>personas, kurām atteikts pabalsts</t>
  </si>
  <si>
    <t>stihiskas nelaimes gadījumā</t>
  </si>
  <si>
    <t>pabalsts citos iepriekš neparedzamu apstākļu gadījumos</t>
  </si>
  <si>
    <t>3.2.2 Citi ārējos tiesību aktos noteiktie pašvaldības sociālās palīdzības pabalsti (sociālās garantijas bāreņiem un audžuģimenēm)</t>
  </si>
  <si>
    <t>Citi ārējos tiesību aktos noteiktie pašvaldības sociālās palīdzības pabalsti - kopā</t>
  </si>
  <si>
    <t>t.sk.personām ar invaliditāti kopš bērnības izlietotie līdzekļi</t>
  </si>
  <si>
    <t>personas</t>
  </si>
  <si>
    <t>vienreizējs pabalsts patstāvīgas dzīves uzsākšanai</t>
  </si>
  <si>
    <t>t.sk.invalīdiem kopš bērnības izlietotie līdzekļi</t>
  </si>
  <si>
    <t>t.sk.invalīdi kopš bērnības</t>
  </si>
  <si>
    <t>vienreizējs pabalsts sadzīves priekšmetu un mīkstā inventāra iegādei</t>
  </si>
  <si>
    <t>dzīvojamās telpas ikmēneša īres izdevumu segšanai</t>
  </si>
  <si>
    <r>
      <t xml:space="preserve">bārenim un bez vecāku gādības palikušam bērnam </t>
    </r>
    <r>
      <rPr>
        <b/>
        <sz val="10"/>
        <rFont val="Times New Roman"/>
        <family val="1"/>
      </rPr>
      <t>pēc ārpusģimenes aprūpes beigšanās</t>
    </r>
    <r>
      <rPr>
        <sz val="10"/>
        <rFont val="Times New Roman"/>
        <family val="1"/>
      </rPr>
      <t xml:space="preserve"> - kopā</t>
    </r>
  </si>
  <si>
    <t>ikmēneša izdevumu segšana, ja persona turpina mācības</t>
  </si>
  <si>
    <t>psihosociāls un materiāls atbalsts pilngadību sasniegušā bērna integrēšanai sabiedrībā</t>
  </si>
  <si>
    <t>t.sk.bērni</t>
  </si>
  <si>
    <t>ikmēneša pabalsts bērna uzturam</t>
  </si>
  <si>
    <t>pabalsts apģērba un mīkstā inventāra iegādei</t>
  </si>
  <si>
    <r>
      <t xml:space="preserve">pabalsts </t>
    </r>
    <r>
      <rPr>
        <b/>
        <sz val="10"/>
        <rFont val="Times New Roman"/>
        <family val="1"/>
      </rPr>
      <t>audžuģimenei</t>
    </r>
    <r>
      <rPr>
        <sz val="10"/>
        <rFont val="Times New Roman"/>
        <family val="1"/>
      </rPr>
      <t xml:space="preserve"> - kopā</t>
    </r>
  </si>
  <si>
    <t>4. Pašvaldības budžeta izdevumi sociālā atbalsta pasākumiem</t>
  </si>
  <si>
    <t>Pašvaldības budžeta izdevumi sociālā atbalsta pasākumiem (EKK 6000. kods)</t>
  </si>
  <si>
    <t>sociālā palīdzība</t>
  </si>
  <si>
    <t>citi atbalsta pasākumi un kompensācijas iedzīvotājiem</t>
  </si>
  <si>
    <t>Pašvaldības nodrošināto sociālo pakalpojumu sniedzēju institūciju uzturēšanas izdevumi</t>
  </si>
  <si>
    <t>no pašvaldības budžeta līdzekļiem apmaksātie sociālie pakalpojumi</t>
  </si>
  <si>
    <t>(amats)</t>
  </si>
  <si>
    <t>(vārds, uzvārds)</t>
  </si>
  <si>
    <t>(paraksts)</t>
  </si>
  <si>
    <t>Kontaktinformācija</t>
  </si>
  <si>
    <t>Datums</t>
  </si>
  <si>
    <t>___________________________</t>
  </si>
  <si>
    <t>Saskaņots</t>
  </si>
  <si>
    <t>Sociālā dienesta vadītājs              ________________________________                         __________________</t>
  </si>
  <si>
    <t>Novada/pilsētas domes priekšsēdētājs  _______________________________               __________________</t>
  </si>
  <si>
    <r>
      <t>Pārskatu sagatavoja</t>
    </r>
    <r>
      <rPr>
        <sz val="10"/>
        <rFont val="Times New Roman"/>
        <family val="1"/>
      </rPr>
      <t xml:space="preserve">           ________________                     ______________________    ________________</t>
    </r>
  </si>
  <si>
    <t xml:space="preserve">      tālrunis</t>
  </si>
  <si>
    <t xml:space="preserve">      e-pasts</t>
  </si>
  <si>
    <t xml:space="preserve">  __________________________________</t>
  </si>
  <si>
    <r>
      <t xml:space="preserve">Piezīme. Dokumenta rekvizītus "Paraksts" un "Datums" neaizpilda, ja elektroniskais dokuments ir sagatavots atbilstoši normatīvajiem aktiem </t>
    </r>
    <r>
      <rPr>
        <u val="single"/>
        <sz val="9"/>
        <rFont val="Times New Roman"/>
        <family val="1"/>
      </rPr>
      <t>par elektronisko dokumentu noformēšanu</t>
    </r>
    <r>
      <rPr>
        <sz val="9"/>
        <rFont val="Times New Roman"/>
        <family val="1"/>
      </rPr>
      <t>.</t>
    </r>
  </si>
  <si>
    <t>sociālās rehabilitācijas programmā</t>
  </si>
  <si>
    <r>
      <t xml:space="preserve">Sociālā darba speciālisti (bez sociālā dienesta vadītāja) ar </t>
    </r>
    <r>
      <rPr>
        <b/>
        <sz val="10"/>
        <rFont val="Times New Roman"/>
        <family val="1"/>
      </rPr>
      <t>augstāko izglītību</t>
    </r>
    <r>
      <rPr>
        <sz val="10"/>
        <rFont val="Times New Roman"/>
        <family val="1"/>
      </rPr>
      <t xml:space="preserve"> – kopā</t>
    </r>
  </si>
  <si>
    <r>
      <t xml:space="preserve">ar otrā līmeņa profesionālo augstāko vai akadēmisko izglītību </t>
    </r>
    <r>
      <rPr>
        <b/>
        <sz val="10"/>
        <rFont val="Times New Roman"/>
        <family val="1"/>
      </rPr>
      <t xml:space="preserve">citā profesijā </t>
    </r>
    <r>
      <rPr>
        <sz val="10"/>
        <rFont val="Times New Roman"/>
        <family val="1"/>
      </rPr>
      <t>– kopā</t>
    </r>
  </si>
  <si>
    <r>
      <t xml:space="preserve">Speciālisti (bez sociālā dienesta vadītāja) ar profesionālo </t>
    </r>
    <r>
      <rPr>
        <b/>
        <sz val="10"/>
        <rFont val="Times New Roman"/>
        <family val="1"/>
      </rPr>
      <t>vidējo izglītību</t>
    </r>
    <r>
      <rPr>
        <sz val="10"/>
        <rFont val="Times New Roman"/>
        <family val="1"/>
      </rPr>
      <t xml:space="preserve"> vai vispārējo </t>
    </r>
    <r>
      <rPr>
        <b/>
        <sz val="10"/>
        <rFont val="Times New Roman"/>
        <family val="1"/>
      </rPr>
      <t>vidējo izglītību</t>
    </r>
    <r>
      <rPr>
        <sz val="10"/>
        <rFont val="Times New Roman"/>
        <family val="1"/>
      </rPr>
      <t xml:space="preserve"> – kopā</t>
    </r>
  </si>
  <si>
    <r>
      <t>Sociālā dienesta</t>
    </r>
    <r>
      <rPr>
        <b/>
        <sz val="10"/>
        <rFont val="Times New Roman"/>
        <family val="1"/>
      </rPr>
      <t xml:space="preserve"> vadītāja</t>
    </r>
    <r>
      <rPr>
        <sz val="10"/>
        <rFont val="Times New Roman"/>
        <family val="1"/>
      </rPr>
      <t xml:space="preserve"> izglītība</t>
    </r>
  </si>
  <si>
    <t>1111</t>
  </si>
  <si>
    <t>111</t>
  </si>
  <si>
    <t>1211</t>
  </si>
  <si>
    <t>1212</t>
  </si>
  <si>
    <t>12121</t>
  </si>
  <si>
    <t>12122</t>
  </si>
  <si>
    <t>12123</t>
  </si>
  <si>
    <t>12124</t>
  </si>
  <si>
    <t>1213</t>
  </si>
  <si>
    <t>122</t>
  </si>
  <si>
    <t>1231</t>
  </si>
  <si>
    <t>1232</t>
  </si>
  <si>
    <t>1221</t>
  </si>
  <si>
    <t>1222</t>
  </si>
  <si>
    <t>12211</t>
  </si>
  <si>
    <t>12212</t>
  </si>
  <si>
    <t>12213</t>
  </si>
  <si>
    <t>1223</t>
  </si>
  <si>
    <t>12131</t>
  </si>
  <si>
    <t>121311</t>
  </si>
  <si>
    <t>121312</t>
  </si>
  <si>
    <t>121313</t>
  </si>
  <si>
    <t>12132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</si>
  <si>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</si>
  <si>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</si>
  <si>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</si>
  <si>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</si>
  <si>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</si>
  <si>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</si>
  <si>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</si>
  <si>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</si>
  <si>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</si>
  <si>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</si>
  <si>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</si>
  <si>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</si>
  <si>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13011</t>
  </si>
  <si>
    <t>13012</t>
  </si>
  <si>
    <t>13013</t>
  </si>
  <si>
    <t>13041</t>
  </si>
  <si>
    <t>13071</t>
  </si>
  <si>
    <t>13072</t>
  </si>
  <si>
    <t>13073</t>
  </si>
  <si>
    <t>13042</t>
  </si>
  <si>
    <t>13043</t>
  </si>
  <si>
    <t>1411</t>
  </si>
  <si>
    <t>1412</t>
  </si>
  <si>
    <t>141111</t>
  </si>
  <si>
    <t>141112</t>
  </si>
  <si>
    <t>141113</t>
  </si>
  <si>
    <t>141121</t>
  </si>
  <si>
    <t>141122</t>
  </si>
  <si>
    <t>141123</t>
  </si>
  <si>
    <t>1421</t>
  </si>
  <si>
    <t>1422</t>
  </si>
  <si>
    <t>1431</t>
  </si>
  <si>
    <t>1432</t>
  </si>
  <si>
    <t>1441</t>
  </si>
  <si>
    <t>1442</t>
  </si>
  <si>
    <t>142111</t>
  </si>
  <si>
    <t>142112</t>
  </si>
  <si>
    <t>142113</t>
  </si>
  <si>
    <t>142121</t>
  </si>
  <si>
    <t>142122</t>
  </si>
  <si>
    <t>142123</t>
  </si>
  <si>
    <t>143111</t>
  </si>
  <si>
    <t>143112</t>
  </si>
  <si>
    <t>143113</t>
  </si>
  <si>
    <t>143121</t>
  </si>
  <si>
    <t>143122</t>
  </si>
  <si>
    <t>143123</t>
  </si>
  <si>
    <t>144111</t>
  </si>
  <si>
    <t>144112</t>
  </si>
  <si>
    <t>144113</t>
  </si>
  <si>
    <t>144121</t>
  </si>
  <si>
    <t>144122</t>
  </si>
  <si>
    <t>144123</t>
  </si>
  <si>
    <t>151</t>
  </si>
  <si>
    <t>152</t>
  </si>
  <si>
    <t>153</t>
  </si>
  <si>
    <t>154</t>
  </si>
  <si>
    <t>1511</t>
  </si>
  <si>
    <t>1512</t>
  </si>
  <si>
    <t>1513</t>
  </si>
  <si>
    <t>1514</t>
  </si>
  <si>
    <t>1515</t>
  </si>
  <si>
    <t>21411</t>
  </si>
  <si>
    <t>21412</t>
  </si>
  <si>
    <t>21421</t>
  </si>
  <si>
    <t>21422</t>
  </si>
  <si>
    <t>2143</t>
  </si>
  <si>
    <t>2111</t>
  </si>
  <si>
    <t>2112</t>
  </si>
  <si>
    <t>21131</t>
  </si>
  <si>
    <t>21132</t>
  </si>
  <si>
    <t>21133</t>
  </si>
  <si>
    <t>2114</t>
  </si>
  <si>
    <t>211411</t>
  </si>
  <si>
    <t>211412</t>
  </si>
  <si>
    <t>211421</t>
  </si>
  <si>
    <t>211422</t>
  </si>
  <si>
    <t>211413</t>
  </si>
  <si>
    <t>2114131</t>
  </si>
  <si>
    <t>211423</t>
  </si>
  <si>
    <t>2114231</t>
  </si>
  <si>
    <t>211424</t>
  </si>
  <si>
    <t>21143</t>
  </si>
  <si>
    <t>21144</t>
  </si>
  <si>
    <t>211441</t>
  </si>
  <si>
    <t>211442</t>
  </si>
  <si>
    <t>211443</t>
  </si>
  <si>
    <t>2115</t>
  </si>
  <si>
    <t>21151</t>
  </si>
  <si>
    <t>21152</t>
  </si>
  <si>
    <t>2116</t>
  </si>
  <si>
    <t>2117</t>
  </si>
  <si>
    <t>2118</t>
  </si>
  <si>
    <t>2119</t>
  </si>
  <si>
    <t>21191</t>
  </si>
  <si>
    <t>21192</t>
  </si>
  <si>
    <t>2125</t>
  </si>
  <si>
    <t>2126</t>
  </si>
  <si>
    <t>2221</t>
  </si>
  <si>
    <t>223</t>
  </si>
  <si>
    <t>224</t>
  </si>
  <si>
    <t>22411</t>
  </si>
  <si>
    <t>22412</t>
  </si>
  <si>
    <t>22421</t>
  </si>
  <si>
    <t>22422</t>
  </si>
  <si>
    <t>22423</t>
  </si>
  <si>
    <t>225</t>
  </si>
  <si>
    <t>2251</t>
  </si>
  <si>
    <t>2252</t>
  </si>
  <si>
    <t>226</t>
  </si>
  <si>
    <t>2271</t>
  </si>
  <si>
    <t>2272</t>
  </si>
  <si>
    <t>2273</t>
  </si>
  <si>
    <t>2281</t>
  </si>
  <si>
    <t>2282</t>
  </si>
  <si>
    <t>2283</t>
  </si>
  <si>
    <t>2291</t>
  </si>
  <si>
    <t>2292</t>
  </si>
  <si>
    <t>2293</t>
  </si>
  <si>
    <t>233</t>
  </si>
  <si>
    <t>23411</t>
  </si>
  <si>
    <t>23412</t>
  </si>
  <si>
    <t>23421</t>
  </si>
  <si>
    <t>23422</t>
  </si>
  <si>
    <t>2343</t>
  </si>
  <si>
    <t>2351</t>
  </si>
  <si>
    <t>235</t>
  </si>
  <si>
    <t>2352</t>
  </si>
  <si>
    <t>236</t>
  </si>
  <si>
    <t>2501</t>
  </si>
  <si>
    <t>2502</t>
  </si>
  <si>
    <t>25021</t>
  </si>
  <si>
    <t>2503</t>
  </si>
  <si>
    <t>2504</t>
  </si>
  <si>
    <t>250411</t>
  </si>
  <si>
    <t>250412</t>
  </si>
  <si>
    <t>250421</t>
  </si>
  <si>
    <t>250422</t>
  </si>
  <si>
    <t>2505</t>
  </si>
  <si>
    <t>25051</t>
  </si>
  <si>
    <t>25052</t>
  </si>
  <si>
    <t>2506</t>
  </si>
  <si>
    <t>2507</t>
  </si>
  <si>
    <t>2508</t>
  </si>
  <si>
    <t>2509</t>
  </si>
  <si>
    <t>2510</t>
  </si>
  <si>
    <t>2611</t>
  </si>
  <si>
    <t>2642</t>
  </si>
  <si>
    <t>2643</t>
  </si>
  <si>
    <t>2614</t>
  </si>
  <si>
    <t>2612</t>
  </si>
  <si>
    <t>2613</t>
  </si>
  <si>
    <t>26121</t>
  </si>
  <si>
    <t>261411</t>
  </si>
  <si>
    <t>261412</t>
  </si>
  <si>
    <t>261421</t>
  </si>
  <si>
    <t>261422</t>
  </si>
  <si>
    <t>261423</t>
  </si>
  <si>
    <t>2615</t>
  </si>
  <si>
    <t>26151</t>
  </si>
  <si>
    <t>26152</t>
  </si>
  <si>
    <t>2616</t>
  </si>
  <si>
    <t>2621</t>
  </si>
  <si>
    <t>2622</t>
  </si>
  <si>
    <t>26221</t>
  </si>
  <si>
    <t>2623</t>
  </si>
  <si>
    <t>2624</t>
  </si>
  <si>
    <t>262411</t>
  </si>
  <si>
    <t>262412</t>
  </si>
  <si>
    <t>262421</t>
  </si>
  <si>
    <t>262422</t>
  </si>
  <si>
    <t>2625</t>
  </si>
  <si>
    <t>26251</t>
  </si>
  <si>
    <t>26252</t>
  </si>
  <si>
    <t>2626</t>
  </si>
  <si>
    <t>2631</t>
  </si>
  <si>
    <t>2632</t>
  </si>
  <si>
    <t>26321</t>
  </si>
  <si>
    <t>2633</t>
  </si>
  <si>
    <t>2634</t>
  </si>
  <si>
    <t>263411</t>
  </si>
  <si>
    <t>263412</t>
  </si>
  <si>
    <t>263421</t>
  </si>
  <si>
    <t>263422</t>
  </si>
  <si>
    <t>2635</t>
  </si>
  <si>
    <t>26351</t>
  </si>
  <si>
    <t>26352</t>
  </si>
  <si>
    <t>2636</t>
  </si>
  <si>
    <t>2641</t>
  </si>
  <si>
    <t>26421</t>
  </si>
  <si>
    <t>2644</t>
  </si>
  <si>
    <t>264411</t>
  </si>
  <si>
    <t>264412</t>
  </si>
  <si>
    <t>264421</t>
  </si>
  <si>
    <t>264422</t>
  </si>
  <si>
    <t>2645</t>
  </si>
  <si>
    <t>26451</t>
  </si>
  <si>
    <t>26452</t>
  </si>
  <si>
    <t>2646</t>
  </si>
  <si>
    <t>2651</t>
  </si>
  <si>
    <t>2652</t>
  </si>
  <si>
    <t>26521</t>
  </si>
  <si>
    <t>2653</t>
  </si>
  <si>
    <t>2654</t>
  </si>
  <si>
    <t>265411</t>
  </si>
  <si>
    <t>265412</t>
  </si>
  <si>
    <t>265421</t>
  </si>
  <si>
    <t>265422</t>
  </si>
  <si>
    <t>2655</t>
  </si>
  <si>
    <t>26551</t>
  </si>
  <si>
    <t>26552</t>
  </si>
  <si>
    <t>2656</t>
  </si>
  <si>
    <t>27411</t>
  </si>
  <si>
    <t>27412</t>
  </si>
  <si>
    <t>27421</t>
  </si>
  <si>
    <t>27422</t>
  </si>
  <si>
    <t>2743</t>
  </si>
  <si>
    <t>25043</t>
  </si>
  <si>
    <t>25081</t>
  </si>
  <si>
    <t>26243</t>
  </si>
  <si>
    <t>26343</t>
  </si>
  <si>
    <t>26443</t>
  </si>
  <si>
    <t>26543</t>
  </si>
  <si>
    <t>2711</t>
  </si>
  <si>
    <t>27111</t>
  </si>
  <si>
    <t>27112</t>
  </si>
  <si>
    <t>2712</t>
  </si>
  <si>
    <t>2713</t>
  </si>
  <si>
    <t>271311</t>
  </si>
  <si>
    <t>271312</t>
  </si>
  <si>
    <t>271321</t>
  </si>
  <si>
    <t>271322</t>
  </si>
  <si>
    <t>27113</t>
  </si>
  <si>
    <t>27114</t>
  </si>
  <si>
    <t>27115</t>
  </si>
  <si>
    <t>27121</t>
  </si>
  <si>
    <t>27122</t>
  </si>
  <si>
    <t>27123</t>
  </si>
  <si>
    <t>27124</t>
  </si>
  <si>
    <t>27125</t>
  </si>
  <si>
    <t>2721</t>
  </si>
  <si>
    <t>2731</t>
  </si>
  <si>
    <t>2741</t>
  </si>
  <si>
    <t>2751</t>
  </si>
  <si>
    <t>2761</t>
  </si>
  <si>
    <t>2722</t>
  </si>
  <si>
    <t>2723</t>
  </si>
  <si>
    <t>2724</t>
  </si>
  <si>
    <t>2725</t>
  </si>
  <si>
    <t>2732</t>
  </si>
  <si>
    <t>2733</t>
  </si>
  <si>
    <t>2734</t>
  </si>
  <si>
    <t>2735</t>
  </si>
  <si>
    <t>2742</t>
  </si>
  <si>
    <t>2744</t>
  </si>
  <si>
    <t>2745</t>
  </si>
  <si>
    <t>2752</t>
  </si>
  <si>
    <t>2753</t>
  </si>
  <si>
    <t>2754</t>
  </si>
  <si>
    <t>2755</t>
  </si>
  <si>
    <t>2762</t>
  </si>
  <si>
    <t>2763</t>
  </si>
  <si>
    <t>311</t>
  </si>
  <si>
    <t>312</t>
  </si>
  <si>
    <t>301</t>
  </si>
  <si>
    <t>302</t>
  </si>
  <si>
    <t>3011</t>
  </si>
  <si>
    <t>3012</t>
  </si>
  <si>
    <t>303</t>
  </si>
  <si>
    <t>30311</t>
  </si>
  <si>
    <t>30312</t>
  </si>
  <si>
    <t>30321</t>
  </si>
  <si>
    <t>30322</t>
  </si>
  <si>
    <t>304</t>
  </si>
  <si>
    <t>3041</t>
  </si>
  <si>
    <t>305</t>
  </si>
  <si>
    <t>3051</t>
  </si>
  <si>
    <t>3052</t>
  </si>
  <si>
    <t>3053</t>
  </si>
  <si>
    <t>306</t>
  </si>
  <si>
    <t>307</t>
  </si>
  <si>
    <t>3111</t>
  </si>
  <si>
    <t>3112</t>
  </si>
  <si>
    <t>313</t>
  </si>
  <si>
    <t>31311</t>
  </si>
  <si>
    <t>31312</t>
  </si>
  <si>
    <t>31321</t>
  </si>
  <si>
    <t>31322</t>
  </si>
  <si>
    <t>314</t>
  </si>
  <si>
    <t>3141</t>
  </si>
  <si>
    <t>315</t>
  </si>
  <si>
    <t>3151</t>
  </si>
  <si>
    <t>3152</t>
  </si>
  <si>
    <t>3153</t>
  </si>
  <si>
    <t>316</t>
  </si>
  <si>
    <t>317</t>
  </si>
  <si>
    <t>31112</t>
  </si>
  <si>
    <t>31113</t>
  </si>
  <si>
    <t>31121</t>
  </si>
  <si>
    <t>31122</t>
  </si>
  <si>
    <t>31123</t>
  </si>
  <si>
    <t>31131</t>
  </si>
  <si>
    <t>31132</t>
  </si>
  <si>
    <t>31133</t>
  </si>
  <si>
    <t>31143</t>
  </si>
  <si>
    <t>31141</t>
  </si>
  <si>
    <t>31142</t>
  </si>
  <si>
    <t>31231</t>
  </si>
  <si>
    <t>31232</t>
  </si>
  <si>
    <t>31233</t>
  </si>
  <si>
    <t>318</t>
  </si>
  <si>
    <t>308</t>
  </si>
  <si>
    <t>31211</t>
  </si>
  <si>
    <t>31212</t>
  </si>
  <si>
    <t>31213</t>
  </si>
  <si>
    <t>312131</t>
  </si>
  <si>
    <t>3121311</t>
  </si>
  <si>
    <t>312132</t>
  </si>
  <si>
    <t>3121321</t>
  </si>
  <si>
    <t>3121322</t>
  </si>
  <si>
    <t>3121323</t>
  </si>
  <si>
    <t>312133</t>
  </si>
  <si>
    <t>312134</t>
  </si>
  <si>
    <t>312135</t>
  </si>
  <si>
    <t>31221</t>
  </si>
  <si>
    <t>31223</t>
  </si>
  <si>
    <t>31222</t>
  </si>
  <si>
    <t>312231</t>
  </si>
  <si>
    <t>3122311</t>
  </si>
  <si>
    <t>312232</t>
  </si>
  <si>
    <t>3122321</t>
  </si>
  <si>
    <t>3122322</t>
  </si>
  <si>
    <t>3122323</t>
  </si>
  <si>
    <t>312233</t>
  </si>
  <si>
    <t>312234</t>
  </si>
  <si>
    <t>312235</t>
  </si>
  <si>
    <t>31201</t>
  </si>
  <si>
    <t>31202</t>
  </si>
  <si>
    <t>31203</t>
  </si>
  <si>
    <t>312031</t>
  </si>
  <si>
    <t>3120311</t>
  </si>
  <si>
    <t>312032</t>
  </si>
  <si>
    <t>3120321</t>
  </si>
  <si>
    <t>3120322</t>
  </si>
  <si>
    <t>3120323</t>
  </si>
  <si>
    <t>312033</t>
  </si>
  <si>
    <t>312034</t>
  </si>
  <si>
    <t>312035</t>
  </si>
  <si>
    <t>312331</t>
  </si>
  <si>
    <t>3123311</t>
  </si>
  <si>
    <t>312332</t>
  </si>
  <si>
    <t>3123321</t>
  </si>
  <si>
    <t>3123322</t>
  </si>
  <si>
    <t>3123323</t>
  </si>
  <si>
    <t>312333</t>
  </si>
  <si>
    <t>312334</t>
  </si>
  <si>
    <t>312335</t>
  </si>
  <si>
    <t>31241</t>
  </si>
  <si>
    <t>31301</t>
  </si>
  <si>
    <t>313011</t>
  </si>
  <si>
    <t>313012</t>
  </si>
  <si>
    <t>31302</t>
  </si>
  <si>
    <t>31303</t>
  </si>
  <si>
    <t>3130311</t>
  </si>
  <si>
    <t>3130312</t>
  </si>
  <si>
    <t>3130321</t>
  </si>
  <si>
    <t>3130322</t>
  </si>
  <si>
    <t>31304</t>
  </si>
  <si>
    <t>313041</t>
  </si>
  <si>
    <t>31305</t>
  </si>
  <si>
    <t>313051</t>
  </si>
  <si>
    <t>313052</t>
  </si>
  <si>
    <t>313053</t>
  </si>
  <si>
    <t>31306</t>
  </si>
  <si>
    <t>31307</t>
  </si>
  <si>
    <t>31308</t>
  </si>
  <si>
    <t>31309</t>
  </si>
  <si>
    <t>313091</t>
  </si>
  <si>
    <t>313092</t>
  </si>
  <si>
    <t>313093</t>
  </si>
  <si>
    <t>31310</t>
  </si>
  <si>
    <t>313131</t>
  </si>
  <si>
    <t>313132</t>
  </si>
  <si>
    <t>31314</t>
  </si>
  <si>
    <t>31413</t>
  </si>
  <si>
    <t>31414</t>
  </si>
  <si>
    <t>3142</t>
  </si>
  <si>
    <t>3143</t>
  </si>
  <si>
    <t>314311</t>
  </si>
  <si>
    <t>314312</t>
  </si>
  <si>
    <t>314321</t>
  </si>
  <si>
    <t>314322</t>
  </si>
  <si>
    <t>31433</t>
  </si>
  <si>
    <t>31434</t>
  </si>
  <si>
    <t>31435</t>
  </si>
  <si>
    <t>314351</t>
  </si>
  <si>
    <t>31436</t>
  </si>
  <si>
    <t>314361</t>
  </si>
  <si>
    <t>314362</t>
  </si>
  <si>
    <t>314363</t>
  </si>
  <si>
    <t>31437</t>
  </si>
  <si>
    <t>31438</t>
  </si>
  <si>
    <t>31439</t>
  </si>
  <si>
    <t>31412</t>
  </si>
  <si>
    <t>31411</t>
  </si>
  <si>
    <t>3144</t>
  </si>
  <si>
    <t>31441</t>
  </si>
  <si>
    <t>31442</t>
  </si>
  <si>
    <t>31451</t>
  </si>
  <si>
    <t>31452</t>
  </si>
  <si>
    <t>31453</t>
  </si>
  <si>
    <t>31461</t>
  </si>
  <si>
    <t>31462</t>
  </si>
  <si>
    <t>31463</t>
  </si>
  <si>
    <t>31471</t>
  </si>
  <si>
    <t>31472</t>
  </si>
  <si>
    <t>31473</t>
  </si>
  <si>
    <t>31511</t>
  </si>
  <si>
    <t>31512</t>
  </si>
  <si>
    <t>31513</t>
  </si>
  <si>
    <t>31514</t>
  </si>
  <si>
    <t>31509</t>
  </si>
  <si>
    <t>315082</t>
  </si>
  <si>
    <t>315081</t>
  </si>
  <si>
    <t>31508</t>
  </si>
  <si>
    <t>3150722</t>
  </si>
  <si>
    <t>3150721</t>
  </si>
  <si>
    <t>3150712</t>
  </si>
  <si>
    <t>3150711</t>
  </si>
  <si>
    <t>31507</t>
  </si>
  <si>
    <t>31506</t>
  </si>
  <si>
    <t>315052</t>
  </si>
  <si>
    <t>315051</t>
  </si>
  <si>
    <t>31505</t>
  </si>
  <si>
    <t>315042</t>
  </si>
  <si>
    <t>315041</t>
  </si>
  <si>
    <t>31504</t>
  </si>
  <si>
    <t>315037</t>
  </si>
  <si>
    <t>315036</t>
  </si>
  <si>
    <t>315035</t>
  </si>
  <si>
    <t>3150343</t>
  </si>
  <si>
    <t>3150342</t>
  </si>
  <si>
    <t>3150341</t>
  </si>
  <si>
    <t>315034</t>
  </si>
  <si>
    <t>3150331</t>
  </si>
  <si>
    <t>315033</t>
  </si>
  <si>
    <t>3150322</t>
  </si>
  <si>
    <t>3150321</t>
  </si>
  <si>
    <t>3150312</t>
  </si>
  <si>
    <t>3150311</t>
  </si>
  <si>
    <t>31503</t>
  </si>
  <si>
    <t>31502</t>
  </si>
  <si>
    <t>315012</t>
  </si>
  <si>
    <t>315011</t>
  </si>
  <si>
    <t>31501</t>
  </si>
  <si>
    <t>31510</t>
  </si>
  <si>
    <t>3151011</t>
  </si>
  <si>
    <t>3151012</t>
  </si>
  <si>
    <t>3151021</t>
  </si>
  <si>
    <t>3151022</t>
  </si>
  <si>
    <t>315111</t>
  </si>
  <si>
    <t>315112</t>
  </si>
  <si>
    <t>3151311</t>
  </si>
  <si>
    <t>3151312</t>
  </si>
  <si>
    <t>3151321</t>
  </si>
  <si>
    <t>3151322</t>
  </si>
  <si>
    <t>315141</t>
  </si>
  <si>
    <t>315142</t>
  </si>
  <si>
    <t>31515</t>
  </si>
  <si>
    <t>31516</t>
  </si>
  <si>
    <t>3151611</t>
  </si>
  <si>
    <t>3151612</t>
  </si>
  <si>
    <t>3151621</t>
  </si>
  <si>
    <t>3151623</t>
  </si>
  <si>
    <t>3202</t>
  </si>
  <si>
    <t>32211</t>
  </si>
  <si>
    <t>32212</t>
  </si>
  <si>
    <t>32221</t>
  </si>
  <si>
    <t>32222</t>
  </si>
  <si>
    <t>3211</t>
  </si>
  <si>
    <t>32111</t>
  </si>
  <si>
    <t>32112</t>
  </si>
  <si>
    <t>3212</t>
  </si>
  <si>
    <t>3213</t>
  </si>
  <si>
    <t>321311</t>
  </si>
  <si>
    <t>321312</t>
  </si>
  <si>
    <t>321321</t>
  </si>
  <si>
    <t>321322</t>
  </si>
  <si>
    <t>3214</t>
  </si>
  <si>
    <t>32151</t>
  </si>
  <si>
    <t>32152</t>
  </si>
  <si>
    <t>32153</t>
  </si>
  <si>
    <t>32161</t>
  </si>
  <si>
    <t>32162</t>
  </si>
  <si>
    <t>32163</t>
  </si>
  <si>
    <t>32201</t>
  </si>
  <si>
    <t>322011</t>
  </si>
  <si>
    <t>322012</t>
  </si>
  <si>
    <t>32202</t>
  </si>
  <si>
    <t>32203</t>
  </si>
  <si>
    <t>32204</t>
  </si>
  <si>
    <t>3220411</t>
  </si>
  <si>
    <t>3220412</t>
  </si>
  <si>
    <t>3330421</t>
  </si>
  <si>
    <t>3220422</t>
  </si>
  <si>
    <t>32205</t>
  </si>
  <si>
    <t>322061</t>
  </si>
  <si>
    <t>32207</t>
  </si>
  <si>
    <t>322071</t>
  </si>
  <si>
    <t>322072</t>
  </si>
  <si>
    <t>3220611</t>
  </si>
  <si>
    <t>3220612</t>
  </si>
  <si>
    <t>32208</t>
  </si>
  <si>
    <t>322081</t>
  </si>
  <si>
    <t>322082</t>
  </si>
  <si>
    <t>322083</t>
  </si>
  <si>
    <t>32209</t>
  </si>
  <si>
    <t>322091</t>
  </si>
  <si>
    <t>32210</t>
  </si>
  <si>
    <t>322101</t>
  </si>
  <si>
    <t>322102</t>
  </si>
  <si>
    <t>322121</t>
  </si>
  <si>
    <t>322122</t>
  </si>
  <si>
    <t>32213</t>
  </si>
  <si>
    <t>32214</t>
  </si>
  <si>
    <t>322141</t>
  </si>
  <si>
    <t>322142</t>
  </si>
  <si>
    <t>322143</t>
  </si>
  <si>
    <t>32215</t>
  </si>
  <si>
    <t>322151</t>
  </si>
  <si>
    <t>32216</t>
  </si>
  <si>
    <t>322161</t>
  </si>
  <si>
    <t>322162</t>
  </si>
  <si>
    <t>32217</t>
  </si>
  <si>
    <t>32218</t>
  </si>
  <si>
    <t>322181</t>
  </si>
  <si>
    <t>322182</t>
  </si>
  <si>
    <t>32219</t>
  </si>
  <si>
    <t>322191</t>
  </si>
  <si>
    <t>32220</t>
  </si>
  <si>
    <t>322201</t>
  </si>
  <si>
    <t>322202</t>
  </si>
  <si>
    <t>322211</t>
  </si>
  <si>
    <t>322221</t>
  </si>
  <si>
    <t>322222</t>
  </si>
  <si>
    <t>32223</t>
  </si>
  <si>
    <t>322231</t>
  </si>
  <si>
    <t>41</t>
  </si>
  <si>
    <t>42</t>
  </si>
  <si>
    <t>411</t>
  </si>
  <si>
    <t>412</t>
  </si>
  <si>
    <t>413</t>
  </si>
  <si>
    <t>43</t>
  </si>
  <si>
    <t>112</t>
  </si>
  <si>
    <t>1121</t>
  </si>
  <si>
    <t>1122</t>
  </si>
  <si>
    <t>11221</t>
  </si>
  <si>
    <t>11222</t>
  </si>
  <si>
    <t>112221</t>
  </si>
  <si>
    <t>112222</t>
  </si>
  <si>
    <t>112223</t>
  </si>
  <si>
    <t>112224</t>
  </si>
  <si>
    <t>11223</t>
  </si>
  <si>
    <t>11224</t>
  </si>
  <si>
    <t>112241</t>
  </si>
  <si>
    <t>11225</t>
  </si>
  <si>
    <t>112251</t>
  </si>
  <si>
    <t>1123</t>
  </si>
  <si>
    <t>11231</t>
  </si>
  <si>
    <t>11232</t>
  </si>
  <si>
    <t>112321</t>
  </si>
  <si>
    <t>klienta aprūpei izlietotie līdzekļi - kopā</t>
  </si>
  <si>
    <t>2113</t>
  </si>
  <si>
    <t>2371</t>
  </si>
  <si>
    <t>2372</t>
  </si>
  <si>
    <t>2373</t>
  </si>
  <si>
    <t>2382</t>
  </si>
  <si>
    <t>2383</t>
  </si>
  <si>
    <t>2384</t>
  </si>
  <si>
    <t>2401</t>
  </si>
  <si>
    <t>2402</t>
  </si>
  <si>
    <t>24021</t>
  </si>
  <si>
    <t>2403</t>
  </si>
  <si>
    <t>2405</t>
  </si>
  <si>
    <t>2406</t>
  </si>
  <si>
    <t>24081</t>
  </si>
  <si>
    <t>24082</t>
  </si>
  <si>
    <t>24083</t>
  </si>
  <si>
    <t>24091</t>
  </si>
  <si>
    <t>24092</t>
  </si>
  <si>
    <t>24093</t>
  </si>
  <si>
    <t>24101</t>
  </si>
  <si>
    <t>24102</t>
  </si>
  <si>
    <t>24103</t>
  </si>
  <si>
    <t>24111</t>
  </si>
  <si>
    <t>24112</t>
  </si>
  <si>
    <t>24113</t>
  </si>
  <si>
    <t>24121</t>
  </si>
  <si>
    <t>24122</t>
  </si>
  <si>
    <t>24123</t>
  </si>
  <si>
    <t>2404</t>
  </si>
  <si>
    <t>240411</t>
  </si>
  <si>
    <t>240412</t>
  </si>
  <si>
    <t>240421</t>
  </si>
  <si>
    <t>240422</t>
  </si>
  <si>
    <t>240413</t>
  </si>
  <si>
    <t>24051</t>
  </si>
  <si>
    <t>24052</t>
  </si>
  <si>
    <t>24071</t>
  </si>
  <si>
    <t>24072</t>
  </si>
  <si>
    <t>24073</t>
  </si>
  <si>
    <t>21201</t>
  </si>
  <si>
    <t>21202</t>
  </si>
  <si>
    <t>21211</t>
  </si>
  <si>
    <t>21212</t>
  </si>
  <si>
    <t>21221</t>
  </si>
  <si>
    <t>21222</t>
  </si>
  <si>
    <t>21231</t>
  </si>
  <si>
    <t>21232</t>
  </si>
  <si>
    <t>21241</t>
  </si>
  <si>
    <t>21242</t>
  </si>
  <si>
    <t>21251</t>
  </si>
  <si>
    <t>21252</t>
  </si>
  <si>
    <t>201</t>
  </si>
  <si>
    <t>202</t>
  </si>
  <si>
    <t>2011</t>
  </si>
  <si>
    <t>2022</t>
  </si>
  <si>
    <t>2021</t>
  </si>
  <si>
    <t>203</t>
  </si>
  <si>
    <t>204</t>
  </si>
  <si>
    <t>20411</t>
  </si>
  <si>
    <t>20412</t>
  </si>
  <si>
    <t>20421</t>
  </si>
  <si>
    <t>20422</t>
  </si>
  <si>
    <t>Pašvaldības saistošajos noteikumos noteiktie citi sociālās palīdzības pabalsti ģimenes (personas) pamatvajadzību nodrošināšanai - kopā</t>
  </si>
  <si>
    <t>zvanu skaits</t>
  </si>
  <si>
    <t>3200</t>
  </si>
  <si>
    <t>32001</t>
  </si>
  <si>
    <t>32002</t>
  </si>
  <si>
    <t>3201</t>
  </si>
  <si>
    <t>320211</t>
  </si>
  <si>
    <t>320212</t>
  </si>
  <si>
    <t>320221</t>
  </si>
  <si>
    <t>320222</t>
  </si>
  <si>
    <t>institūcijas, ar kurām pašvaldībai ir līgumi par attiecīgo pakalpojumu</t>
  </si>
  <si>
    <t>līdz 2011.gada 15.februārim</t>
  </si>
  <si>
    <t>Tālr. 67021600  Fakss: 67276445</t>
  </si>
  <si>
    <t>20221A</t>
  </si>
  <si>
    <t>20221B</t>
  </si>
  <si>
    <t>20221C</t>
  </si>
  <si>
    <t>20221C1</t>
  </si>
  <si>
    <t>20222A</t>
  </si>
  <si>
    <t>20222B</t>
  </si>
  <si>
    <t>20222C</t>
  </si>
  <si>
    <t>20222C1</t>
  </si>
  <si>
    <t>20223A</t>
  </si>
  <si>
    <t>20223B</t>
  </si>
  <si>
    <t>20223C</t>
  </si>
  <si>
    <t>20223C1</t>
  </si>
  <si>
    <t>Krīzes centru sniegtie sociālie pakalpojumi</t>
  </si>
  <si>
    <t>t.sk.personas, kuras veic darba praktizēšanu pašvaldībās ar stipendiju</t>
  </si>
  <si>
    <t>Vidējais pabalsta garantētā minimālā ienākumu līmeņa nodrošināšanai lielums vienai personai gadā</t>
  </si>
  <si>
    <t>Vidējais pabalsta garantētā minimālā ienākumu līmeņa nodrošināšanai lielums vienai personai mēnesī</t>
  </si>
  <si>
    <t xml:space="preserve">Vidējais pabalsta garantētā minimālā ienākumu līmeņa nodrošināšanai saņemšanas ilgums vienai personai </t>
  </si>
  <si>
    <t>mēneši</t>
  </si>
  <si>
    <t>Pašvaldības sociālā dienesta uzturēšanas izdevumi</t>
  </si>
  <si>
    <t>Krīzes centru sniegtie, krīzes tālruņu un uzticības tālruņu nodrošinātie sociālie pakalpojumi - kopā</t>
  </si>
  <si>
    <t>25000</t>
  </si>
  <si>
    <t>25001</t>
  </si>
  <si>
    <t>250011</t>
  </si>
  <si>
    <t>Citi Sociālo pakalpojumu un sociālās palīdzības likumā noteiktie sociālie pakalpojumi - kopā</t>
  </si>
  <si>
    <t>26000</t>
  </si>
  <si>
    <t>26001</t>
  </si>
  <si>
    <t>260011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</si>
</sst>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4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4"/>
      <name val="Arial"/>
      <family val="0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61"/>
      <name val="Times New Roman"/>
      <family val="1"/>
    </font>
    <font>
      <b/>
      <sz val="10"/>
      <color indexed="20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13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49" fontId="8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center"/>
    </xf>
    <xf numFmtId="49" fontId="18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top"/>
    </xf>
    <xf numFmtId="0" fontId="12" fillId="0" borderId="9" xfId="0" applyFont="1" applyBorder="1" applyAlignment="1">
      <alignment wrapText="1"/>
    </xf>
    <xf numFmtId="49" fontId="5" fillId="0" borderId="8" xfId="0" applyNumberFormat="1" applyFont="1" applyBorder="1" applyAlignment="1">
      <alignment horizontal="right" vertical="center"/>
    </xf>
    <xf numFmtId="0" fontId="19" fillId="0" borderId="9" xfId="20" applyFont="1" applyBorder="1" applyAlignment="1">
      <alignment wrapText="1"/>
    </xf>
    <xf numFmtId="49" fontId="5" fillId="0" borderId="8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18" fillId="0" borderId="11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0" fillId="0" borderId="0" xfId="0" applyAlignment="1">
      <alignment vertic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1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22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3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wrapText="1"/>
      <protection/>
    </xf>
    <xf numFmtId="0" fontId="1" fillId="0" borderId="25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wrapText="1"/>
      <protection/>
    </xf>
    <xf numFmtId="0" fontId="18" fillId="0" borderId="0" xfId="0" applyFont="1" applyAlignment="1" applyProtection="1">
      <alignment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 horizontal="justify" wrapText="1"/>
      <protection/>
    </xf>
    <xf numFmtId="0" fontId="3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justify" wrapText="1"/>
      <protection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9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3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wrapText="1"/>
      <protection/>
    </xf>
    <xf numFmtId="49" fontId="1" fillId="0" borderId="18" xfId="0" applyNumberFormat="1" applyFont="1" applyBorder="1" applyAlignment="1" applyProtection="1">
      <alignment wrapText="1"/>
      <protection/>
    </xf>
    <xf numFmtId="0" fontId="30" fillId="0" borderId="11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wrapText="1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49" fontId="1" fillId="0" borderId="1" xfId="0" applyNumberFormat="1" applyFont="1" applyBorder="1" applyAlignment="1" applyProtection="1">
      <alignment wrapText="1"/>
      <protection/>
    </xf>
    <xf numFmtId="49" fontId="1" fillId="0" borderId="1" xfId="0" applyNumberFormat="1" applyFont="1" applyBorder="1" applyAlignment="1" applyProtection="1">
      <alignment/>
      <protection/>
    </xf>
    <xf numFmtId="0" fontId="30" fillId="0" borderId="9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49" fontId="1" fillId="0" borderId="1" xfId="0" applyNumberFormat="1" applyFont="1" applyBorder="1" applyAlignment="1" applyProtection="1">
      <alignment horizontal="right"/>
      <protection/>
    </xf>
    <xf numFmtId="49" fontId="1" fillId="0" borderId="1" xfId="0" applyNumberFormat="1" applyFont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wrapText="1"/>
      <protection/>
    </xf>
    <xf numFmtId="49" fontId="1" fillId="0" borderId="16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9" fillId="0" borderId="1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1" xfId="0" applyFont="1" applyFill="1" applyBorder="1" applyAlignment="1" applyProtection="1">
      <alignment horizontal="center"/>
      <protection locked="0"/>
    </xf>
    <xf numFmtId="0" fontId="29" fillId="0" borderId="2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wrapText="1"/>
      <protection/>
    </xf>
    <xf numFmtId="0" fontId="30" fillId="0" borderId="21" xfId="0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wrapText="1"/>
      <protection/>
    </xf>
    <xf numFmtId="49" fontId="1" fillId="0" borderId="17" xfId="0" applyNumberFormat="1" applyFont="1" applyBorder="1" applyAlignment="1" applyProtection="1">
      <alignment horizontal="center" wrapText="1"/>
      <protection/>
    </xf>
    <xf numFmtId="49" fontId="1" fillId="0" borderId="17" xfId="0" applyNumberFormat="1" applyFont="1" applyBorder="1" applyAlignment="1" applyProtection="1">
      <alignment horizontal="right" wrapText="1"/>
      <protection/>
    </xf>
    <xf numFmtId="49" fontId="1" fillId="0" borderId="16" xfId="0" applyNumberFormat="1" applyFont="1" applyBorder="1" applyAlignment="1" applyProtection="1">
      <alignment horizontal="right" wrapText="1"/>
      <protection/>
    </xf>
    <xf numFmtId="0" fontId="18" fillId="0" borderId="0" xfId="0" applyFont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 wrapText="1"/>
      <protection/>
    </xf>
    <xf numFmtId="0" fontId="3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right" wrapText="1"/>
      <protection/>
    </xf>
    <xf numFmtId="0" fontId="34" fillId="0" borderId="0" xfId="0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49" fontId="8" fillId="0" borderId="0" xfId="0" applyNumberFormat="1" applyFont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8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Border="1" applyAlignment="1">
      <alignment horizontal="left"/>
    </xf>
    <xf numFmtId="0" fontId="11" fillId="0" borderId="3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vertical="center" wrapText="1"/>
      <protection/>
    </xf>
    <xf numFmtId="0" fontId="23" fillId="0" borderId="8" xfId="0" applyFont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32" xfId="0" applyFont="1" applyBorder="1" applyAlignment="1" applyProtection="1">
      <alignment vertical="center" wrapText="1"/>
      <protection/>
    </xf>
    <xf numFmtId="0" fontId="1" fillId="0" borderId="33" xfId="0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8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37" xfId="0" applyBorder="1" applyAlignment="1" applyProtection="1">
      <alignment wrapText="1"/>
      <protection/>
    </xf>
    <xf numFmtId="0" fontId="1" fillId="0" borderId="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/>
    </xf>
    <xf numFmtId="0" fontId="18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3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8" xfId="0" applyFont="1" applyBorder="1" applyAlignment="1">
      <alignment vertical="center" wrapText="1"/>
    </xf>
    <xf numFmtId="0" fontId="18" fillId="0" borderId="0" xfId="0" applyFont="1" applyAlignment="1">
      <alignment horizontal="justify" wrapText="1"/>
    </xf>
    <xf numFmtId="0" fontId="23" fillId="0" borderId="0" xfId="0" applyFont="1" applyAlignment="1">
      <alignment wrapText="1"/>
    </xf>
    <xf numFmtId="0" fontId="1" fillId="0" borderId="2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3" xfId="0" applyFont="1" applyBorder="1" applyAlignment="1">
      <alignment horizontal="left"/>
    </xf>
    <xf numFmtId="0" fontId="0" fillId="0" borderId="8" xfId="0" applyFont="1" applyBorder="1" applyAlignment="1">
      <alignment wrapText="1"/>
    </xf>
    <xf numFmtId="0" fontId="18" fillId="0" borderId="30" xfId="0" applyFont="1" applyBorder="1" applyAlignment="1">
      <alignment horizontal="justify" wrapText="1"/>
    </xf>
    <xf numFmtId="0" fontId="23" fillId="0" borderId="30" xfId="0" applyFont="1" applyBorder="1" applyAlignment="1">
      <alignment wrapText="1"/>
    </xf>
    <xf numFmtId="0" fontId="0" fillId="0" borderId="29" xfId="0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8" fillId="0" borderId="0" xfId="0" applyFont="1" applyAlignment="1">
      <alignment horizontal="justify"/>
    </xf>
    <xf numFmtId="0" fontId="23" fillId="0" borderId="0" xfId="0" applyFont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24" fillId="0" borderId="0" xfId="0" applyFont="1" applyAlignment="1">
      <alignment/>
    </xf>
    <xf numFmtId="0" fontId="1" fillId="0" borderId="34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7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4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0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43" xfId="0" applyFont="1" applyBorder="1" applyAlignment="1">
      <alignment/>
    </xf>
    <xf numFmtId="0" fontId="3" fillId="0" borderId="34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23" fillId="0" borderId="3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18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17" xfId="0" applyFont="1" applyBorder="1" applyAlignment="1">
      <alignment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1" xfId="0" applyFont="1" applyBorder="1" applyAlignment="1">
      <alignment wrapText="1"/>
    </xf>
    <xf numFmtId="0" fontId="1" fillId="0" borderId="18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3" fillId="0" borderId="49" xfId="0" applyFont="1" applyBorder="1" applyAlignment="1">
      <alignment vertical="top" wrapText="1"/>
    </xf>
    <xf numFmtId="0" fontId="23" fillId="0" borderId="33" xfId="0" applyFont="1" applyBorder="1" applyAlignment="1">
      <alignment vertical="top"/>
    </xf>
    <xf numFmtId="0" fontId="23" fillId="0" borderId="50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22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30" xfId="0" applyFont="1" applyBorder="1" applyAlignment="1" applyProtection="1">
      <alignment/>
      <protection/>
    </xf>
    <xf numFmtId="0" fontId="28" fillId="0" borderId="30" xfId="0" applyFont="1" applyBorder="1" applyAlignment="1" applyProtection="1">
      <alignment/>
      <protection/>
    </xf>
    <xf numFmtId="0" fontId="18" fillId="0" borderId="3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3" fillId="0" borderId="49" xfId="0" applyFont="1" applyBorder="1" applyAlignment="1" applyProtection="1">
      <alignment vertical="center" wrapText="1"/>
      <protection/>
    </xf>
    <xf numFmtId="0" fontId="1" fillId="0" borderId="33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19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" xfId="0" applyBorder="1" applyAlignment="1">
      <alignment wrapText="1"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8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" fillId="0" borderId="50" xfId="0" applyFont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vertical="center" wrapText="1"/>
      <protection/>
    </xf>
    <xf numFmtId="0" fontId="1" fillId="0" borderId="34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/>
      <protection/>
    </xf>
    <xf numFmtId="0" fontId="5" fillId="0" borderId="30" xfId="0" applyFont="1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3" fillId="0" borderId="7" xfId="0" applyFont="1" applyBorder="1" applyAlignment="1" applyProtection="1">
      <alignment vertical="center" wrapText="1"/>
      <protection/>
    </xf>
    <xf numFmtId="0" fontId="1" fillId="0" borderId="8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5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49" xfId="0" applyFont="1" applyBorder="1" applyAlignment="1">
      <alignment vertical="center" wrapText="1"/>
    </xf>
    <xf numFmtId="0" fontId="1" fillId="0" borderId="37" xfId="0" applyFont="1" applyBorder="1" applyAlignment="1">
      <alignment wrapText="1"/>
    </xf>
    <xf numFmtId="0" fontId="0" fillId="0" borderId="39" xfId="0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8" xfId="0" applyFont="1" applyBorder="1" applyAlignment="1">
      <alignment vertical="center" wrapText="1"/>
    </xf>
    <xf numFmtId="0" fontId="1" fillId="0" borderId="35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5" fillId="0" borderId="49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.nais.lv/naiser/text.cfm?Ref=0101032010040600338&amp;Req=0101032010040600338&amp;Key=0103012002103132805&amp;Hash=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="120" zoomScaleNormal="120" workbookViewId="0" topLeftCell="A1">
      <selection activeCell="D18" sqref="D18"/>
    </sheetView>
  </sheetViews>
  <sheetFormatPr defaultColWidth="9.140625" defaultRowHeight="12.75"/>
  <cols>
    <col min="1" max="1" width="17.00390625" style="0" customWidth="1"/>
    <col min="2" max="2" width="36.7109375" style="0" customWidth="1"/>
    <col min="3" max="3" width="6.8515625" style="0" customWidth="1"/>
    <col min="4" max="4" width="19.140625" style="0" customWidth="1"/>
    <col min="5" max="5" width="21.140625" style="0" customWidth="1"/>
  </cols>
  <sheetData>
    <row r="1" spans="1:5" ht="12.75">
      <c r="A1" s="1"/>
      <c r="B1" s="1"/>
      <c r="C1" s="1"/>
      <c r="D1" s="1" t="s">
        <v>0</v>
      </c>
      <c r="E1" s="2"/>
    </row>
    <row r="2" spans="1:5" ht="12.75">
      <c r="A2" s="1"/>
      <c r="B2" s="1"/>
      <c r="C2" s="1"/>
      <c r="D2" s="1"/>
      <c r="E2" s="1"/>
    </row>
    <row r="3" spans="1:5" ht="12.75">
      <c r="A3" s="3"/>
      <c r="B3" s="1"/>
      <c r="C3" s="1"/>
      <c r="D3" s="1"/>
      <c r="E3" s="4" t="s">
        <v>14</v>
      </c>
    </row>
    <row r="4" spans="1:5" ht="12.75">
      <c r="A4" s="5"/>
      <c r="B4" s="1"/>
      <c r="C4" s="1"/>
      <c r="D4" s="1"/>
      <c r="E4" s="4" t="s">
        <v>1</v>
      </c>
    </row>
    <row r="5" spans="1:5" ht="12.75">
      <c r="A5" s="5"/>
      <c r="B5" s="1"/>
      <c r="C5" s="207" t="s">
        <v>2</v>
      </c>
      <c r="D5" s="208"/>
      <c r="E5" s="208"/>
    </row>
    <row r="6" spans="1:5" ht="12.75">
      <c r="A6" s="5"/>
      <c r="B6" s="1"/>
      <c r="C6" s="1"/>
      <c r="D6" s="1"/>
      <c r="E6" s="6"/>
    </row>
    <row r="7" spans="1:5" ht="12.75">
      <c r="A7" s="5"/>
      <c r="B7" s="1"/>
      <c r="C7" s="1"/>
      <c r="D7" s="6"/>
      <c r="E7" s="1"/>
    </row>
    <row r="8" spans="1:5" ht="12.75">
      <c r="A8" s="1" t="s">
        <v>3</v>
      </c>
      <c r="B8" s="1"/>
      <c r="C8" s="1"/>
      <c r="D8" s="185"/>
      <c r="E8" s="185"/>
    </row>
    <row r="10" spans="1:5" ht="18.75">
      <c r="A10" s="186" t="s">
        <v>23</v>
      </c>
      <c r="B10" s="223"/>
      <c r="C10" s="223"/>
      <c r="D10" s="223"/>
      <c r="E10" s="223"/>
    </row>
    <row r="11" spans="1:5" ht="18.75">
      <c r="A11" s="222" t="s">
        <v>15</v>
      </c>
      <c r="B11" s="223"/>
      <c r="C11" s="223"/>
      <c r="D11" s="223"/>
      <c r="E11" s="223"/>
    </row>
    <row r="12" spans="1:5" ht="12.75">
      <c r="A12" s="1"/>
      <c r="B12" s="1"/>
      <c r="E12" s="1"/>
    </row>
    <row r="14" spans="1:5" ht="14.25">
      <c r="A14" s="7" t="s">
        <v>16</v>
      </c>
      <c r="B14" s="7"/>
      <c r="C14" s="7"/>
      <c r="D14" s="1" t="s">
        <v>4</v>
      </c>
      <c r="E14" s="7"/>
    </row>
    <row r="15" spans="1:5" ht="14.25">
      <c r="A15" s="8" t="s">
        <v>1035</v>
      </c>
      <c r="B15" s="9"/>
      <c r="C15" s="10"/>
      <c r="D15" s="3" t="s">
        <v>5</v>
      </c>
      <c r="E15" s="10"/>
    </row>
    <row r="16" ht="12.75">
      <c r="D16" s="5" t="s">
        <v>6</v>
      </c>
    </row>
    <row r="17" spans="1:5" ht="13.5">
      <c r="A17" s="3"/>
      <c r="B17" s="11"/>
      <c r="C17" s="11"/>
      <c r="D17" s="5" t="s">
        <v>1036</v>
      </c>
      <c r="E17" s="11"/>
    </row>
    <row r="18" spans="1:5" ht="13.5">
      <c r="A18" s="1"/>
      <c r="B18" s="11"/>
      <c r="C18" s="11"/>
      <c r="D18" s="11"/>
      <c r="E18" s="11"/>
    </row>
    <row r="19" spans="1:5" ht="13.5">
      <c r="A19" s="3"/>
      <c r="B19" s="12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25.5">
      <c r="A21" s="253" t="s">
        <v>17</v>
      </c>
      <c r="B21" s="253"/>
      <c r="C21" s="253"/>
      <c r="D21" s="253"/>
      <c r="E21" s="253"/>
    </row>
    <row r="22" spans="1:5" ht="25.5">
      <c r="A22" s="253" t="s">
        <v>18</v>
      </c>
      <c r="B22" s="253"/>
      <c r="C22" s="253"/>
      <c r="D22" s="253"/>
      <c r="E22" s="253"/>
    </row>
    <row r="23" spans="1:5" ht="25.5">
      <c r="A23" s="253" t="s">
        <v>19</v>
      </c>
      <c r="B23" s="253"/>
      <c r="C23" s="253"/>
      <c r="D23" s="253"/>
      <c r="E23" s="253"/>
    </row>
    <row r="24" spans="1:5" ht="25.5">
      <c r="A24" s="240" t="s">
        <v>20</v>
      </c>
      <c r="B24" s="240"/>
      <c r="C24" s="240"/>
      <c r="D24" s="240"/>
      <c r="E24" s="240"/>
    </row>
    <row r="26" spans="1:5" ht="15">
      <c r="A26" s="13" t="s">
        <v>7</v>
      </c>
      <c r="B26" s="14"/>
      <c r="C26" s="15"/>
      <c r="D26" s="16"/>
      <c r="E26" s="17"/>
    </row>
    <row r="27" spans="1:5" ht="15.75">
      <c r="A27" s="1"/>
      <c r="B27" s="268"/>
      <c r="C27" s="268"/>
      <c r="D27" s="268"/>
      <c r="E27" s="268"/>
    </row>
    <row r="28" spans="1:5" ht="15">
      <c r="A28" s="264" t="s">
        <v>21</v>
      </c>
      <c r="B28" s="265"/>
      <c r="C28" s="265"/>
      <c r="D28" s="265"/>
      <c r="E28" s="265"/>
    </row>
    <row r="29" spans="1:5" ht="15.75">
      <c r="A29" s="18"/>
      <c r="B29" s="263"/>
      <c r="C29" s="260"/>
      <c r="D29" s="260"/>
      <c r="E29" s="260"/>
    </row>
    <row r="30" spans="1:5" ht="15">
      <c r="A30" s="261" t="s">
        <v>22</v>
      </c>
      <c r="B30" s="262"/>
      <c r="C30" s="262"/>
      <c r="D30" s="262"/>
      <c r="E30" s="262"/>
    </row>
    <row r="31" spans="1:5" ht="15">
      <c r="A31" s="259" t="s">
        <v>8</v>
      </c>
      <c r="B31" s="260"/>
      <c r="C31" s="260"/>
      <c r="D31" s="260"/>
      <c r="E31" s="260"/>
    </row>
    <row r="32" spans="1:5" ht="15.75">
      <c r="A32" s="19"/>
      <c r="B32" s="263"/>
      <c r="C32" s="263"/>
      <c r="D32" s="263"/>
      <c r="E32" s="20" t="s">
        <v>9</v>
      </c>
    </row>
    <row r="33" spans="1:5" ht="15">
      <c r="A33" s="264" t="s">
        <v>11</v>
      </c>
      <c r="B33" s="264"/>
      <c r="C33" s="21"/>
      <c r="D33" s="264" t="s">
        <v>12</v>
      </c>
      <c r="E33" s="265"/>
    </row>
    <row r="34" spans="1:5" ht="15">
      <c r="A34" s="259" t="s">
        <v>13</v>
      </c>
      <c r="B34" s="260"/>
      <c r="C34" s="27"/>
      <c r="D34" s="259"/>
      <c r="E34" s="260"/>
    </row>
    <row r="35" spans="1:5" ht="15">
      <c r="A35" s="35"/>
      <c r="B35" s="36"/>
      <c r="C35" s="27"/>
      <c r="D35" s="33"/>
      <c r="E35" s="34"/>
    </row>
    <row r="36" spans="1:5" ht="15">
      <c r="A36" s="264" t="s">
        <v>24</v>
      </c>
      <c r="B36" s="265"/>
      <c r="C36" s="265"/>
      <c r="D36" s="265"/>
      <c r="E36" s="265"/>
    </row>
    <row r="37" spans="1:5" ht="15">
      <c r="A37" s="23"/>
      <c r="B37" s="24" t="s">
        <v>10</v>
      </c>
      <c r="C37" s="1"/>
      <c r="D37" s="25"/>
      <c r="E37" s="26"/>
    </row>
    <row r="38" spans="1:5" ht="15">
      <c r="A38" s="264" t="s">
        <v>11</v>
      </c>
      <c r="B38" s="264"/>
      <c r="C38" s="21"/>
      <c r="D38" s="266"/>
      <c r="E38" s="267"/>
    </row>
    <row r="39" spans="1:3" ht="15">
      <c r="A39" s="259" t="s">
        <v>13</v>
      </c>
      <c r="B39" s="260"/>
      <c r="C39" s="27"/>
    </row>
    <row r="40" spans="1:5" ht="15">
      <c r="A40" s="28"/>
      <c r="B40" s="29"/>
      <c r="C40" s="29"/>
      <c r="D40" s="29"/>
      <c r="E40" s="21"/>
    </row>
    <row r="41" spans="1:5" ht="15">
      <c r="A41" s="22"/>
      <c r="B41" s="30"/>
      <c r="C41" s="22"/>
      <c r="D41" s="1"/>
      <c r="E41" s="31"/>
    </row>
    <row r="42" spans="1:5" ht="15">
      <c r="A42" s="22"/>
      <c r="B42" s="22"/>
      <c r="C42" s="1"/>
      <c r="D42" s="22"/>
      <c r="E42" s="21"/>
    </row>
    <row r="43" spans="1:5" ht="15">
      <c r="A43" s="21"/>
      <c r="B43" s="22"/>
      <c r="C43" s="30"/>
      <c r="D43" s="32"/>
      <c r="E43" s="21"/>
    </row>
    <row r="44" spans="1:5" ht="15">
      <c r="A44" s="22"/>
      <c r="B44" s="30"/>
      <c r="C44" s="32"/>
      <c r="D44" s="22"/>
      <c r="E44" s="32"/>
    </row>
    <row r="45" spans="1:5" ht="12.75">
      <c r="A45" s="1"/>
      <c r="B45" s="22"/>
      <c r="C45" s="1"/>
      <c r="D45" s="1"/>
      <c r="E45" s="22"/>
    </row>
    <row r="46" spans="1:5" ht="12.75">
      <c r="A46" s="1"/>
      <c r="B46" s="1"/>
      <c r="C46" s="1"/>
      <c r="D46" s="1"/>
      <c r="E46" s="1"/>
    </row>
  </sheetData>
  <mergeCells count="22">
    <mergeCell ref="A11:E11"/>
    <mergeCell ref="C5:E5"/>
    <mergeCell ref="D8:E8"/>
    <mergeCell ref="A10:E10"/>
    <mergeCell ref="A21:E21"/>
    <mergeCell ref="A22:E22"/>
    <mergeCell ref="A23:E23"/>
    <mergeCell ref="A24:E24"/>
    <mergeCell ref="B27:E27"/>
    <mergeCell ref="A28:E28"/>
    <mergeCell ref="B29:E29"/>
    <mergeCell ref="A31:E31"/>
    <mergeCell ref="A39:B39"/>
    <mergeCell ref="A30:E30"/>
    <mergeCell ref="B32:D32"/>
    <mergeCell ref="A36:E36"/>
    <mergeCell ref="A38:B38"/>
    <mergeCell ref="D38:E38"/>
    <mergeCell ref="A33:B33"/>
    <mergeCell ref="D33:E33"/>
    <mergeCell ref="D34:E34"/>
    <mergeCell ref="A34:B34"/>
  </mergeCells>
  <printOptions/>
  <pageMargins left="0.75" right="0.46" top="1" bottom="1" header="0.5" footer="0.5"/>
  <pageSetup horizontalDpi="1200" verticalDpi="1200" orientation="portrait" paperSize="9" scale="9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6">
      <selection activeCell="E26" sqref="E26"/>
    </sheetView>
  </sheetViews>
  <sheetFormatPr defaultColWidth="9.140625" defaultRowHeight="12.75"/>
  <cols>
    <col min="1" max="1" width="10.8515625" style="0" customWidth="1"/>
    <col min="2" max="2" width="11.421875" style="0" customWidth="1"/>
    <col min="3" max="3" width="11.00390625" style="0" customWidth="1"/>
    <col min="5" max="5" width="9.140625" style="113" customWidth="1"/>
    <col min="6" max="6" width="13.57421875" style="65" customWidth="1"/>
    <col min="7" max="7" width="12.140625" style="0" customWidth="1"/>
    <col min="8" max="8" width="10.00390625" style="0" customWidth="1"/>
    <col min="9" max="9" width="10.421875" style="0" customWidth="1"/>
    <col min="10" max="10" width="12.00390625" style="0" customWidth="1"/>
    <col min="11" max="11" width="10.28125" style="0" customWidth="1"/>
    <col min="12" max="12" width="11.140625" style="0" customWidth="1"/>
  </cols>
  <sheetData>
    <row r="1" spans="1:12" ht="25.5" customHeight="1" thickBot="1">
      <c r="A1" s="447" t="s">
        <v>276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s="69" customFormat="1" ht="12.75">
      <c r="A2" s="407" t="s">
        <v>169</v>
      </c>
      <c r="B2" s="404"/>
      <c r="C2" s="404"/>
      <c r="D2" s="408"/>
      <c r="E2" s="401" t="s">
        <v>79</v>
      </c>
      <c r="F2" s="404" t="s">
        <v>80</v>
      </c>
      <c r="G2" s="404" t="s">
        <v>170</v>
      </c>
      <c r="H2" s="404" t="s">
        <v>171</v>
      </c>
      <c r="I2" s="404"/>
      <c r="J2" s="404"/>
      <c r="K2" s="404"/>
      <c r="L2" s="415"/>
    </row>
    <row r="3" spans="1:12" s="69" customFormat="1" ht="26.25" customHeight="1">
      <c r="A3" s="409"/>
      <c r="B3" s="410"/>
      <c r="C3" s="410"/>
      <c r="D3" s="411"/>
      <c r="E3" s="402"/>
      <c r="F3" s="405"/>
      <c r="G3" s="405"/>
      <c r="H3" s="405" t="s">
        <v>172</v>
      </c>
      <c r="I3" s="405" t="s">
        <v>173</v>
      </c>
      <c r="J3" s="405"/>
      <c r="K3" s="405" t="s">
        <v>174</v>
      </c>
      <c r="L3" s="416"/>
    </row>
    <row r="4" spans="1:12" s="69" customFormat="1" ht="39" thickBot="1">
      <c r="A4" s="412"/>
      <c r="B4" s="413"/>
      <c r="C4" s="413"/>
      <c r="D4" s="414"/>
      <c r="E4" s="403"/>
      <c r="F4" s="406"/>
      <c r="G4" s="406"/>
      <c r="H4" s="406"/>
      <c r="I4" s="88" t="s">
        <v>175</v>
      </c>
      <c r="J4" s="88" t="s">
        <v>176</v>
      </c>
      <c r="K4" s="88" t="s">
        <v>175</v>
      </c>
      <c r="L4" s="89" t="s">
        <v>176</v>
      </c>
    </row>
    <row r="5" spans="1:12" s="69" customFormat="1" ht="24.75" customHeight="1">
      <c r="A5" s="428" t="s">
        <v>228</v>
      </c>
      <c r="B5" s="431" t="s">
        <v>178</v>
      </c>
      <c r="C5" s="449"/>
      <c r="D5" s="449"/>
      <c r="E5" s="124">
        <v>221</v>
      </c>
      <c r="F5" s="90" t="s">
        <v>189</v>
      </c>
      <c r="G5" s="144">
        <f aca="true" t="shared" si="0" ref="G5:L5">G19+G22+G25</f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63">
        <f t="shared" si="0"/>
        <v>0</v>
      </c>
    </row>
    <row r="6" spans="1:12" s="69" customFormat="1" ht="26.25" customHeight="1">
      <c r="A6" s="450"/>
      <c r="B6" s="294" t="s">
        <v>181</v>
      </c>
      <c r="C6" s="290"/>
      <c r="D6" s="290"/>
      <c r="E6" s="106">
        <v>222</v>
      </c>
      <c r="F6" s="82" t="s">
        <v>86</v>
      </c>
      <c r="G6" s="188">
        <v>0</v>
      </c>
      <c r="H6" s="67" t="s">
        <v>191</v>
      </c>
      <c r="I6" s="67" t="s">
        <v>191</v>
      </c>
      <c r="J6" s="67" t="s">
        <v>191</v>
      </c>
      <c r="K6" s="67" t="s">
        <v>191</v>
      </c>
      <c r="L6" s="73" t="s">
        <v>191</v>
      </c>
    </row>
    <row r="7" spans="1:12" s="69" customFormat="1" ht="12.75">
      <c r="A7" s="450"/>
      <c r="B7" s="294" t="s">
        <v>182</v>
      </c>
      <c r="C7" s="290"/>
      <c r="D7" s="290"/>
      <c r="E7" s="110" t="s">
        <v>488</v>
      </c>
      <c r="F7" s="82" t="s">
        <v>86</v>
      </c>
      <c r="G7" s="188">
        <v>0</v>
      </c>
      <c r="H7" s="67" t="s">
        <v>191</v>
      </c>
      <c r="I7" s="67" t="s">
        <v>191</v>
      </c>
      <c r="J7" s="67" t="s">
        <v>191</v>
      </c>
      <c r="K7" s="67" t="s">
        <v>191</v>
      </c>
      <c r="L7" s="73" t="s">
        <v>191</v>
      </c>
    </row>
    <row r="8" spans="1:12" s="69" customFormat="1" ht="12.75">
      <c r="A8" s="450"/>
      <c r="B8" s="294" t="s">
        <v>183</v>
      </c>
      <c r="C8" s="290"/>
      <c r="D8" s="290"/>
      <c r="E8" s="106" t="s">
        <v>489</v>
      </c>
      <c r="F8" s="82" t="s">
        <v>190</v>
      </c>
      <c r="G8" s="140">
        <f aca="true" t="shared" si="1" ref="G8:L8">G20+G23+G26</f>
        <v>0</v>
      </c>
      <c r="H8" s="140">
        <f t="shared" si="1"/>
        <v>0</v>
      </c>
      <c r="I8" s="140">
        <f t="shared" si="1"/>
        <v>0</v>
      </c>
      <c r="J8" s="140">
        <f t="shared" si="1"/>
        <v>0</v>
      </c>
      <c r="K8" s="140">
        <f t="shared" si="1"/>
        <v>0</v>
      </c>
      <c r="L8" s="149">
        <f t="shared" si="1"/>
        <v>0</v>
      </c>
    </row>
    <row r="9" spans="1:14" s="69" customFormat="1" ht="13.5" customHeight="1">
      <c r="A9" s="450"/>
      <c r="B9" s="294" t="s">
        <v>184</v>
      </c>
      <c r="C9" s="290"/>
      <c r="D9" s="290"/>
      <c r="E9" s="106" t="s">
        <v>490</v>
      </c>
      <c r="F9" s="82" t="s">
        <v>86</v>
      </c>
      <c r="G9" s="140">
        <f aca="true" t="shared" si="2" ref="G9:L9">G10+G11+G12+G13</f>
        <v>0</v>
      </c>
      <c r="H9" s="140">
        <f t="shared" si="2"/>
        <v>0</v>
      </c>
      <c r="I9" s="140">
        <f t="shared" si="2"/>
        <v>0</v>
      </c>
      <c r="J9" s="140">
        <f t="shared" si="2"/>
        <v>0</v>
      </c>
      <c r="K9" s="140">
        <f t="shared" si="2"/>
        <v>0</v>
      </c>
      <c r="L9" s="149">
        <f t="shared" si="2"/>
        <v>0</v>
      </c>
      <c r="N9" s="147"/>
    </row>
    <row r="10" spans="1:12" s="69" customFormat="1" ht="12.75">
      <c r="A10" s="450"/>
      <c r="B10" s="300" t="s">
        <v>93</v>
      </c>
      <c r="C10" s="287" t="s">
        <v>185</v>
      </c>
      <c r="D10" s="57" t="s">
        <v>187</v>
      </c>
      <c r="E10" s="109" t="s">
        <v>491</v>
      </c>
      <c r="F10" s="82" t="s">
        <v>86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9">
        <v>0</v>
      </c>
    </row>
    <row r="11" spans="1:12" s="69" customFormat="1" ht="12.75">
      <c r="A11" s="450"/>
      <c r="B11" s="300"/>
      <c r="C11" s="287"/>
      <c r="D11" s="57" t="s">
        <v>188</v>
      </c>
      <c r="E11" s="109" t="s">
        <v>492</v>
      </c>
      <c r="F11" s="82" t="s">
        <v>86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9">
        <v>0</v>
      </c>
    </row>
    <row r="12" spans="1:12" s="69" customFormat="1" ht="12.75">
      <c r="A12" s="450"/>
      <c r="B12" s="300"/>
      <c r="C12" s="287" t="s">
        <v>186</v>
      </c>
      <c r="D12" s="57" t="s">
        <v>187</v>
      </c>
      <c r="E12" s="109" t="s">
        <v>493</v>
      </c>
      <c r="F12" s="82" t="s">
        <v>86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9">
        <v>0</v>
      </c>
    </row>
    <row r="13" spans="1:12" s="69" customFormat="1" ht="12.75">
      <c r="A13" s="450"/>
      <c r="B13" s="300"/>
      <c r="C13" s="287"/>
      <c r="D13" s="57" t="s">
        <v>188</v>
      </c>
      <c r="E13" s="109" t="s">
        <v>494</v>
      </c>
      <c r="F13" s="82" t="s">
        <v>86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9">
        <v>0</v>
      </c>
    </row>
    <row r="14" spans="1:12" ht="25.5" customHeight="1">
      <c r="A14" s="451"/>
      <c r="B14" s="294" t="s">
        <v>198</v>
      </c>
      <c r="C14" s="303"/>
      <c r="D14" s="303"/>
      <c r="E14" s="109" t="s">
        <v>495</v>
      </c>
      <c r="F14" s="82" t="s">
        <v>86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9">
        <v>0</v>
      </c>
    </row>
    <row r="15" spans="1:12" ht="24" customHeight="1">
      <c r="A15" s="451"/>
      <c r="B15" s="294" t="s">
        <v>215</v>
      </c>
      <c r="C15" s="303"/>
      <c r="D15" s="303"/>
      <c r="E15" s="106" t="s">
        <v>496</v>
      </c>
      <c r="F15" s="68" t="s">
        <v>86</v>
      </c>
      <c r="G15" s="140">
        <f aca="true" t="shared" si="3" ref="G15:L15">G16+G17</f>
        <v>0</v>
      </c>
      <c r="H15" s="140">
        <f t="shared" si="3"/>
        <v>0</v>
      </c>
      <c r="I15" s="140">
        <f t="shared" si="3"/>
        <v>0</v>
      </c>
      <c r="J15" s="140">
        <f t="shared" si="3"/>
        <v>0</v>
      </c>
      <c r="K15" s="140">
        <f t="shared" si="3"/>
        <v>0</v>
      </c>
      <c r="L15" s="149">
        <f t="shared" si="3"/>
        <v>0</v>
      </c>
    </row>
    <row r="16" spans="1:12" ht="20.25" customHeight="1">
      <c r="A16" s="451"/>
      <c r="B16" s="294" t="s">
        <v>216</v>
      </c>
      <c r="C16" s="294" t="s">
        <v>217</v>
      </c>
      <c r="D16" s="442"/>
      <c r="E16" s="110" t="s">
        <v>497</v>
      </c>
      <c r="F16" s="68" t="s">
        <v>86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9">
        <v>0</v>
      </c>
    </row>
    <row r="17" spans="1:12" ht="17.25" customHeight="1">
      <c r="A17" s="451"/>
      <c r="B17" s="442"/>
      <c r="C17" s="294" t="s">
        <v>218</v>
      </c>
      <c r="D17" s="442"/>
      <c r="E17" s="110" t="s">
        <v>498</v>
      </c>
      <c r="F17" s="68" t="s">
        <v>86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9">
        <v>0</v>
      </c>
    </row>
    <row r="18" spans="1:12" ht="40.5" customHeight="1" thickBot="1">
      <c r="A18" s="452"/>
      <c r="B18" s="296" t="s">
        <v>219</v>
      </c>
      <c r="C18" s="443"/>
      <c r="D18" s="443"/>
      <c r="E18" s="107" t="s">
        <v>499</v>
      </c>
      <c r="F18" s="75" t="s">
        <v>86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1">
        <v>0</v>
      </c>
    </row>
    <row r="19" spans="1:12" s="1" customFormat="1" ht="44.25" customHeight="1">
      <c r="A19" s="438" t="s">
        <v>93</v>
      </c>
      <c r="B19" s="310" t="s">
        <v>250</v>
      </c>
      <c r="C19" s="310" t="s">
        <v>178</v>
      </c>
      <c r="D19" s="348"/>
      <c r="E19" s="116" t="s">
        <v>500</v>
      </c>
      <c r="F19" s="78" t="s">
        <v>189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3">
        <v>0</v>
      </c>
    </row>
    <row r="20" spans="1:12" s="1" customFormat="1" ht="42" customHeight="1">
      <c r="A20" s="298"/>
      <c r="B20" s="303"/>
      <c r="C20" s="294" t="s">
        <v>183</v>
      </c>
      <c r="D20" s="303"/>
      <c r="E20" s="110" t="s">
        <v>501</v>
      </c>
      <c r="F20" s="68" t="s">
        <v>190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9">
        <v>0</v>
      </c>
    </row>
    <row r="21" spans="1:12" s="1" customFormat="1" ht="54.75" customHeight="1">
      <c r="A21" s="298"/>
      <c r="B21" s="303"/>
      <c r="C21" s="294" t="s">
        <v>229</v>
      </c>
      <c r="D21" s="303"/>
      <c r="E21" s="110" t="s">
        <v>502</v>
      </c>
      <c r="F21" s="68" t="s">
        <v>86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9">
        <v>0</v>
      </c>
    </row>
    <row r="22" spans="1:12" s="1" customFormat="1" ht="44.25" customHeight="1">
      <c r="A22" s="453"/>
      <c r="B22" s="294" t="s">
        <v>251</v>
      </c>
      <c r="C22" s="294" t="s">
        <v>178</v>
      </c>
      <c r="D22" s="303"/>
      <c r="E22" s="110" t="s">
        <v>503</v>
      </c>
      <c r="F22" s="68" t="s">
        <v>189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9">
        <v>0</v>
      </c>
    </row>
    <row r="23" spans="1:12" s="1" customFormat="1" ht="30" customHeight="1">
      <c r="A23" s="453"/>
      <c r="B23" s="303"/>
      <c r="C23" s="294" t="s">
        <v>183</v>
      </c>
      <c r="D23" s="303"/>
      <c r="E23" s="110" t="s">
        <v>504</v>
      </c>
      <c r="F23" s="68" t="s">
        <v>190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9">
        <v>0</v>
      </c>
    </row>
    <row r="24" spans="1:12" s="1" customFormat="1" ht="51.75" customHeight="1">
      <c r="A24" s="453"/>
      <c r="B24" s="303"/>
      <c r="C24" s="294" t="s">
        <v>229</v>
      </c>
      <c r="D24" s="303"/>
      <c r="E24" s="110" t="s">
        <v>505</v>
      </c>
      <c r="F24" s="68" t="s">
        <v>86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9">
        <v>0</v>
      </c>
    </row>
    <row r="25" spans="1:12" s="1" customFormat="1" ht="51" customHeight="1">
      <c r="A25" s="453"/>
      <c r="B25" s="294" t="s">
        <v>252</v>
      </c>
      <c r="C25" s="294" t="s">
        <v>178</v>
      </c>
      <c r="D25" s="303"/>
      <c r="E25" s="110" t="s">
        <v>506</v>
      </c>
      <c r="F25" s="68" t="s">
        <v>189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9">
        <v>0</v>
      </c>
    </row>
    <row r="26" spans="1:12" s="1" customFormat="1" ht="39" customHeight="1">
      <c r="A26" s="453"/>
      <c r="B26" s="303"/>
      <c r="C26" s="294" t="s">
        <v>183</v>
      </c>
      <c r="D26" s="303"/>
      <c r="E26" s="110" t="s">
        <v>507</v>
      </c>
      <c r="F26" s="68" t="s">
        <v>190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9">
        <v>0</v>
      </c>
    </row>
    <row r="27" spans="1:12" s="1" customFormat="1" ht="61.5" customHeight="1" thickBot="1">
      <c r="A27" s="454"/>
      <c r="B27" s="349"/>
      <c r="C27" s="296" t="s">
        <v>229</v>
      </c>
      <c r="D27" s="349"/>
      <c r="E27" s="117" t="s">
        <v>508</v>
      </c>
      <c r="F27" s="75" t="s">
        <v>86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1">
        <v>0</v>
      </c>
    </row>
    <row r="28" spans="5:6" s="1" customFormat="1" ht="30" customHeight="1">
      <c r="E28" s="108"/>
      <c r="F28" s="70"/>
    </row>
    <row r="29" spans="5:6" s="1" customFormat="1" ht="30" customHeight="1">
      <c r="E29" s="108"/>
      <c r="F29" s="70"/>
    </row>
    <row r="30" spans="5:6" s="1" customFormat="1" ht="30" customHeight="1">
      <c r="E30" s="108"/>
      <c r="F30" s="70"/>
    </row>
    <row r="31" spans="5:6" s="1" customFormat="1" ht="30" customHeight="1">
      <c r="E31" s="108"/>
      <c r="F31" s="70"/>
    </row>
  </sheetData>
  <sheetProtection password="CE88" sheet="1" objects="1" scenarios="1"/>
  <mergeCells count="37">
    <mergeCell ref="A19:A27"/>
    <mergeCell ref="B22:B24"/>
    <mergeCell ref="C22:D22"/>
    <mergeCell ref="C23:D23"/>
    <mergeCell ref="C24:D24"/>
    <mergeCell ref="B25:B27"/>
    <mergeCell ref="C25:D25"/>
    <mergeCell ref="C26:D26"/>
    <mergeCell ref="C27:D27"/>
    <mergeCell ref="B18:D18"/>
    <mergeCell ref="A5:A18"/>
    <mergeCell ref="B19:B21"/>
    <mergeCell ref="C19:D19"/>
    <mergeCell ref="C20:D20"/>
    <mergeCell ref="C21:D21"/>
    <mergeCell ref="C12:C13"/>
    <mergeCell ref="B14:D14"/>
    <mergeCell ref="B15:D15"/>
    <mergeCell ref="B16:B17"/>
    <mergeCell ref="C16:D16"/>
    <mergeCell ref="C17:D17"/>
    <mergeCell ref="B5:D5"/>
    <mergeCell ref="B6:D6"/>
    <mergeCell ref="B7:D7"/>
    <mergeCell ref="B8:D8"/>
    <mergeCell ref="B9:D9"/>
    <mergeCell ref="B10:B13"/>
    <mergeCell ref="C10:C11"/>
    <mergeCell ref="A1:L1"/>
    <mergeCell ref="A2:D4"/>
    <mergeCell ref="E2:E4"/>
    <mergeCell ref="F2:F4"/>
    <mergeCell ref="G2:G4"/>
    <mergeCell ref="H2:L2"/>
    <mergeCell ref="H3:H4"/>
    <mergeCell ref="I3:J3"/>
    <mergeCell ref="K3:L3"/>
  </mergeCells>
  <printOptions/>
  <pageMargins left="0.67" right="0.68" top="0.57" bottom="0.67" header="0.36" footer="0.39"/>
  <pageSetup horizontalDpi="1200" verticalDpi="1200" orientation="landscape" paperSize="9" r:id="rId1"/>
  <headerFooter alignWithMargins="0">
    <oddFooter>&amp;R11 - 12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H20" sqref="H20"/>
    </sheetView>
  </sheetViews>
  <sheetFormatPr defaultColWidth="9.140625" defaultRowHeight="12.75"/>
  <cols>
    <col min="1" max="1" width="10.7109375" style="0" customWidth="1"/>
    <col min="2" max="2" width="12.28125" style="0" customWidth="1"/>
    <col min="3" max="3" width="10.28125" style="0" customWidth="1"/>
    <col min="4" max="4" width="13.00390625" style="0" customWidth="1"/>
    <col min="5" max="5" width="9.28125" style="113" customWidth="1"/>
    <col min="6" max="6" width="12.57421875" style="0" customWidth="1"/>
    <col min="7" max="7" width="11.140625" style="0" customWidth="1"/>
    <col min="8" max="8" width="9.421875" style="0" customWidth="1"/>
    <col min="9" max="10" width="10.28125" style="0" customWidth="1"/>
    <col min="11" max="12" width="10.421875" style="0" customWidth="1"/>
  </cols>
  <sheetData>
    <row r="1" spans="1:12" ht="20.25" customHeight="1" thickBot="1">
      <c r="A1" s="447" t="s">
        <v>277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2.75">
      <c r="A2" s="407" t="s">
        <v>169</v>
      </c>
      <c r="B2" s="404"/>
      <c r="C2" s="404"/>
      <c r="D2" s="408"/>
      <c r="E2" s="401" t="s">
        <v>79</v>
      </c>
      <c r="F2" s="404" t="s">
        <v>80</v>
      </c>
      <c r="G2" s="404" t="s">
        <v>170</v>
      </c>
      <c r="H2" s="404" t="s">
        <v>171</v>
      </c>
      <c r="I2" s="404"/>
      <c r="J2" s="404"/>
      <c r="K2" s="404"/>
      <c r="L2" s="415"/>
    </row>
    <row r="3" spans="1:12" ht="29.25" customHeight="1">
      <c r="A3" s="409"/>
      <c r="B3" s="410"/>
      <c r="C3" s="410"/>
      <c r="D3" s="411"/>
      <c r="E3" s="402"/>
      <c r="F3" s="405"/>
      <c r="G3" s="405"/>
      <c r="H3" s="405" t="s">
        <v>172</v>
      </c>
      <c r="I3" s="405" t="s">
        <v>173</v>
      </c>
      <c r="J3" s="405"/>
      <c r="K3" s="405" t="s">
        <v>174</v>
      </c>
      <c r="L3" s="416"/>
    </row>
    <row r="4" spans="1:12" ht="37.5" customHeight="1" thickBot="1">
      <c r="A4" s="412"/>
      <c r="B4" s="413"/>
      <c r="C4" s="413"/>
      <c r="D4" s="414"/>
      <c r="E4" s="403"/>
      <c r="F4" s="406"/>
      <c r="G4" s="406"/>
      <c r="H4" s="406"/>
      <c r="I4" s="88" t="s">
        <v>175</v>
      </c>
      <c r="J4" s="88" t="s">
        <v>176</v>
      </c>
      <c r="K4" s="88" t="s">
        <v>175</v>
      </c>
      <c r="L4" s="89" t="s">
        <v>176</v>
      </c>
    </row>
    <row r="5" spans="1:12" ht="25.5">
      <c r="A5" s="428" t="s">
        <v>230</v>
      </c>
      <c r="B5" s="431" t="s">
        <v>178</v>
      </c>
      <c r="C5" s="449"/>
      <c r="D5" s="449"/>
      <c r="E5" s="124">
        <v>231</v>
      </c>
      <c r="F5" s="90" t="s">
        <v>189</v>
      </c>
      <c r="G5" s="144">
        <f aca="true" t="shared" si="0" ref="G5:L5">G19+G22</f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63">
        <f t="shared" si="0"/>
        <v>0</v>
      </c>
    </row>
    <row r="6" spans="1:12" ht="12.75">
      <c r="A6" s="450"/>
      <c r="B6" s="294" t="s">
        <v>181</v>
      </c>
      <c r="C6" s="290"/>
      <c r="D6" s="290"/>
      <c r="E6" s="106">
        <v>232</v>
      </c>
      <c r="F6" s="82" t="s">
        <v>86</v>
      </c>
      <c r="G6" s="188">
        <v>0</v>
      </c>
      <c r="H6" s="67" t="s">
        <v>191</v>
      </c>
      <c r="I6" s="67" t="s">
        <v>191</v>
      </c>
      <c r="J6" s="67" t="s">
        <v>191</v>
      </c>
      <c r="K6" s="67" t="s">
        <v>191</v>
      </c>
      <c r="L6" s="73" t="s">
        <v>191</v>
      </c>
    </row>
    <row r="7" spans="1:12" ht="12.75">
      <c r="A7" s="450"/>
      <c r="B7" s="294" t="s">
        <v>182</v>
      </c>
      <c r="C7" s="290"/>
      <c r="D7" s="290"/>
      <c r="E7" s="110">
        <v>2321</v>
      </c>
      <c r="F7" s="82" t="s">
        <v>86</v>
      </c>
      <c r="G7" s="188">
        <v>0</v>
      </c>
      <c r="H7" s="67" t="s">
        <v>191</v>
      </c>
      <c r="I7" s="67" t="s">
        <v>191</v>
      </c>
      <c r="J7" s="67" t="s">
        <v>191</v>
      </c>
      <c r="K7" s="67" t="s">
        <v>191</v>
      </c>
      <c r="L7" s="73" t="s">
        <v>191</v>
      </c>
    </row>
    <row r="8" spans="1:12" ht="12.75">
      <c r="A8" s="450"/>
      <c r="B8" s="294" t="s">
        <v>183</v>
      </c>
      <c r="C8" s="290"/>
      <c r="D8" s="290"/>
      <c r="E8" s="106" t="s">
        <v>509</v>
      </c>
      <c r="F8" s="82" t="s">
        <v>190</v>
      </c>
      <c r="G8" s="140">
        <f aca="true" t="shared" si="1" ref="G8:L8">G20+G23</f>
        <v>0</v>
      </c>
      <c r="H8" s="140">
        <f t="shared" si="1"/>
        <v>0</v>
      </c>
      <c r="I8" s="140">
        <f t="shared" si="1"/>
        <v>0</v>
      </c>
      <c r="J8" s="140">
        <f t="shared" si="1"/>
        <v>0</v>
      </c>
      <c r="K8" s="140">
        <f t="shared" si="1"/>
        <v>0</v>
      </c>
      <c r="L8" s="149">
        <f t="shared" si="1"/>
        <v>0</v>
      </c>
    </row>
    <row r="9" spans="1:14" ht="12.75">
      <c r="A9" s="450"/>
      <c r="B9" s="294" t="s">
        <v>184</v>
      </c>
      <c r="C9" s="290"/>
      <c r="D9" s="290"/>
      <c r="E9" s="106">
        <v>234</v>
      </c>
      <c r="F9" s="82" t="s">
        <v>86</v>
      </c>
      <c r="G9" s="140">
        <f aca="true" t="shared" si="2" ref="G9:L9">G10+G11+G12+G13</f>
        <v>0</v>
      </c>
      <c r="H9" s="140">
        <f t="shared" si="2"/>
        <v>0</v>
      </c>
      <c r="I9" s="140">
        <f t="shared" si="2"/>
        <v>0</v>
      </c>
      <c r="J9" s="140">
        <f t="shared" si="2"/>
        <v>0</v>
      </c>
      <c r="K9" s="140">
        <f t="shared" si="2"/>
        <v>0</v>
      </c>
      <c r="L9" s="149">
        <f t="shared" si="2"/>
        <v>0</v>
      </c>
      <c r="M9" s="162" t="str">
        <f>IF(AND((G9=G21+G24),(H9=H21+H24),(I9=I21+I24),(J9=J21+J24),(K9=K21+K24),(L9=L21+L24)),"OK","Pārbaudi klientu skaitu pa petversmju veidiem")</f>
        <v>OK</v>
      </c>
      <c r="N9" s="147"/>
    </row>
    <row r="10" spans="1:12" ht="12.75">
      <c r="A10" s="450"/>
      <c r="B10" s="300" t="s">
        <v>93</v>
      </c>
      <c r="C10" s="287" t="s">
        <v>185</v>
      </c>
      <c r="D10" s="57" t="s">
        <v>187</v>
      </c>
      <c r="E10" s="109" t="s">
        <v>510</v>
      </c>
      <c r="F10" s="82" t="s">
        <v>86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9">
        <v>0</v>
      </c>
    </row>
    <row r="11" spans="1:12" ht="12.75">
      <c r="A11" s="450"/>
      <c r="B11" s="300"/>
      <c r="C11" s="287"/>
      <c r="D11" s="57" t="s">
        <v>188</v>
      </c>
      <c r="E11" s="109" t="s">
        <v>511</v>
      </c>
      <c r="F11" s="82" t="s">
        <v>86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9">
        <v>0</v>
      </c>
    </row>
    <row r="12" spans="1:12" ht="12.75">
      <c r="A12" s="450"/>
      <c r="B12" s="300"/>
      <c r="C12" s="287" t="s">
        <v>186</v>
      </c>
      <c r="D12" s="57" t="s">
        <v>187</v>
      </c>
      <c r="E12" s="109" t="s">
        <v>512</v>
      </c>
      <c r="F12" s="82" t="s">
        <v>86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9">
        <v>0</v>
      </c>
    </row>
    <row r="13" spans="1:12" ht="12.75">
      <c r="A13" s="450"/>
      <c r="B13" s="300"/>
      <c r="C13" s="287"/>
      <c r="D13" s="57" t="s">
        <v>188</v>
      </c>
      <c r="E13" s="109" t="s">
        <v>513</v>
      </c>
      <c r="F13" s="82" t="s">
        <v>86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9">
        <v>0</v>
      </c>
    </row>
    <row r="14" spans="1:12" ht="27.75" customHeight="1">
      <c r="A14" s="451"/>
      <c r="B14" s="294" t="s">
        <v>198</v>
      </c>
      <c r="C14" s="303"/>
      <c r="D14" s="303"/>
      <c r="E14" s="110" t="s">
        <v>514</v>
      </c>
      <c r="F14" s="82" t="s">
        <v>86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9">
        <v>0</v>
      </c>
    </row>
    <row r="15" spans="1:12" ht="15.75" customHeight="1">
      <c r="A15" s="451"/>
      <c r="B15" s="294" t="s">
        <v>215</v>
      </c>
      <c r="C15" s="303"/>
      <c r="D15" s="303"/>
      <c r="E15" s="106" t="s">
        <v>516</v>
      </c>
      <c r="F15" s="68" t="s">
        <v>86</v>
      </c>
      <c r="G15" s="140">
        <f aca="true" t="shared" si="3" ref="G15:L15">G16+G17</f>
        <v>0</v>
      </c>
      <c r="H15" s="140">
        <f t="shared" si="3"/>
        <v>0</v>
      </c>
      <c r="I15" s="140">
        <f t="shared" si="3"/>
        <v>0</v>
      </c>
      <c r="J15" s="140">
        <f t="shared" si="3"/>
        <v>0</v>
      </c>
      <c r="K15" s="140">
        <f t="shared" si="3"/>
        <v>0</v>
      </c>
      <c r="L15" s="149">
        <f t="shared" si="3"/>
        <v>0</v>
      </c>
    </row>
    <row r="16" spans="1:12" ht="12.75">
      <c r="A16" s="451"/>
      <c r="B16" s="294" t="s">
        <v>216</v>
      </c>
      <c r="C16" s="294" t="s">
        <v>217</v>
      </c>
      <c r="D16" s="442"/>
      <c r="E16" s="110" t="s">
        <v>515</v>
      </c>
      <c r="F16" s="68" t="s">
        <v>86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9">
        <v>0</v>
      </c>
    </row>
    <row r="17" spans="1:12" ht="12.75">
      <c r="A17" s="451"/>
      <c r="B17" s="442"/>
      <c r="C17" s="294" t="s">
        <v>218</v>
      </c>
      <c r="D17" s="442"/>
      <c r="E17" s="110" t="s">
        <v>517</v>
      </c>
      <c r="F17" s="68" t="s">
        <v>86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9">
        <v>0</v>
      </c>
    </row>
    <row r="18" spans="1:12" ht="27" customHeight="1" thickBot="1">
      <c r="A18" s="452"/>
      <c r="B18" s="296" t="s">
        <v>219</v>
      </c>
      <c r="C18" s="443"/>
      <c r="D18" s="443"/>
      <c r="E18" s="107" t="s">
        <v>518</v>
      </c>
      <c r="F18" s="75" t="s">
        <v>86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1">
        <v>0</v>
      </c>
    </row>
    <row r="19" spans="1:12" ht="30" customHeight="1">
      <c r="A19" s="438" t="s">
        <v>93</v>
      </c>
      <c r="B19" s="310" t="s">
        <v>253</v>
      </c>
      <c r="C19" s="310" t="s">
        <v>178</v>
      </c>
      <c r="D19" s="348"/>
      <c r="E19" s="116" t="s">
        <v>963</v>
      </c>
      <c r="F19" s="78" t="s">
        <v>189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3">
        <v>0</v>
      </c>
    </row>
    <row r="20" spans="1:12" ht="24.75" customHeight="1">
      <c r="A20" s="298"/>
      <c r="B20" s="303"/>
      <c r="C20" s="294" t="s">
        <v>183</v>
      </c>
      <c r="D20" s="303"/>
      <c r="E20" s="110" t="s">
        <v>964</v>
      </c>
      <c r="F20" s="68" t="s">
        <v>190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9">
        <v>0</v>
      </c>
    </row>
    <row r="21" spans="1:12" ht="45" customHeight="1">
      <c r="A21" s="298"/>
      <c r="B21" s="303"/>
      <c r="C21" s="294" t="s">
        <v>229</v>
      </c>
      <c r="D21" s="303"/>
      <c r="E21" s="110" t="s">
        <v>965</v>
      </c>
      <c r="F21" s="68" t="s">
        <v>86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9">
        <v>0</v>
      </c>
    </row>
    <row r="22" spans="1:12" ht="26.25" customHeight="1">
      <c r="A22" s="453"/>
      <c r="B22" s="294" t="s">
        <v>254</v>
      </c>
      <c r="C22" s="294" t="s">
        <v>178</v>
      </c>
      <c r="D22" s="303"/>
      <c r="E22" s="110" t="s">
        <v>966</v>
      </c>
      <c r="F22" s="68" t="s">
        <v>189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9">
        <v>0</v>
      </c>
    </row>
    <row r="23" spans="1:12" ht="21" customHeight="1">
      <c r="A23" s="453"/>
      <c r="B23" s="303"/>
      <c r="C23" s="294" t="s">
        <v>183</v>
      </c>
      <c r="D23" s="303"/>
      <c r="E23" s="110" t="s">
        <v>967</v>
      </c>
      <c r="F23" s="68" t="s">
        <v>190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9">
        <v>0</v>
      </c>
    </row>
    <row r="24" spans="1:12" ht="41.25" customHeight="1" thickBot="1">
      <c r="A24" s="454"/>
      <c r="B24" s="349"/>
      <c r="C24" s="296" t="s">
        <v>229</v>
      </c>
      <c r="D24" s="349"/>
      <c r="E24" s="117" t="s">
        <v>968</v>
      </c>
      <c r="F24" s="75" t="s">
        <v>86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1">
        <v>0</v>
      </c>
    </row>
  </sheetData>
  <sheetProtection password="CE88" sheet="1" objects="1" scenarios="1"/>
  <mergeCells count="33">
    <mergeCell ref="B18:D18"/>
    <mergeCell ref="A19:A24"/>
    <mergeCell ref="B19:B21"/>
    <mergeCell ref="C19:D19"/>
    <mergeCell ref="C20:D20"/>
    <mergeCell ref="C21:D21"/>
    <mergeCell ref="B22:B24"/>
    <mergeCell ref="C22:D22"/>
    <mergeCell ref="C23:D23"/>
    <mergeCell ref="C24:D24"/>
    <mergeCell ref="B15:D15"/>
    <mergeCell ref="B16:B17"/>
    <mergeCell ref="C16:D16"/>
    <mergeCell ref="C17:D17"/>
    <mergeCell ref="A5:A18"/>
    <mergeCell ref="B5:D5"/>
    <mergeCell ref="B6:D6"/>
    <mergeCell ref="B7:D7"/>
    <mergeCell ref="B8:D8"/>
    <mergeCell ref="B9:D9"/>
    <mergeCell ref="B10:B13"/>
    <mergeCell ref="C10:C11"/>
    <mergeCell ref="C12:C13"/>
    <mergeCell ref="B14:D14"/>
    <mergeCell ref="A1:L1"/>
    <mergeCell ref="A2:D4"/>
    <mergeCell ref="E2:E4"/>
    <mergeCell ref="F2:F4"/>
    <mergeCell ref="G2:G4"/>
    <mergeCell ref="H2:L2"/>
    <mergeCell ref="H3:H4"/>
    <mergeCell ref="I3:J3"/>
    <mergeCell ref="K3:L3"/>
  </mergeCells>
  <printOptions/>
  <pageMargins left="0.75" right="0.75" top="0.55" bottom="0.43" header="0.34" footer="0.25"/>
  <pageSetup horizontalDpi="1200" verticalDpi="1200" orientation="landscape" paperSize="9" r:id="rId1"/>
  <headerFooter alignWithMargins="0">
    <oddFooter>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E18" sqref="E18"/>
    </sheetView>
  </sheetViews>
  <sheetFormatPr defaultColWidth="9.140625" defaultRowHeight="12.75"/>
  <cols>
    <col min="1" max="1" width="11.00390625" style="0" customWidth="1"/>
    <col min="2" max="2" width="13.28125" style="0" customWidth="1"/>
    <col min="3" max="3" width="9.7109375" style="0" customWidth="1"/>
    <col min="4" max="4" width="14.57421875" style="0" customWidth="1"/>
    <col min="5" max="5" width="9.28125" style="113" customWidth="1"/>
    <col min="6" max="6" width="12.28125" style="0" customWidth="1"/>
    <col min="7" max="7" width="10.57421875" style="0" customWidth="1"/>
    <col min="8" max="8" width="9.7109375" style="0" customWidth="1"/>
    <col min="9" max="9" width="10.28125" style="0" customWidth="1"/>
    <col min="10" max="10" width="9.8515625" style="0" customWidth="1"/>
    <col min="11" max="11" width="9.7109375" style="0" customWidth="1"/>
    <col min="12" max="12" width="10.00390625" style="0" customWidth="1"/>
  </cols>
  <sheetData>
    <row r="1" spans="1:12" ht="21.75" customHeight="1" thickBot="1">
      <c r="A1" s="447" t="s">
        <v>278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2.75">
      <c r="A2" s="407" t="s">
        <v>169</v>
      </c>
      <c r="B2" s="404"/>
      <c r="C2" s="404"/>
      <c r="D2" s="408"/>
      <c r="E2" s="401" t="s">
        <v>79</v>
      </c>
      <c r="F2" s="404" t="s">
        <v>80</v>
      </c>
      <c r="G2" s="404" t="s">
        <v>170</v>
      </c>
      <c r="H2" s="404" t="s">
        <v>171</v>
      </c>
      <c r="I2" s="404"/>
      <c r="J2" s="404"/>
      <c r="K2" s="404"/>
      <c r="L2" s="415"/>
    </row>
    <row r="3" spans="1:12" ht="27" customHeight="1">
      <c r="A3" s="409"/>
      <c r="B3" s="410"/>
      <c r="C3" s="410"/>
      <c r="D3" s="411"/>
      <c r="E3" s="402"/>
      <c r="F3" s="405"/>
      <c r="G3" s="405"/>
      <c r="H3" s="405" t="s">
        <v>172</v>
      </c>
      <c r="I3" s="405" t="s">
        <v>173</v>
      </c>
      <c r="J3" s="405"/>
      <c r="K3" s="405" t="s">
        <v>174</v>
      </c>
      <c r="L3" s="416"/>
    </row>
    <row r="4" spans="1:12" ht="36.75" customHeight="1" thickBot="1">
      <c r="A4" s="412"/>
      <c r="B4" s="413"/>
      <c r="C4" s="413"/>
      <c r="D4" s="414"/>
      <c r="E4" s="403"/>
      <c r="F4" s="406"/>
      <c r="G4" s="406"/>
      <c r="H4" s="406"/>
      <c r="I4" s="88" t="s">
        <v>175</v>
      </c>
      <c r="J4" s="88" t="s">
        <v>176</v>
      </c>
      <c r="K4" s="88" t="s">
        <v>175</v>
      </c>
      <c r="L4" s="89" t="s">
        <v>176</v>
      </c>
    </row>
    <row r="5" spans="1:12" ht="25.5">
      <c r="A5" s="428" t="s">
        <v>231</v>
      </c>
      <c r="B5" s="431" t="s">
        <v>178</v>
      </c>
      <c r="C5" s="449"/>
      <c r="D5" s="449"/>
      <c r="E5" s="124" t="s">
        <v>969</v>
      </c>
      <c r="F5" s="90" t="s">
        <v>189</v>
      </c>
      <c r="G5" s="144">
        <f aca="true" t="shared" si="0" ref="G5:L5">G19+G22+G25+G28+G31+G34</f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63">
        <f t="shared" si="0"/>
        <v>0</v>
      </c>
    </row>
    <row r="6" spans="1:12" ht="12.75">
      <c r="A6" s="450"/>
      <c r="B6" s="294" t="s">
        <v>181</v>
      </c>
      <c r="C6" s="290"/>
      <c r="D6" s="290"/>
      <c r="E6" s="106" t="s">
        <v>970</v>
      </c>
      <c r="F6" s="82" t="s">
        <v>86</v>
      </c>
      <c r="G6" s="188">
        <v>0</v>
      </c>
      <c r="H6" s="67" t="s">
        <v>191</v>
      </c>
      <c r="I6" s="67" t="s">
        <v>191</v>
      </c>
      <c r="J6" s="67" t="s">
        <v>191</v>
      </c>
      <c r="K6" s="67" t="s">
        <v>191</v>
      </c>
      <c r="L6" s="73" t="s">
        <v>191</v>
      </c>
    </row>
    <row r="7" spans="1:12" ht="12.75">
      <c r="A7" s="450"/>
      <c r="B7" s="294" t="s">
        <v>182</v>
      </c>
      <c r="C7" s="290"/>
      <c r="D7" s="290"/>
      <c r="E7" s="110" t="s">
        <v>971</v>
      </c>
      <c r="F7" s="82" t="s">
        <v>86</v>
      </c>
      <c r="G7" s="188">
        <v>0</v>
      </c>
      <c r="H7" s="67" t="s">
        <v>191</v>
      </c>
      <c r="I7" s="67" t="s">
        <v>191</v>
      </c>
      <c r="J7" s="67" t="s">
        <v>191</v>
      </c>
      <c r="K7" s="67" t="s">
        <v>191</v>
      </c>
      <c r="L7" s="73" t="s">
        <v>191</v>
      </c>
    </row>
    <row r="8" spans="1:12" ht="12.75">
      <c r="A8" s="450"/>
      <c r="B8" s="294" t="s">
        <v>183</v>
      </c>
      <c r="C8" s="290"/>
      <c r="D8" s="290"/>
      <c r="E8" s="106" t="s">
        <v>972</v>
      </c>
      <c r="F8" s="82" t="s">
        <v>190</v>
      </c>
      <c r="G8" s="140">
        <f aca="true" t="shared" si="1" ref="G8:L8">G20+G23+G26+G29+G32+G35</f>
        <v>0</v>
      </c>
      <c r="H8" s="140">
        <f t="shared" si="1"/>
        <v>0</v>
      </c>
      <c r="I8" s="140">
        <f t="shared" si="1"/>
        <v>0</v>
      </c>
      <c r="J8" s="140">
        <f t="shared" si="1"/>
        <v>0</v>
      </c>
      <c r="K8" s="140">
        <f t="shared" si="1"/>
        <v>0</v>
      </c>
      <c r="L8" s="149">
        <f t="shared" si="1"/>
        <v>0</v>
      </c>
    </row>
    <row r="9" spans="1:18" ht="12.75">
      <c r="A9" s="450"/>
      <c r="B9" s="294" t="s">
        <v>184</v>
      </c>
      <c r="C9" s="290"/>
      <c r="D9" s="290"/>
      <c r="E9" s="106" t="s">
        <v>990</v>
      </c>
      <c r="F9" s="82" t="s">
        <v>86</v>
      </c>
      <c r="G9" s="140">
        <f aca="true" t="shared" si="2" ref="G9:L9">G10+G11+G12+G13</f>
        <v>0</v>
      </c>
      <c r="H9" s="140">
        <f t="shared" si="2"/>
        <v>0</v>
      </c>
      <c r="I9" s="140">
        <f t="shared" si="2"/>
        <v>0</v>
      </c>
      <c r="J9" s="140">
        <f t="shared" si="2"/>
        <v>0</v>
      </c>
      <c r="K9" s="140">
        <f t="shared" si="2"/>
        <v>0</v>
      </c>
      <c r="L9" s="149">
        <f t="shared" si="2"/>
        <v>0</v>
      </c>
      <c r="M9" s="162" t="str">
        <f aca="true" t="shared" si="3" ref="M9:R9">IF(G9=G21+G24+G27+G30+G33+G36,"OK","Pārbaudi personu skaitu pa dienas centru veidiem")</f>
        <v>OK</v>
      </c>
      <c r="N9" s="156" t="str">
        <f t="shared" si="3"/>
        <v>OK</v>
      </c>
      <c r="O9" s="156" t="str">
        <f t="shared" si="3"/>
        <v>OK</v>
      </c>
      <c r="P9" s="156" t="str">
        <f t="shared" si="3"/>
        <v>OK</v>
      </c>
      <c r="Q9" s="156" t="str">
        <f t="shared" si="3"/>
        <v>OK</v>
      </c>
      <c r="R9" s="156" t="str">
        <f t="shared" si="3"/>
        <v>OK</v>
      </c>
    </row>
    <row r="10" spans="1:12" ht="12.75">
      <c r="A10" s="450"/>
      <c r="B10" s="300" t="s">
        <v>93</v>
      </c>
      <c r="C10" s="287" t="s">
        <v>185</v>
      </c>
      <c r="D10" s="57" t="s">
        <v>187</v>
      </c>
      <c r="E10" s="109" t="s">
        <v>991</v>
      </c>
      <c r="F10" s="82" t="s">
        <v>86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9">
        <v>0</v>
      </c>
    </row>
    <row r="11" spans="1:12" ht="12.75">
      <c r="A11" s="450"/>
      <c r="B11" s="300"/>
      <c r="C11" s="287"/>
      <c r="D11" s="57" t="s">
        <v>188</v>
      </c>
      <c r="E11" s="109" t="s">
        <v>992</v>
      </c>
      <c r="F11" s="82" t="s">
        <v>86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9">
        <v>0</v>
      </c>
    </row>
    <row r="12" spans="1:12" ht="12.75">
      <c r="A12" s="450"/>
      <c r="B12" s="300"/>
      <c r="C12" s="287" t="s">
        <v>186</v>
      </c>
      <c r="D12" s="57" t="s">
        <v>187</v>
      </c>
      <c r="E12" s="109" t="s">
        <v>993</v>
      </c>
      <c r="F12" s="82" t="s">
        <v>86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9">
        <v>0</v>
      </c>
    </row>
    <row r="13" spans="1:12" ht="12.75">
      <c r="A13" s="450"/>
      <c r="B13" s="300"/>
      <c r="C13" s="287"/>
      <c r="D13" s="57" t="s">
        <v>188</v>
      </c>
      <c r="E13" s="109" t="s">
        <v>994</v>
      </c>
      <c r="F13" s="82" t="s">
        <v>86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9">
        <v>0</v>
      </c>
    </row>
    <row r="14" spans="1:12" ht="27.75" customHeight="1">
      <c r="A14" s="451"/>
      <c r="B14" s="294" t="s">
        <v>198</v>
      </c>
      <c r="C14" s="303"/>
      <c r="D14" s="303"/>
      <c r="E14" s="109" t="s">
        <v>995</v>
      </c>
      <c r="F14" s="82" t="s">
        <v>86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9">
        <v>0</v>
      </c>
    </row>
    <row r="15" spans="1:12" ht="15" customHeight="1">
      <c r="A15" s="451"/>
      <c r="B15" s="294" t="s">
        <v>215</v>
      </c>
      <c r="C15" s="303"/>
      <c r="D15" s="303"/>
      <c r="E15" s="106" t="s">
        <v>973</v>
      </c>
      <c r="F15" s="68" t="s">
        <v>86</v>
      </c>
      <c r="G15" s="140">
        <f aca="true" t="shared" si="4" ref="G15:L15">G16+G17</f>
        <v>0</v>
      </c>
      <c r="H15" s="140">
        <f t="shared" si="4"/>
        <v>0</v>
      </c>
      <c r="I15" s="140">
        <f t="shared" si="4"/>
        <v>0</v>
      </c>
      <c r="J15" s="140">
        <f t="shared" si="4"/>
        <v>0</v>
      </c>
      <c r="K15" s="140">
        <f t="shared" si="4"/>
        <v>0</v>
      </c>
      <c r="L15" s="149">
        <f t="shared" si="4"/>
        <v>0</v>
      </c>
    </row>
    <row r="16" spans="1:12" ht="21.75" customHeight="1">
      <c r="A16" s="451"/>
      <c r="B16" s="294" t="s">
        <v>216</v>
      </c>
      <c r="C16" s="294" t="s">
        <v>217</v>
      </c>
      <c r="D16" s="442"/>
      <c r="E16" s="110" t="s">
        <v>996</v>
      </c>
      <c r="F16" s="68" t="s">
        <v>86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9">
        <v>0</v>
      </c>
    </row>
    <row r="17" spans="1:12" ht="13.5" customHeight="1">
      <c r="A17" s="451"/>
      <c r="B17" s="442"/>
      <c r="C17" s="294" t="s">
        <v>218</v>
      </c>
      <c r="D17" s="442"/>
      <c r="E17" s="110" t="s">
        <v>997</v>
      </c>
      <c r="F17" s="68" t="s">
        <v>86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9">
        <v>0</v>
      </c>
    </row>
    <row r="18" spans="1:12" ht="25.5" customHeight="1" thickBot="1">
      <c r="A18" s="452"/>
      <c r="B18" s="296" t="s">
        <v>219</v>
      </c>
      <c r="C18" s="443"/>
      <c r="D18" s="443"/>
      <c r="E18" s="107" t="s">
        <v>974</v>
      </c>
      <c r="F18" s="75" t="s">
        <v>86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1">
        <v>0</v>
      </c>
    </row>
    <row r="19" spans="1:12" ht="34.5" customHeight="1">
      <c r="A19" s="418" t="s">
        <v>93</v>
      </c>
      <c r="B19" s="310" t="s">
        <v>244</v>
      </c>
      <c r="C19" s="310" t="s">
        <v>178</v>
      </c>
      <c r="D19" s="348"/>
      <c r="E19" s="116" t="s">
        <v>998</v>
      </c>
      <c r="F19" s="78" t="s">
        <v>189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3">
        <v>0</v>
      </c>
    </row>
    <row r="20" spans="1:12" ht="25.5" customHeight="1">
      <c r="A20" s="419"/>
      <c r="B20" s="303"/>
      <c r="C20" s="294" t="s">
        <v>183</v>
      </c>
      <c r="D20" s="303"/>
      <c r="E20" s="110" t="s">
        <v>999</v>
      </c>
      <c r="F20" s="68" t="s">
        <v>190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9">
        <v>0</v>
      </c>
    </row>
    <row r="21" spans="1:12" ht="32.25" customHeight="1">
      <c r="A21" s="419"/>
      <c r="B21" s="303"/>
      <c r="C21" s="294" t="s">
        <v>229</v>
      </c>
      <c r="D21" s="303"/>
      <c r="E21" s="110" t="s">
        <v>1000</v>
      </c>
      <c r="F21" s="68" t="s">
        <v>86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9">
        <v>0</v>
      </c>
    </row>
    <row r="22" spans="1:12" ht="29.25" customHeight="1">
      <c r="A22" s="455"/>
      <c r="B22" s="294" t="s">
        <v>245</v>
      </c>
      <c r="C22" s="294" t="s">
        <v>178</v>
      </c>
      <c r="D22" s="303"/>
      <c r="E22" s="110" t="s">
        <v>975</v>
      </c>
      <c r="F22" s="72" t="s">
        <v>189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9">
        <v>0</v>
      </c>
    </row>
    <row r="23" spans="1:12" ht="18" customHeight="1">
      <c r="A23" s="455"/>
      <c r="B23" s="303"/>
      <c r="C23" s="294" t="s">
        <v>183</v>
      </c>
      <c r="D23" s="303"/>
      <c r="E23" s="110" t="s">
        <v>976</v>
      </c>
      <c r="F23" s="68" t="s">
        <v>190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9">
        <v>0</v>
      </c>
    </row>
    <row r="24" spans="1:12" ht="53.25" customHeight="1" thickBot="1">
      <c r="A24" s="455"/>
      <c r="B24" s="349"/>
      <c r="C24" s="345" t="s">
        <v>229</v>
      </c>
      <c r="D24" s="377"/>
      <c r="E24" s="117" t="s">
        <v>977</v>
      </c>
      <c r="F24" s="75" t="s">
        <v>86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1">
        <v>0</v>
      </c>
    </row>
    <row r="25" spans="1:12" ht="29.25" customHeight="1">
      <c r="A25" s="455"/>
      <c r="B25" s="310" t="s">
        <v>246</v>
      </c>
      <c r="C25" s="346" t="s">
        <v>178</v>
      </c>
      <c r="D25" s="458"/>
      <c r="E25" s="116" t="s">
        <v>978</v>
      </c>
      <c r="F25" s="78" t="s">
        <v>189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3">
        <v>0</v>
      </c>
    </row>
    <row r="26" spans="1:12" ht="12.75">
      <c r="A26" s="455"/>
      <c r="B26" s="303"/>
      <c r="C26" s="287" t="s">
        <v>183</v>
      </c>
      <c r="D26" s="300"/>
      <c r="E26" s="110" t="s">
        <v>979</v>
      </c>
      <c r="F26" s="68" t="s">
        <v>190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9">
        <v>0</v>
      </c>
    </row>
    <row r="27" spans="1:12" ht="35.25" customHeight="1">
      <c r="A27" s="455"/>
      <c r="B27" s="303"/>
      <c r="C27" s="287" t="s">
        <v>229</v>
      </c>
      <c r="D27" s="300"/>
      <c r="E27" s="110" t="s">
        <v>980</v>
      </c>
      <c r="F27" s="68" t="s">
        <v>86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9">
        <v>0</v>
      </c>
    </row>
    <row r="28" spans="1:12" ht="27.75" customHeight="1">
      <c r="A28" s="455"/>
      <c r="B28" s="294" t="s">
        <v>247</v>
      </c>
      <c r="C28" s="287" t="s">
        <v>178</v>
      </c>
      <c r="D28" s="300"/>
      <c r="E28" s="110" t="s">
        <v>981</v>
      </c>
      <c r="F28" s="72" t="s">
        <v>189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9">
        <v>0</v>
      </c>
    </row>
    <row r="29" spans="1:12" ht="12.75">
      <c r="A29" s="455"/>
      <c r="B29" s="303"/>
      <c r="C29" s="287" t="s">
        <v>183</v>
      </c>
      <c r="D29" s="300"/>
      <c r="E29" s="110" t="s">
        <v>982</v>
      </c>
      <c r="F29" s="68" t="s">
        <v>190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9">
        <v>0</v>
      </c>
    </row>
    <row r="30" spans="1:12" ht="111" customHeight="1">
      <c r="A30" s="455"/>
      <c r="B30" s="303"/>
      <c r="C30" s="287" t="s">
        <v>229</v>
      </c>
      <c r="D30" s="300"/>
      <c r="E30" s="110" t="s">
        <v>983</v>
      </c>
      <c r="F30" s="68" t="s">
        <v>86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9">
        <v>0</v>
      </c>
    </row>
    <row r="31" spans="1:12" ht="26.25" customHeight="1">
      <c r="A31" s="455"/>
      <c r="B31" s="431" t="s">
        <v>248</v>
      </c>
      <c r="C31" s="384" t="s">
        <v>178</v>
      </c>
      <c r="D31" s="397"/>
      <c r="E31" s="127" t="s">
        <v>984</v>
      </c>
      <c r="F31" s="72" t="s">
        <v>189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4">
        <v>0</v>
      </c>
    </row>
    <row r="32" spans="1:12" ht="12.75">
      <c r="A32" s="455"/>
      <c r="B32" s="303"/>
      <c r="C32" s="287" t="s">
        <v>183</v>
      </c>
      <c r="D32" s="300"/>
      <c r="E32" s="110" t="s">
        <v>985</v>
      </c>
      <c r="F32" s="68" t="s">
        <v>190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9">
        <v>0</v>
      </c>
    </row>
    <row r="33" spans="1:12" ht="36.75" customHeight="1">
      <c r="A33" s="455"/>
      <c r="B33" s="303"/>
      <c r="C33" s="287" t="s">
        <v>229</v>
      </c>
      <c r="D33" s="300"/>
      <c r="E33" s="110" t="s">
        <v>986</v>
      </c>
      <c r="F33" s="68" t="s">
        <v>86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9">
        <v>0</v>
      </c>
    </row>
    <row r="34" spans="1:12" ht="27" customHeight="1">
      <c r="A34" s="455"/>
      <c r="B34" s="457" t="s">
        <v>249</v>
      </c>
      <c r="C34" s="287" t="s">
        <v>178</v>
      </c>
      <c r="D34" s="300"/>
      <c r="E34" s="110" t="s">
        <v>987</v>
      </c>
      <c r="F34" s="72" t="s">
        <v>189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9">
        <v>0</v>
      </c>
    </row>
    <row r="35" spans="1:12" ht="12.75">
      <c r="A35" s="455"/>
      <c r="B35" s="303"/>
      <c r="C35" s="287" t="s">
        <v>183</v>
      </c>
      <c r="D35" s="300"/>
      <c r="E35" s="110" t="s">
        <v>988</v>
      </c>
      <c r="F35" s="68" t="s">
        <v>190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89">
        <v>0</v>
      </c>
    </row>
    <row r="36" spans="1:12" ht="24.75" customHeight="1" thickBot="1">
      <c r="A36" s="456"/>
      <c r="B36" s="349"/>
      <c r="C36" s="345" t="s">
        <v>229</v>
      </c>
      <c r="D36" s="377"/>
      <c r="E36" s="117" t="s">
        <v>989</v>
      </c>
      <c r="F36" s="75" t="s">
        <v>86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1">
        <v>0</v>
      </c>
    </row>
  </sheetData>
  <sheetProtection password="CE88" sheet="1" objects="1" scenarios="1"/>
  <mergeCells count="49">
    <mergeCell ref="A19:A36"/>
    <mergeCell ref="C31:D31"/>
    <mergeCell ref="C32:D32"/>
    <mergeCell ref="C33:D33"/>
    <mergeCell ref="B34:B36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B18:D18"/>
    <mergeCell ref="B19:B21"/>
    <mergeCell ref="C19:D19"/>
    <mergeCell ref="C20:D20"/>
    <mergeCell ref="C21:D21"/>
    <mergeCell ref="B22:B24"/>
    <mergeCell ref="C22:D22"/>
    <mergeCell ref="C23:D23"/>
    <mergeCell ref="C24:D24"/>
    <mergeCell ref="B15:D15"/>
    <mergeCell ref="B16:B17"/>
    <mergeCell ref="C16:D16"/>
    <mergeCell ref="C17:D17"/>
    <mergeCell ref="A5:A18"/>
    <mergeCell ref="B5:D5"/>
    <mergeCell ref="B6:D6"/>
    <mergeCell ref="B7:D7"/>
    <mergeCell ref="B8:D8"/>
    <mergeCell ref="B9:D9"/>
    <mergeCell ref="B10:B13"/>
    <mergeCell ref="C10:C11"/>
    <mergeCell ref="C12:C13"/>
    <mergeCell ref="B14:D14"/>
    <mergeCell ref="A1:L1"/>
    <mergeCell ref="A2:D4"/>
    <mergeCell ref="E2:E4"/>
    <mergeCell ref="F2:F4"/>
    <mergeCell ref="G2:G4"/>
    <mergeCell ref="H2:L2"/>
    <mergeCell ref="H3:H4"/>
    <mergeCell ref="I3:J3"/>
    <mergeCell ref="K3:L3"/>
  </mergeCells>
  <printOptions/>
  <pageMargins left="0.75" right="0.75" top="0.57" bottom="0.5" header="0.33" footer="0.28"/>
  <pageSetup horizontalDpi="1200" verticalDpi="1200" orientation="landscape" paperSize="9" r:id="rId1"/>
  <headerFooter alignWithMargins="0">
    <oddFooter>&amp;R14 - 15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G19" sqref="G19"/>
    </sheetView>
  </sheetViews>
  <sheetFormatPr defaultColWidth="9.140625" defaultRowHeight="12.75"/>
  <cols>
    <col min="3" max="3" width="10.140625" style="0" customWidth="1"/>
    <col min="4" max="4" width="13.57421875" style="0" customWidth="1"/>
    <col min="5" max="5" width="10.57421875" style="113" customWidth="1"/>
    <col min="6" max="6" width="12.140625" style="0" customWidth="1"/>
    <col min="7" max="7" width="10.8515625" style="0" customWidth="1"/>
    <col min="8" max="8" width="10.421875" style="0" customWidth="1"/>
    <col min="9" max="9" width="10.140625" style="0" customWidth="1"/>
    <col min="10" max="10" width="10.421875" style="0" customWidth="1"/>
    <col min="11" max="11" width="9.57421875" style="0" customWidth="1"/>
    <col min="12" max="12" width="10.57421875" style="0" customWidth="1"/>
  </cols>
  <sheetData>
    <row r="1" spans="1:12" ht="21" customHeight="1" thickBot="1">
      <c r="A1" s="447" t="s">
        <v>279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2.75">
      <c r="A2" s="407" t="s">
        <v>169</v>
      </c>
      <c r="B2" s="404"/>
      <c r="C2" s="404"/>
      <c r="D2" s="408"/>
      <c r="E2" s="401" t="s">
        <v>79</v>
      </c>
      <c r="F2" s="404" t="s">
        <v>80</v>
      </c>
      <c r="G2" s="404" t="s">
        <v>170</v>
      </c>
      <c r="H2" s="404" t="s">
        <v>171</v>
      </c>
      <c r="I2" s="404"/>
      <c r="J2" s="404"/>
      <c r="K2" s="404"/>
      <c r="L2" s="415"/>
    </row>
    <row r="3" spans="1:12" ht="12.75">
      <c r="A3" s="409"/>
      <c r="B3" s="410"/>
      <c r="C3" s="410"/>
      <c r="D3" s="411"/>
      <c r="E3" s="402"/>
      <c r="F3" s="405"/>
      <c r="G3" s="405"/>
      <c r="H3" s="405" t="s">
        <v>172</v>
      </c>
      <c r="I3" s="405" t="s">
        <v>173</v>
      </c>
      <c r="J3" s="405"/>
      <c r="K3" s="405" t="s">
        <v>174</v>
      </c>
      <c r="L3" s="416"/>
    </row>
    <row r="4" spans="1:12" ht="38.25">
      <c r="A4" s="433"/>
      <c r="B4" s="434"/>
      <c r="C4" s="434"/>
      <c r="D4" s="435"/>
      <c r="E4" s="436"/>
      <c r="F4" s="437"/>
      <c r="G4" s="437"/>
      <c r="H4" s="437"/>
      <c r="I4" s="79" t="s">
        <v>175</v>
      </c>
      <c r="J4" s="79" t="s">
        <v>176</v>
      </c>
      <c r="K4" s="79" t="s">
        <v>175</v>
      </c>
      <c r="L4" s="80" t="s">
        <v>176</v>
      </c>
    </row>
    <row r="5" spans="1:12" ht="23.25" customHeight="1">
      <c r="A5" s="459" t="s">
        <v>1056</v>
      </c>
      <c r="B5" s="459"/>
      <c r="C5" s="460" t="s">
        <v>183</v>
      </c>
      <c r="D5" s="460"/>
      <c r="E5" s="152" t="s">
        <v>1057</v>
      </c>
      <c r="F5" s="68" t="s">
        <v>190</v>
      </c>
      <c r="G5" s="140">
        <f aca="true" t="shared" si="0" ref="G5:L5">G11+G25</f>
        <v>0</v>
      </c>
      <c r="H5" s="140">
        <f t="shared" si="0"/>
        <v>0</v>
      </c>
      <c r="I5" s="140">
        <f t="shared" si="0"/>
        <v>0</v>
      </c>
      <c r="J5" s="140">
        <f t="shared" si="0"/>
        <v>0</v>
      </c>
      <c r="K5" s="140">
        <f t="shared" si="0"/>
        <v>0</v>
      </c>
      <c r="L5" s="149">
        <f t="shared" si="0"/>
        <v>0</v>
      </c>
    </row>
    <row r="6" spans="1:12" ht="24.75" customHeight="1">
      <c r="A6" s="459"/>
      <c r="B6" s="459"/>
      <c r="C6" s="460" t="s">
        <v>181</v>
      </c>
      <c r="D6" s="460"/>
      <c r="E6" s="152" t="s">
        <v>1058</v>
      </c>
      <c r="F6" s="68" t="s">
        <v>86</v>
      </c>
      <c r="G6" s="140">
        <f>G9+G23</f>
        <v>0</v>
      </c>
      <c r="H6" s="67" t="s">
        <v>191</v>
      </c>
      <c r="I6" s="67" t="s">
        <v>191</v>
      </c>
      <c r="J6" s="67" t="s">
        <v>191</v>
      </c>
      <c r="K6" s="67" t="s">
        <v>191</v>
      </c>
      <c r="L6" s="73" t="s">
        <v>191</v>
      </c>
    </row>
    <row r="7" spans="1:12" ht="28.5" customHeight="1">
      <c r="A7" s="459"/>
      <c r="B7" s="459"/>
      <c r="C7" s="460" t="s">
        <v>182</v>
      </c>
      <c r="D7" s="460"/>
      <c r="E7" s="152" t="s">
        <v>1059</v>
      </c>
      <c r="F7" s="68" t="s">
        <v>86</v>
      </c>
      <c r="G7" s="140">
        <f>G10+G24</f>
        <v>0</v>
      </c>
      <c r="H7" s="67" t="s">
        <v>191</v>
      </c>
      <c r="I7" s="67" t="s">
        <v>191</v>
      </c>
      <c r="J7" s="67" t="s">
        <v>191</v>
      </c>
      <c r="K7" s="67" t="s">
        <v>191</v>
      </c>
      <c r="L7" s="73" t="s">
        <v>191</v>
      </c>
    </row>
    <row r="8" spans="1:12" ht="25.5" customHeight="1">
      <c r="A8" s="428" t="s">
        <v>1049</v>
      </c>
      <c r="B8" s="393" t="s">
        <v>178</v>
      </c>
      <c r="C8" s="465"/>
      <c r="D8" s="466"/>
      <c r="E8" s="124" t="s">
        <v>519</v>
      </c>
      <c r="F8" s="90" t="s">
        <v>189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4">
        <v>0</v>
      </c>
    </row>
    <row r="9" spans="1:12" ht="12.75" customHeight="1">
      <c r="A9" s="450"/>
      <c r="B9" s="330" t="s">
        <v>181</v>
      </c>
      <c r="C9" s="336"/>
      <c r="D9" s="335"/>
      <c r="E9" s="106" t="s">
        <v>520</v>
      </c>
      <c r="F9" s="82" t="s">
        <v>86</v>
      </c>
      <c r="G9" s="188">
        <v>0</v>
      </c>
      <c r="H9" s="67" t="s">
        <v>191</v>
      </c>
      <c r="I9" s="67" t="s">
        <v>191</v>
      </c>
      <c r="J9" s="67" t="s">
        <v>191</v>
      </c>
      <c r="K9" s="67" t="s">
        <v>191</v>
      </c>
      <c r="L9" s="73" t="s">
        <v>191</v>
      </c>
    </row>
    <row r="10" spans="1:12" ht="12.75" customHeight="1">
      <c r="A10" s="450"/>
      <c r="B10" s="330" t="s">
        <v>182</v>
      </c>
      <c r="C10" s="336"/>
      <c r="D10" s="335"/>
      <c r="E10" s="110" t="s">
        <v>521</v>
      </c>
      <c r="F10" s="82" t="s">
        <v>86</v>
      </c>
      <c r="G10" s="188">
        <v>0</v>
      </c>
      <c r="H10" s="67" t="s">
        <v>191</v>
      </c>
      <c r="I10" s="67" t="s">
        <v>191</v>
      </c>
      <c r="J10" s="67" t="s">
        <v>191</v>
      </c>
      <c r="K10" s="67" t="s">
        <v>191</v>
      </c>
      <c r="L10" s="73" t="s">
        <v>191</v>
      </c>
    </row>
    <row r="11" spans="1:12" ht="12.75" customHeight="1">
      <c r="A11" s="450"/>
      <c r="B11" s="330" t="s">
        <v>183</v>
      </c>
      <c r="C11" s="336"/>
      <c r="D11" s="335"/>
      <c r="E11" s="106" t="s">
        <v>522</v>
      </c>
      <c r="F11" s="82" t="s">
        <v>190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9">
        <v>0</v>
      </c>
    </row>
    <row r="12" spans="1:12" ht="12.75" customHeight="1">
      <c r="A12" s="450"/>
      <c r="B12" s="330" t="s">
        <v>184</v>
      </c>
      <c r="C12" s="336"/>
      <c r="D12" s="335"/>
      <c r="E12" s="106" t="s">
        <v>523</v>
      </c>
      <c r="F12" s="82" t="s">
        <v>86</v>
      </c>
      <c r="G12" s="140">
        <f aca="true" t="shared" si="1" ref="G12:L12">G13+G14+G15+G16</f>
        <v>0</v>
      </c>
      <c r="H12" s="140">
        <f t="shared" si="1"/>
        <v>0</v>
      </c>
      <c r="I12" s="140">
        <f t="shared" si="1"/>
        <v>0</v>
      </c>
      <c r="J12" s="140">
        <f t="shared" si="1"/>
        <v>0</v>
      </c>
      <c r="K12" s="140">
        <f t="shared" si="1"/>
        <v>0</v>
      </c>
      <c r="L12" s="149">
        <f t="shared" si="1"/>
        <v>0</v>
      </c>
    </row>
    <row r="13" spans="1:12" ht="12.75">
      <c r="A13" s="450"/>
      <c r="B13" s="396" t="s">
        <v>93</v>
      </c>
      <c r="C13" s="383" t="s">
        <v>185</v>
      </c>
      <c r="D13" s="57" t="s">
        <v>187</v>
      </c>
      <c r="E13" s="109" t="s">
        <v>524</v>
      </c>
      <c r="F13" s="82" t="s">
        <v>86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9">
        <v>0</v>
      </c>
    </row>
    <row r="14" spans="1:12" ht="12.75">
      <c r="A14" s="450"/>
      <c r="B14" s="461"/>
      <c r="C14" s="384"/>
      <c r="D14" s="57" t="s">
        <v>188</v>
      </c>
      <c r="E14" s="109" t="s">
        <v>525</v>
      </c>
      <c r="F14" s="82" t="s">
        <v>86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9">
        <v>0</v>
      </c>
    </row>
    <row r="15" spans="1:12" ht="12.75" customHeight="1">
      <c r="A15" s="450"/>
      <c r="B15" s="461"/>
      <c r="C15" s="383" t="s">
        <v>186</v>
      </c>
      <c r="D15" s="57" t="s">
        <v>187</v>
      </c>
      <c r="E15" s="109" t="s">
        <v>526</v>
      </c>
      <c r="F15" s="82" t="s">
        <v>86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9">
        <v>0</v>
      </c>
    </row>
    <row r="16" spans="1:12" ht="12.75">
      <c r="A16" s="450"/>
      <c r="B16" s="397"/>
      <c r="C16" s="384"/>
      <c r="D16" s="57" t="s">
        <v>188</v>
      </c>
      <c r="E16" s="109" t="s">
        <v>527</v>
      </c>
      <c r="F16" s="82" t="s">
        <v>86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9">
        <v>0</v>
      </c>
    </row>
    <row r="17" spans="1:12" ht="25.5" customHeight="1">
      <c r="A17" s="451"/>
      <c r="B17" s="330" t="s">
        <v>198</v>
      </c>
      <c r="C17" s="336"/>
      <c r="D17" s="335"/>
      <c r="E17" s="110" t="s">
        <v>607</v>
      </c>
      <c r="F17" s="82" t="s">
        <v>86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9">
        <v>0</v>
      </c>
    </row>
    <row r="18" spans="1:12" ht="26.25" customHeight="1">
      <c r="A18" s="451"/>
      <c r="B18" s="330" t="s">
        <v>215</v>
      </c>
      <c r="C18" s="336"/>
      <c r="D18" s="335"/>
      <c r="E18" s="106" t="s">
        <v>528</v>
      </c>
      <c r="F18" s="68" t="s">
        <v>86</v>
      </c>
      <c r="G18" s="140">
        <f aca="true" t="shared" si="2" ref="G18:L18">G19+G20</f>
        <v>0</v>
      </c>
      <c r="H18" s="140">
        <f t="shared" si="2"/>
        <v>0</v>
      </c>
      <c r="I18" s="140">
        <f t="shared" si="2"/>
        <v>0</v>
      </c>
      <c r="J18" s="140">
        <f t="shared" si="2"/>
        <v>0</v>
      </c>
      <c r="K18" s="140">
        <f t="shared" si="2"/>
        <v>0</v>
      </c>
      <c r="L18" s="149">
        <f t="shared" si="2"/>
        <v>0</v>
      </c>
    </row>
    <row r="19" spans="1:12" ht="19.5" customHeight="1">
      <c r="A19" s="451"/>
      <c r="B19" s="462" t="s">
        <v>216</v>
      </c>
      <c r="C19" s="330" t="s">
        <v>217</v>
      </c>
      <c r="D19" s="335"/>
      <c r="E19" s="110" t="s">
        <v>529</v>
      </c>
      <c r="F19" s="68" t="s">
        <v>86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9">
        <v>0</v>
      </c>
    </row>
    <row r="20" spans="1:12" ht="18.75" customHeight="1">
      <c r="A20" s="451"/>
      <c r="B20" s="431"/>
      <c r="C20" s="330" t="s">
        <v>218</v>
      </c>
      <c r="D20" s="335"/>
      <c r="E20" s="110" t="s">
        <v>530</v>
      </c>
      <c r="F20" s="68" t="s">
        <v>86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9">
        <v>0</v>
      </c>
    </row>
    <row r="21" spans="1:12" ht="27.75" customHeight="1">
      <c r="A21" s="451"/>
      <c r="B21" s="294" t="s">
        <v>219</v>
      </c>
      <c r="C21" s="442"/>
      <c r="D21" s="442"/>
      <c r="E21" s="106" t="s">
        <v>531</v>
      </c>
      <c r="F21" s="68" t="s">
        <v>86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9">
        <v>0</v>
      </c>
    </row>
    <row r="22" spans="1:12" ht="25.5">
      <c r="A22" s="463" t="s">
        <v>232</v>
      </c>
      <c r="B22" s="431" t="s">
        <v>178</v>
      </c>
      <c r="C22" s="449"/>
      <c r="D22" s="449"/>
      <c r="E22" s="124" t="s">
        <v>532</v>
      </c>
      <c r="F22" s="90" t="s">
        <v>189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4">
        <v>0</v>
      </c>
    </row>
    <row r="23" spans="1:12" ht="18.75" customHeight="1">
      <c r="A23" s="463"/>
      <c r="B23" s="294" t="s">
        <v>181</v>
      </c>
      <c r="C23" s="290"/>
      <c r="D23" s="290"/>
      <c r="E23" s="106" t="s">
        <v>533</v>
      </c>
      <c r="F23" s="82" t="s">
        <v>86</v>
      </c>
      <c r="G23" s="188">
        <v>0</v>
      </c>
      <c r="H23" s="67" t="s">
        <v>191</v>
      </c>
      <c r="I23" s="67" t="s">
        <v>191</v>
      </c>
      <c r="J23" s="67" t="s">
        <v>191</v>
      </c>
      <c r="K23" s="67" t="s">
        <v>191</v>
      </c>
      <c r="L23" s="73" t="s">
        <v>191</v>
      </c>
    </row>
    <row r="24" spans="1:12" ht="17.25" customHeight="1">
      <c r="A24" s="463"/>
      <c r="B24" s="294" t="s">
        <v>182</v>
      </c>
      <c r="C24" s="290"/>
      <c r="D24" s="290"/>
      <c r="E24" s="110" t="s">
        <v>608</v>
      </c>
      <c r="F24" s="82" t="s">
        <v>86</v>
      </c>
      <c r="G24" s="188">
        <v>0</v>
      </c>
      <c r="H24" s="67" t="s">
        <v>191</v>
      </c>
      <c r="I24" s="67" t="s">
        <v>191</v>
      </c>
      <c r="J24" s="67" t="s">
        <v>191</v>
      </c>
      <c r="K24" s="67" t="s">
        <v>191</v>
      </c>
      <c r="L24" s="73" t="s">
        <v>191</v>
      </c>
    </row>
    <row r="25" spans="1:12" ht="16.5" customHeight="1">
      <c r="A25" s="463"/>
      <c r="B25" s="294" t="s">
        <v>183</v>
      </c>
      <c r="C25" s="290"/>
      <c r="D25" s="290"/>
      <c r="E25" s="106" t="s">
        <v>534</v>
      </c>
      <c r="F25" s="82" t="s">
        <v>190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9">
        <v>0</v>
      </c>
    </row>
    <row r="26" spans="1:12" ht="24" customHeight="1" thickBot="1">
      <c r="A26" s="464"/>
      <c r="B26" s="296" t="s">
        <v>184</v>
      </c>
      <c r="C26" s="417"/>
      <c r="D26" s="417"/>
      <c r="E26" s="107" t="s">
        <v>535</v>
      </c>
      <c r="F26" s="83" t="s">
        <v>1025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1">
        <v>0</v>
      </c>
    </row>
  </sheetData>
  <sheetProtection password="CE88" sheet="1" objects="1" scenarios="1"/>
  <mergeCells count="34">
    <mergeCell ref="B25:D25"/>
    <mergeCell ref="B26:D26"/>
    <mergeCell ref="A22:A26"/>
    <mergeCell ref="B21:D21"/>
    <mergeCell ref="B22:D22"/>
    <mergeCell ref="B23:D23"/>
    <mergeCell ref="B24:D24"/>
    <mergeCell ref="A8:A21"/>
    <mergeCell ref="B8:D8"/>
    <mergeCell ref="B9:D9"/>
    <mergeCell ref="B18:D18"/>
    <mergeCell ref="B19:B20"/>
    <mergeCell ref="C19:D19"/>
    <mergeCell ref="C20:D20"/>
    <mergeCell ref="B10:D10"/>
    <mergeCell ref="B11:D11"/>
    <mergeCell ref="B12:D12"/>
    <mergeCell ref="B13:B16"/>
    <mergeCell ref="C13:C14"/>
    <mergeCell ref="C15:C16"/>
    <mergeCell ref="A1:L1"/>
    <mergeCell ref="B17:D17"/>
    <mergeCell ref="H2:L2"/>
    <mergeCell ref="H3:H4"/>
    <mergeCell ref="I3:J3"/>
    <mergeCell ref="K3:L3"/>
    <mergeCell ref="A2:D4"/>
    <mergeCell ref="E2:E4"/>
    <mergeCell ref="F2:F4"/>
    <mergeCell ref="G2:G4"/>
    <mergeCell ref="A5:B7"/>
    <mergeCell ref="C5:D5"/>
    <mergeCell ref="C6:D6"/>
    <mergeCell ref="C7:D7"/>
  </mergeCells>
  <printOptions/>
  <pageMargins left="0.75" right="0.75" top="0.49" bottom="0.59" header="0.21" footer="0.23"/>
  <pageSetup horizontalDpi="1200" verticalDpi="1200" orientation="landscape" paperSize="9" r:id="rId1"/>
  <headerFooter alignWithMargins="0">
    <oddFooter>&amp;R16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47">
      <selection activeCell="J74" sqref="J74"/>
    </sheetView>
  </sheetViews>
  <sheetFormatPr defaultColWidth="9.140625" defaultRowHeight="12.75"/>
  <cols>
    <col min="1" max="1" width="11.8515625" style="0" customWidth="1"/>
    <col min="3" max="3" width="9.8515625" style="0" customWidth="1"/>
    <col min="4" max="4" width="16.7109375" style="0" customWidth="1"/>
    <col min="5" max="5" width="9.140625" style="113" customWidth="1"/>
    <col min="6" max="6" width="13.28125" style="0" customWidth="1"/>
    <col min="7" max="7" width="10.57421875" style="0" customWidth="1"/>
    <col min="8" max="8" width="9.8515625" style="0" customWidth="1"/>
    <col min="9" max="10" width="10.421875" style="0" customWidth="1"/>
    <col min="11" max="11" width="9.8515625" style="0" customWidth="1"/>
    <col min="12" max="12" width="9.57421875" style="0" customWidth="1"/>
  </cols>
  <sheetData>
    <row r="1" spans="1:12" ht="20.25" customHeight="1" thickBot="1">
      <c r="A1" s="447" t="s">
        <v>280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2.75">
      <c r="A2" s="407" t="s">
        <v>169</v>
      </c>
      <c r="B2" s="404"/>
      <c r="C2" s="404"/>
      <c r="D2" s="408"/>
      <c r="E2" s="401" t="s">
        <v>79</v>
      </c>
      <c r="F2" s="404" t="s">
        <v>80</v>
      </c>
      <c r="G2" s="404" t="s">
        <v>170</v>
      </c>
      <c r="H2" s="404" t="s">
        <v>171</v>
      </c>
      <c r="I2" s="404"/>
      <c r="J2" s="404"/>
      <c r="K2" s="404"/>
      <c r="L2" s="415"/>
    </row>
    <row r="3" spans="1:12" ht="21.75" customHeight="1">
      <c r="A3" s="409"/>
      <c r="B3" s="410"/>
      <c r="C3" s="410"/>
      <c r="D3" s="411"/>
      <c r="E3" s="402"/>
      <c r="F3" s="405"/>
      <c r="G3" s="405"/>
      <c r="H3" s="405" t="s">
        <v>172</v>
      </c>
      <c r="I3" s="405" t="s">
        <v>173</v>
      </c>
      <c r="J3" s="405"/>
      <c r="K3" s="405" t="s">
        <v>174</v>
      </c>
      <c r="L3" s="416"/>
    </row>
    <row r="4" spans="1:12" ht="51" customHeight="1" thickBot="1">
      <c r="A4" s="412"/>
      <c r="B4" s="413"/>
      <c r="C4" s="434"/>
      <c r="D4" s="435"/>
      <c r="E4" s="436"/>
      <c r="F4" s="437"/>
      <c r="G4" s="437"/>
      <c r="H4" s="437"/>
      <c r="I4" s="79" t="s">
        <v>175</v>
      </c>
      <c r="J4" s="79" t="s">
        <v>176</v>
      </c>
      <c r="K4" s="79" t="s">
        <v>175</v>
      </c>
      <c r="L4" s="80" t="s">
        <v>176</v>
      </c>
    </row>
    <row r="5" spans="1:12" s="1" customFormat="1" ht="17.25" customHeight="1">
      <c r="A5" s="467" t="s">
        <v>1060</v>
      </c>
      <c r="B5" s="468"/>
      <c r="C5" s="327" t="s">
        <v>183</v>
      </c>
      <c r="D5" s="473"/>
      <c r="E5" s="153" t="s">
        <v>1061</v>
      </c>
      <c r="F5" s="68" t="s">
        <v>190</v>
      </c>
      <c r="G5" s="154">
        <f aca="true" t="shared" si="0" ref="G5:L5">G11+G25+G39+G53+G67</f>
        <v>0</v>
      </c>
      <c r="H5" s="154">
        <f t="shared" si="0"/>
        <v>0</v>
      </c>
      <c r="I5" s="154">
        <f t="shared" si="0"/>
        <v>0</v>
      </c>
      <c r="J5" s="154">
        <f t="shared" si="0"/>
        <v>0</v>
      </c>
      <c r="K5" s="154">
        <f t="shared" si="0"/>
        <v>0</v>
      </c>
      <c r="L5" s="164">
        <f t="shared" si="0"/>
        <v>0</v>
      </c>
    </row>
    <row r="6" spans="1:12" s="1" customFormat="1" ht="24.75" customHeight="1">
      <c r="A6" s="469"/>
      <c r="B6" s="470"/>
      <c r="C6" s="327" t="s">
        <v>181</v>
      </c>
      <c r="D6" s="473"/>
      <c r="E6" s="153" t="s">
        <v>1062</v>
      </c>
      <c r="F6" s="68" t="s">
        <v>86</v>
      </c>
      <c r="G6" s="154">
        <f>G9+G23+G37+G51+G65</f>
        <v>0</v>
      </c>
      <c r="H6" s="68" t="s">
        <v>191</v>
      </c>
      <c r="I6" s="68" t="s">
        <v>191</v>
      </c>
      <c r="J6" s="68" t="s">
        <v>191</v>
      </c>
      <c r="K6" s="68" t="s">
        <v>191</v>
      </c>
      <c r="L6" s="165" t="s">
        <v>191</v>
      </c>
    </row>
    <row r="7" spans="1:12" s="1" customFormat="1" ht="14.25" customHeight="1" thickBot="1">
      <c r="A7" s="471"/>
      <c r="B7" s="472"/>
      <c r="C7" s="327" t="s">
        <v>182</v>
      </c>
      <c r="D7" s="474"/>
      <c r="E7" s="153" t="s">
        <v>1063</v>
      </c>
      <c r="F7" s="68" t="s">
        <v>86</v>
      </c>
      <c r="G7" s="154">
        <f>G10+G24+G38+G52+G66</f>
        <v>0</v>
      </c>
      <c r="H7" s="68" t="s">
        <v>191</v>
      </c>
      <c r="I7" s="68" t="s">
        <v>191</v>
      </c>
      <c r="J7" s="68" t="s">
        <v>191</v>
      </c>
      <c r="K7" s="68" t="s">
        <v>191</v>
      </c>
      <c r="L7" s="165" t="s">
        <v>191</v>
      </c>
    </row>
    <row r="8" spans="1:12" ht="25.5">
      <c r="A8" s="475" t="s">
        <v>233</v>
      </c>
      <c r="B8" s="310" t="s">
        <v>178</v>
      </c>
      <c r="C8" s="449"/>
      <c r="D8" s="449"/>
      <c r="E8" s="124" t="s">
        <v>536</v>
      </c>
      <c r="F8" s="90" t="s">
        <v>189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4">
        <v>0</v>
      </c>
    </row>
    <row r="9" spans="1:12" ht="12.75">
      <c r="A9" s="450"/>
      <c r="B9" s="294" t="s">
        <v>181</v>
      </c>
      <c r="C9" s="290"/>
      <c r="D9" s="290"/>
      <c r="E9" s="106" t="s">
        <v>540</v>
      </c>
      <c r="F9" s="82" t="s">
        <v>86</v>
      </c>
      <c r="G9" s="188">
        <v>0</v>
      </c>
      <c r="H9" s="67" t="s">
        <v>191</v>
      </c>
      <c r="I9" s="67" t="s">
        <v>191</v>
      </c>
      <c r="J9" s="67" t="s">
        <v>191</v>
      </c>
      <c r="K9" s="67" t="s">
        <v>191</v>
      </c>
      <c r="L9" s="73" t="s">
        <v>191</v>
      </c>
    </row>
    <row r="10" spans="1:12" ht="12.75">
      <c r="A10" s="450"/>
      <c r="B10" s="294" t="s">
        <v>182</v>
      </c>
      <c r="C10" s="290"/>
      <c r="D10" s="290"/>
      <c r="E10" s="110" t="s">
        <v>542</v>
      </c>
      <c r="F10" s="82" t="s">
        <v>86</v>
      </c>
      <c r="G10" s="188">
        <v>0</v>
      </c>
      <c r="H10" s="67" t="s">
        <v>191</v>
      </c>
      <c r="I10" s="67" t="s">
        <v>191</v>
      </c>
      <c r="J10" s="67" t="s">
        <v>191</v>
      </c>
      <c r="K10" s="67" t="s">
        <v>191</v>
      </c>
      <c r="L10" s="73" t="s">
        <v>191</v>
      </c>
    </row>
    <row r="11" spans="1:12" ht="12.75">
      <c r="A11" s="450"/>
      <c r="B11" s="294" t="s">
        <v>183</v>
      </c>
      <c r="C11" s="290"/>
      <c r="D11" s="290"/>
      <c r="E11" s="106" t="s">
        <v>541</v>
      </c>
      <c r="F11" s="82" t="s">
        <v>190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9">
        <v>0</v>
      </c>
    </row>
    <row r="12" spans="1:12" ht="12.75">
      <c r="A12" s="450"/>
      <c r="B12" s="294" t="s">
        <v>184</v>
      </c>
      <c r="C12" s="290"/>
      <c r="D12" s="290"/>
      <c r="E12" s="106" t="s">
        <v>539</v>
      </c>
      <c r="F12" s="82" t="s">
        <v>86</v>
      </c>
      <c r="G12" s="140">
        <f aca="true" t="shared" si="1" ref="G12:L12">G13+G14+G15+G16</f>
        <v>0</v>
      </c>
      <c r="H12" s="140">
        <f t="shared" si="1"/>
        <v>0</v>
      </c>
      <c r="I12" s="140">
        <f t="shared" si="1"/>
        <v>0</v>
      </c>
      <c r="J12" s="140">
        <f t="shared" si="1"/>
        <v>0</v>
      </c>
      <c r="K12" s="140">
        <f t="shared" si="1"/>
        <v>0</v>
      </c>
      <c r="L12" s="149">
        <f t="shared" si="1"/>
        <v>0</v>
      </c>
    </row>
    <row r="13" spans="1:12" ht="12.75">
      <c r="A13" s="450"/>
      <c r="B13" s="300" t="s">
        <v>93</v>
      </c>
      <c r="C13" s="287" t="s">
        <v>185</v>
      </c>
      <c r="D13" s="57" t="s">
        <v>187</v>
      </c>
      <c r="E13" s="109" t="s">
        <v>543</v>
      </c>
      <c r="F13" s="82" t="s">
        <v>86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9">
        <v>0</v>
      </c>
    </row>
    <row r="14" spans="1:12" ht="12.75">
      <c r="A14" s="450"/>
      <c r="B14" s="300"/>
      <c r="C14" s="287"/>
      <c r="D14" s="57" t="s">
        <v>188</v>
      </c>
      <c r="E14" s="109" t="s">
        <v>544</v>
      </c>
      <c r="F14" s="82" t="s">
        <v>86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9">
        <v>0</v>
      </c>
    </row>
    <row r="15" spans="1:12" ht="12.75">
      <c r="A15" s="450"/>
      <c r="B15" s="300"/>
      <c r="C15" s="287" t="s">
        <v>186</v>
      </c>
      <c r="D15" s="57" t="s">
        <v>187</v>
      </c>
      <c r="E15" s="109" t="s">
        <v>545</v>
      </c>
      <c r="F15" s="82" t="s">
        <v>86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9">
        <v>0</v>
      </c>
    </row>
    <row r="16" spans="1:12" ht="12.75">
      <c r="A16" s="450"/>
      <c r="B16" s="300"/>
      <c r="C16" s="287"/>
      <c r="D16" s="57" t="s">
        <v>188</v>
      </c>
      <c r="E16" s="109" t="s">
        <v>546</v>
      </c>
      <c r="F16" s="82" t="s">
        <v>86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9">
        <v>0</v>
      </c>
    </row>
    <row r="17" spans="1:12" ht="24.75" customHeight="1">
      <c r="A17" s="451"/>
      <c r="B17" s="294" t="s">
        <v>198</v>
      </c>
      <c r="C17" s="303"/>
      <c r="D17" s="303"/>
      <c r="E17" s="109" t="s">
        <v>547</v>
      </c>
      <c r="F17" s="82" t="s">
        <v>86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9">
        <v>0</v>
      </c>
    </row>
    <row r="18" spans="1:12" ht="14.25" customHeight="1">
      <c r="A18" s="451"/>
      <c r="B18" s="294" t="s">
        <v>215</v>
      </c>
      <c r="C18" s="303"/>
      <c r="D18" s="303"/>
      <c r="E18" s="106" t="s">
        <v>548</v>
      </c>
      <c r="F18" s="68" t="s">
        <v>86</v>
      </c>
      <c r="G18" s="140">
        <f aca="true" t="shared" si="2" ref="G18:L18">G19+G20</f>
        <v>0</v>
      </c>
      <c r="H18" s="140">
        <f t="shared" si="2"/>
        <v>0</v>
      </c>
      <c r="I18" s="140">
        <f t="shared" si="2"/>
        <v>0</v>
      </c>
      <c r="J18" s="140">
        <f t="shared" si="2"/>
        <v>0</v>
      </c>
      <c r="K18" s="140">
        <f t="shared" si="2"/>
        <v>0</v>
      </c>
      <c r="L18" s="149">
        <f t="shared" si="2"/>
        <v>0</v>
      </c>
    </row>
    <row r="19" spans="1:12" ht="19.5" customHeight="1">
      <c r="A19" s="451"/>
      <c r="B19" s="294" t="s">
        <v>216</v>
      </c>
      <c r="C19" s="294" t="s">
        <v>217</v>
      </c>
      <c r="D19" s="442"/>
      <c r="E19" s="110" t="s">
        <v>549</v>
      </c>
      <c r="F19" s="68" t="s">
        <v>86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9">
        <v>0</v>
      </c>
    </row>
    <row r="20" spans="1:12" ht="19.5" customHeight="1">
      <c r="A20" s="451"/>
      <c r="B20" s="442"/>
      <c r="C20" s="294" t="s">
        <v>218</v>
      </c>
      <c r="D20" s="442"/>
      <c r="E20" s="110" t="s">
        <v>550</v>
      </c>
      <c r="F20" s="68" t="s">
        <v>86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9">
        <v>0</v>
      </c>
    </row>
    <row r="21" spans="1:12" ht="28.5" customHeight="1" thickBot="1">
      <c r="A21" s="451"/>
      <c r="B21" s="294" t="s">
        <v>219</v>
      </c>
      <c r="C21" s="442"/>
      <c r="D21" s="442"/>
      <c r="E21" s="106" t="s">
        <v>551</v>
      </c>
      <c r="F21" s="68" t="s">
        <v>86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9">
        <v>0</v>
      </c>
    </row>
    <row r="22" spans="1:12" ht="25.5">
      <c r="A22" s="475" t="s">
        <v>234</v>
      </c>
      <c r="B22" s="310" t="s">
        <v>178</v>
      </c>
      <c r="C22" s="476"/>
      <c r="D22" s="476"/>
      <c r="E22" s="112" t="s">
        <v>552</v>
      </c>
      <c r="F22" s="91" t="s">
        <v>189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3">
        <v>0</v>
      </c>
    </row>
    <row r="23" spans="1:12" ht="12.75">
      <c r="A23" s="450"/>
      <c r="B23" s="294" t="s">
        <v>181</v>
      </c>
      <c r="C23" s="290"/>
      <c r="D23" s="290"/>
      <c r="E23" s="106" t="s">
        <v>553</v>
      </c>
      <c r="F23" s="82" t="s">
        <v>86</v>
      </c>
      <c r="G23" s="188">
        <v>0</v>
      </c>
      <c r="H23" s="67" t="s">
        <v>191</v>
      </c>
      <c r="I23" s="67" t="s">
        <v>191</v>
      </c>
      <c r="J23" s="67" t="s">
        <v>191</v>
      </c>
      <c r="K23" s="67" t="s">
        <v>191</v>
      </c>
      <c r="L23" s="73" t="s">
        <v>191</v>
      </c>
    </row>
    <row r="24" spans="1:12" ht="12.75">
      <c r="A24" s="450"/>
      <c r="B24" s="294" t="s">
        <v>182</v>
      </c>
      <c r="C24" s="290"/>
      <c r="D24" s="290"/>
      <c r="E24" s="109" t="s">
        <v>554</v>
      </c>
      <c r="F24" s="82" t="s">
        <v>86</v>
      </c>
      <c r="G24" s="188">
        <v>0</v>
      </c>
      <c r="H24" s="67" t="s">
        <v>191</v>
      </c>
      <c r="I24" s="67" t="s">
        <v>191</v>
      </c>
      <c r="J24" s="67" t="s">
        <v>191</v>
      </c>
      <c r="K24" s="67" t="s">
        <v>191</v>
      </c>
      <c r="L24" s="73" t="s">
        <v>191</v>
      </c>
    </row>
    <row r="25" spans="1:12" ht="12.75">
      <c r="A25" s="450"/>
      <c r="B25" s="294" t="s">
        <v>183</v>
      </c>
      <c r="C25" s="290"/>
      <c r="D25" s="290"/>
      <c r="E25" s="106" t="s">
        <v>555</v>
      </c>
      <c r="F25" s="82" t="s">
        <v>190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9">
        <v>0</v>
      </c>
    </row>
    <row r="26" spans="1:12" ht="12.75">
      <c r="A26" s="450"/>
      <c r="B26" s="294" t="s">
        <v>184</v>
      </c>
      <c r="C26" s="290"/>
      <c r="D26" s="290"/>
      <c r="E26" s="106" t="s">
        <v>556</v>
      </c>
      <c r="F26" s="82" t="s">
        <v>86</v>
      </c>
      <c r="G26" s="140">
        <f aca="true" t="shared" si="3" ref="G26:L26">G27+G28+G29+G30</f>
        <v>0</v>
      </c>
      <c r="H26" s="140">
        <f t="shared" si="3"/>
        <v>0</v>
      </c>
      <c r="I26" s="140">
        <f t="shared" si="3"/>
        <v>0</v>
      </c>
      <c r="J26" s="140">
        <f t="shared" si="3"/>
        <v>0</v>
      </c>
      <c r="K26" s="140">
        <f t="shared" si="3"/>
        <v>0</v>
      </c>
      <c r="L26" s="149">
        <f t="shared" si="3"/>
        <v>0</v>
      </c>
    </row>
    <row r="27" spans="1:12" ht="12.75">
      <c r="A27" s="450"/>
      <c r="B27" s="300" t="s">
        <v>93</v>
      </c>
      <c r="C27" s="287" t="s">
        <v>185</v>
      </c>
      <c r="D27" s="57" t="s">
        <v>187</v>
      </c>
      <c r="E27" s="109" t="s">
        <v>557</v>
      </c>
      <c r="F27" s="82" t="s">
        <v>86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9">
        <v>0</v>
      </c>
    </row>
    <row r="28" spans="1:12" ht="12.75">
      <c r="A28" s="450"/>
      <c r="B28" s="300"/>
      <c r="C28" s="287"/>
      <c r="D28" s="57" t="s">
        <v>188</v>
      </c>
      <c r="E28" s="109" t="s">
        <v>558</v>
      </c>
      <c r="F28" s="82" t="s">
        <v>86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9">
        <v>0</v>
      </c>
    </row>
    <row r="29" spans="1:12" ht="12.75">
      <c r="A29" s="450"/>
      <c r="B29" s="300"/>
      <c r="C29" s="287" t="s">
        <v>186</v>
      </c>
      <c r="D29" s="57" t="s">
        <v>187</v>
      </c>
      <c r="E29" s="109" t="s">
        <v>559</v>
      </c>
      <c r="F29" s="82" t="s">
        <v>86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9">
        <v>0</v>
      </c>
    </row>
    <row r="30" spans="1:12" ht="12.75">
      <c r="A30" s="450"/>
      <c r="B30" s="300"/>
      <c r="C30" s="287"/>
      <c r="D30" s="57" t="s">
        <v>188</v>
      </c>
      <c r="E30" s="109" t="s">
        <v>560</v>
      </c>
      <c r="F30" s="82" t="s">
        <v>86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9">
        <v>0</v>
      </c>
    </row>
    <row r="31" spans="1:12" ht="24" customHeight="1">
      <c r="A31" s="451"/>
      <c r="B31" s="294" t="s">
        <v>198</v>
      </c>
      <c r="C31" s="303"/>
      <c r="D31" s="303"/>
      <c r="E31" s="110" t="s">
        <v>609</v>
      </c>
      <c r="F31" s="82" t="s">
        <v>86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9">
        <v>0</v>
      </c>
    </row>
    <row r="32" spans="1:12" ht="12.75">
      <c r="A32" s="451"/>
      <c r="B32" s="294" t="s">
        <v>215</v>
      </c>
      <c r="C32" s="303"/>
      <c r="D32" s="303"/>
      <c r="E32" s="106" t="s">
        <v>561</v>
      </c>
      <c r="F32" s="68" t="s">
        <v>86</v>
      </c>
      <c r="G32" s="140">
        <f aca="true" t="shared" si="4" ref="G32:L32">G33+G34</f>
        <v>0</v>
      </c>
      <c r="H32" s="140">
        <f t="shared" si="4"/>
        <v>0</v>
      </c>
      <c r="I32" s="140">
        <f t="shared" si="4"/>
        <v>0</v>
      </c>
      <c r="J32" s="140">
        <f t="shared" si="4"/>
        <v>0</v>
      </c>
      <c r="K32" s="140">
        <f t="shared" si="4"/>
        <v>0</v>
      </c>
      <c r="L32" s="149">
        <f t="shared" si="4"/>
        <v>0</v>
      </c>
    </row>
    <row r="33" spans="1:12" ht="12.75">
      <c r="A33" s="451"/>
      <c r="B33" s="294" t="s">
        <v>216</v>
      </c>
      <c r="C33" s="294" t="s">
        <v>217</v>
      </c>
      <c r="D33" s="442"/>
      <c r="E33" s="110" t="s">
        <v>562</v>
      </c>
      <c r="F33" s="68" t="s">
        <v>86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9">
        <v>0</v>
      </c>
    </row>
    <row r="34" spans="1:12" ht="25.5" customHeight="1">
      <c r="A34" s="451"/>
      <c r="B34" s="442"/>
      <c r="C34" s="294" t="s">
        <v>218</v>
      </c>
      <c r="D34" s="442"/>
      <c r="E34" s="110" t="s">
        <v>563</v>
      </c>
      <c r="F34" s="68" t="s">
        <v>86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9">
        <v>0</v>
      </c>
    </row>
    <row r="35" spans="1:12" ht="24.75" customHeight="1" thickBot="1">
      <c r="A35" s="452"/>
      <c r="B35" s="296" t="s">
        <v>219</v>
      </c>
      <c r="C35" s="443"/>
      <c r="D35" s="443"/>
      <c r="E35" s="107" t="s">
        <v>564</v>
      </c>
      <c r="F35" s="75" t="s">
        <v>86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1">
        <v>0</v>
      </c>
    </row>
    <row r="36" spans="1:12" ht="25.5">
      <c r="A36" s="475" t="s">
        <v>235</v>
      </c>
      <c r="B36" s="310" t="s">
        <v>178</v>
      </c>
      <c r="C36" s="476"/>
      <c r="D36" s="476"/>
      <c r="E36" s="112" t="s">
        <v>565</v>
      </c>
      <c r="F36" s="91" t="s">
        <v>189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  <c r="L36" s="193">
        <v>0</v>
      </c>
    </row>
    <row r="37" spans="1:12" ht="12.75">
      <c r="A37" s="450"/>
      <c r="B37" s="294" t="s">
        <v>181</v>
      </c>
      <c r="C37" s="290"/>
      <c r="D37" s="290"/>
      <c r="E37" s="106" t="s">
        <v>566</v>
      </c>
      <c r="F37" s="82" t="s">
        <v>86</v>
      </c>
      <c r="G37" s="188">
        <v>0</v>
      </c>
      <c r="H37" s="67" t="s">
        <v>191</v>
      </c>
      <c r="I37" s="67" t="s">
        <v>191</v>
      </c>
      <c r="J37" s="67" t="s">
        <v>191</v>
      </c>
      <c r="K37" s="67" t="s">
        <v>191</v>
      </c>
      <c r="L37" s="73" t="s">
        <v>191</v>
      </c>
    </row>
    <row r="38" spans="1:12" ht="12.75">
      <c r="A38" s="450"/>
      <c r="B38" s="294" t="s">
        <v>182</v>
      </c>
      <c r="C38" s="290"/>
      <c r="D38" s="290"/>
      <c r="E38" s="110" t="s">
        <v>567</v>
      </c>
      <c r="F38" s="82" t="s">
        <v>86</v>
      </c>
      <c r="G38" s="188">
        <v>0</v>
      </c>
      <c r="H38" s="67" t="s">
        <v>191</v>
      </c>
      <c r="I38" s="67" t="s">
        <v>191</v>
      </c>
      <c r="J38" s="67" t="s">
        <v>191</v>
      </c>
      <c r="K38" s="67" t="s">
        <v>191</v>
      </c>
      <c r="L38" s="73" t="s">
        <v>191</v>
      </c>
    </row>
    <row r="39" spans="1:12" ht="12.75">
      <c r="A39" s="450"/>
      <c r="B39" s="294" t="s">
        <v>183</v>
      </c>
      <c r="C39" s="290"/>
      <c r="D39" s="290"/>
      <c r="E39" s="106" t="s">
        <v>568</v>
      </c>
      <c r="F39" s="82" t="s">
        <v>190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9">
        <v>0</v>
      </c>
    </row>
    <row r="40" spans="1:12" ht="12.75">
      <c r="A40" s="450"/>
      <c r="B40" s="294" t="s">
        <v>184</v>
      </c>
      <c r="C40" s="290"/>
      <c r="D40" s="290"/>
      <c r="E40" s="106" t="s">
        <v>569</v>
      </c>
      <c r="F40" s="82" t="s">
        <v>86</v>
      </c>
      <c r="G40" s="140">
        <f aca="true" t="shared" si="5" ref="G40:L40">G41+G42+G43+G44</f>
        <v>0</v>
      </c>
      <c r="H40" s="140">
        <f t="shared" si="5"/>
        <v>0</v>
      </c>
      <c r="I40" s="140">
        <f t="shared" si="5"/>
        <v>0</v>
      </c>
      <c r="J40" s="140">
        <f t="shared" si="5"/>
        <v>0</v>
      </c>
      <c r="K40" s="140">
        <f t="shared" si="5"/>
        <v>0</v>
      </c>
      <c r="L40" s="149">
        <f t="shared" si="5"/>
        <v>0</v>
      </c>
    </row>
    <row r="41" spans="1:12" ht="12.75">
      <c r="A41" s="450"/>
      <c r="B41" s="300" t="s">
        <v>93</v>
      </c>
      <c r="C41" s="287" t="s">
        <v>185</v>
      </c>
      <c r="D41" s="57" t="s">
        <v>187</v>
      </c>
      <c r="E41" s="109" t="s">
        <v>570</v>
      </c>
      <c r="F41" s="82" t="s">
        <v>86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9">
        <v>0</v>
      </c>
    </row>
    <row r="42" spans="1:12" ht="12.75">
      <c r="A42" s="450"/>
      <c r="B42" s="300"/>
      <c r="C42" s="287"/>
      <c r="D42" s="57" t="s">
        <v>188</v>
      </c>
      <c r="E42" s="109" t="s">
        <v>571</v>
      </c>
      <c r="F42" s="82" t="s">
        <v>86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9">
        <v>0</v>
      </c>
    </row>
    <row r="43" spans="1:12" ht="12.75">
      <c r="A43" s="450"/>
      <c r="B43" s="300"/>
      <c r="C43" s="287" t="s">
        <v>186</v>
      </c>
      <c r="D43" s="57" t="s">
        <v>187</v>
      </c>
      <c r="E43" s="109" t="s">
        <v>572</v>
      </c>
      <c r="F43" s="82" t="s">
        <v>86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9">
        <v>0</v>
      </c>
    </row>
    <row r="44" spans="1:12" ht="12.75">
      <c r="A44" s="450"/>
      <c r="B44" s="300"/>
      <c r="C44" s="287"/>
      <c r="D44" s="57" t="s">
        <v>188</v>
      </c>
      <c r="E44" s="109" t="s">
        <v>573</v>
      </c>
      <c r="F44" s="82" t="s">
        <v>86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9">
        <v>0</v>
      </c>
    </row>
    <row r="45" spans="1:12" ht="27.75" customHeight="1">
      <c r="A45" s="451"/>
      <c r="B45" s="294" t="s">
        <v>198</v>
      </c>
      <c r="C45" s="303"/>
      <c r="D45" s="303"/>
      <c r="E45" s="110" t="s">
        <v>610</v>
      </c>
      <c r="F45" s="82" t="s">
        <v>86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89">
        <v>0</v>
      </c>
    </row>
    <row r="46" spans="1:12" ht="12.75">
      <c r="A46" s="451"/>
      <c r="B46" s="294" t="s">
        <v>215</v>
      </c>
      <c r="C46" s="303"/>
      <c r="D46" s="303"/>
      <c r="E46" s="106" t="s">
        <v>574</v>
      </c>
      <c r="F46" s="68" t="s">
        <v>86</v>
      </c>
      <c r="G46" s="140">
        <f aca="true" t="shared" si="6" ref="G46:L46">G47+G48</f>
        <v>0</v>
      </c>
      <c r="H46" s="140">
        <f t="shared" si="6"/>
        <v>0</v>
      </c>
      <c r="I46" s="140">
        <f t="shared" si="6"/>
        <v>0</v>
      </c>
      <c r="J46" s="140">
        <f t="shared" si="6"/>
        <v>0</v>
      </c>
      <c r="K46" s="140">
        <f t="shared" si="6"/>
        <v>0</v>
      </c>
      <c r="L46" s="149">
        <f t="shared" si="6"/>
        <v>0</v>
      </c>
    </row>
    <row r="47" spans="1:12" ht="12.75">
      <c r="A47" s="451"/>
      <c r="B47" s="294" t="s">
        <v>216</v>
      </c>
      <c r="C47" s="294" t="s">
        <v>217</v>
      </c>
      <c r="D47" s="442"/>
      <c r="E47" s="110" t="s">
        <v>575</v>
      </c>
      <c r="F47" s="68" t="s">
        <v>86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9">
        <v>0</v>
      </c>
    </row>
    <row r="48" spans="1:12" ht="12.75">
      <c r="A48" s="451"/>
      <c r="B48" s="442"/>
      <c r="C48" s="294" t="s">
        <v>218</v>
      </c>
      <c r="D48" s="442"/>
      <c r="E48" s="110" t="s">
        <v>576</v>
      </c>
      <c r="F48" s="68" t="s">
        <v>86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9">
        <v>0</v>
      </c>
    </row>
    <row r="49" spans="1:12" ht="27" customHeight="1" thickBot="1">
      <c r="A49" s="452"/>
      <c r="B49" s="294" t="s">
        <v>219</v>
      </c>
      <c r="C49" s="442"/>
      <c r="D49" s="442"/>
      <c r="E49" s="106" t="s">
        <v>577</v>
      </c>
      <c r="F49" s="68" t="s">
        <v>86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9">
        <v>0</v>
      </c>
    </row>
    <row r="50" spans="1:12" ht="25.5">
      <c r="A50" s="475" t="s">
        <v>236</v>
      </c>
      <c r="B50" s="310" t="s">
        <v>178</v>
      </c>
      <c r="C50" s="476"/>
      <c r="D50" s="476"/>
      <c r="E50" s="112" t="s">
        <v>578</v>
      </c>
      <c r="F50" s="91" t="s">
        <v>189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3">
        <v>0</v>
      </c>
    </row>
    <row r="51" spans="1:12" ht="12.75">
      <c r="A51" s="450"/>
      <c r="B51" s="294" t="s">
        <v>181</v>
      </c>
      <c r="C51" s="290"/>
      <c r="D51" s="290"/>
      <c r="E51" s="106" t="s">
        <v>537</v>
      </c>
      <c r="F51" s="82" t="s">
        <v>86</v>
      </c>
      <c r="G51" s="188">
        <v>0</v>
      </c>
      <c r="H51" s="67" t="s">
        <v>191</v>
      </c>
      <c r="I51" s="67" t="s">
        <v>191</v>
      </c>
      <c r="J51" s="67" t="s">
        <v>191</v>
      </c>
      <c r="K51" s="67" t="s">
        <v>191</v>
      </c>
      <c r="L51" s="73" t="s">
        <v>191</v>
      </c>
    </row>
    <row r="52" spans="1:12" ht="12.75">
      <c r="A52" s="450"/>
      <c r="B52" s="294" t="s">
        <v>182</v>
      </c>
      <c r="C52" s="290"/>
      <c r="D52" s="290"/>
      <c r="E52" s="110" t="s">
        <v>579</v>
      </c>
      <c r="F52" s="82" t="s">
        <v>86</v>
      </c>
      <c r="G52" s="188">
        <v>0</v>
      </c>
      <c r="H52" s="67" t="s">
        <v>191</v>
      </c>
      <c r="I52" s="67" t="s">
        <v>191</v>
      </c>
      <c r="J52" s="67" t="s">
        <v>191</v>
      </c>
      <c r="K52" s="67" t="s">
        <v>191</v>
      </c>
      <c r="L52" s="73" t="s">
        <v>191</v>
      </c>
    </row>
    <row r="53" spans="1:12" ht="12.75">
      <c r="A53" s="450"/>
      <c r="B53" s="294" t="s">
        <v>183</v>
      </c>
      <c r="C53" s="290"/>
      <c r="D53" s="290"/>
      <c r="E53" s="106" t="s">
        <v>538</v>
      </c>
      <c r="F53" s="82" t="s">
        <v>190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9">
        <v>0</v>
      </c>
    </row>
    <row r="54" spans="1:12" ht="12.75">
      <c r="A54" s="450"/>
      <c r="B54" s="294" t="s">
        <v>184</v>
      </c>
      <c r="C54" s="290"/>
      <c r="D54" s="290"/>
      <c r="E54" s="106" t="s">
        <v>580</v>
      </c>
      <c r="F54" s="82" t="s">
        <v>86</v>
      </c>
      <c r="G54" s="140">
        <f aca="true" t="shared" si="7" ref="G54:L54">G55+G56+G57+G58</f>
        <v>0</v>
      </c>
      <c r="H54" s="140">
        <f t="shared" si="7"/>
        <v>0</v>
      </c>
      <c r="I54" s="140">
        <f t="shared" si="7"/>
        <v>0</v>
      </c>
      <c r="J54" s="140">
        <f t="shared" si="7"/>
        <v>0</v>
      </c>
      <c r="K54" s="140">
        <f t="shared" si="7"/>
        <v>0</v>
      </c>
      <c r="L54" s="149">
        <f t="shared" si="7"/>
        <v>0</v>
      </c>
    </row>
    <row r="55" spans="1:12" ht="12.75">
      <c r="A55" s="450"/>
      <c r="B55" s="300" t="s">
        <v>93</v>
      </c>
      <c r="C55" s="287" t="s">
        <v>185</v>
      </c>
      <c r="D55" s="57" t="s">
        <v>187</v>
      </c>
      <c r="E55" s="109" t="s">
        <v>581</v>
      </c>
      <c r="F55" s="82" t="s">
        <v>86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9">
        <v>0</v>
      </c>
    </row>
    <row r="56" spans="1:12" ht="12.75">
      <c r="A56" s="450"/>
      <c r="B56" s="300"/>
      <c r="C56" s="287"/>
      <c r="D56" s="57" t="s">
        <v>188</v>
      </c>
      <c r="E56" s="109" t="s">
        <v>582</v>
      </c>
      <c r="F56" s="82" t="s">
        <v>86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9">
        <v>0</v>
      </c>
    </row>
    <row r="57" spans="1:12" ht="12.75">
      <c r="A57" s="450"/>
      <c r="B57" s="300"/>
      <c r="C57" s="287" t="s">
        <v>186</v>
      </c>
      <c r="D57" s="57" t="s">
        <v>187</v>
      </c>
      <c r="E57" s="109" t="s">
        <v>583</v>
      </c>
      <c r="F57" s="82" t="s">
        <v>86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89">
        <v>0</v>
      </c>
    </row>
    <row r="58" spans="1:12" ht="12.75">
      <c r="A58" s="450"/>
      <c r="B58" s="300"/>
      <c r="C58" s="287"/>
      <c r="D58" s="57" t="s">
        <v>188</v>
      </c>
      <c r="E58" s="109" t="s">
        <v>584</v>
      </c>
      <c r="F58" s="82" t="s">
        <v>86</v>
      </c>
      <c r="G58" s="188">
        <v>0</v>
      </c>
      <c r="H58" s="188">
        <v>0</v>
      </c>
      <c r="I58" s="188">
        <v>0</v>
      </c>
      <c r="J58" s="188">
        <v>0</v>
      </c>
      <c r="K58" s="188">
        <v>0</v>
      </c>
      <c r="L58" s="189">
        <v>0</v>
      </c>
    </row>
    <row r="59" spans="1:12" ht="23.25" customHeight="1">
      <c r="A59" s="451"/>
      <c r="B59" s="294" t="s">
        <v>198</v>
      </c>
      <c r="C59" s="303"/>
      <c r="D59" s="303"/>
      <c r="E59" s="110" t="s">
        <v>611</v>
      </c>
      <c r="F59" s="82" t="s">
        <v>86</v>
      </c>
      <c r="G59" s="188">
        <v>0</v>
      </c>
      <c r="H59" s="188">
        <v>0</v>
      </c>
      <c r="I59" s="188">
        <v>0</v>
      </c>
      <c r="J59" s="188">
        <v>0</v>
      </c>
      <c r="K59" s="188">
        <v>0</v>
      </c>
      <c r="L59" s="189">
        <v>0</v>
      </c>
    </row>
    <row r="60" spans="1:12" ht="12.75">
      <c r="A60" s="451"/>
      <c r="B60" s="294" t="s">
        <v>215</v>
      </c>
      <c r="C60" s="303"/>
      <c r="D60" s="303"/>
      <c r="E60" s="106" t="s">
        <v>585</v>
      </c>
      <c r="F60" s="68" t="s">
        <v>86</v>
      </c>
      <c r="G60" s="140">
        <f aca="true" t="shared" si="8" ref="G60:L60">G61+G62</f>
        <v>0</v>
      </c>
      <c r="H60" s="140">
        <f t="shared" si="8"/>
        <v>0</v>
      </c>
      <c r="I60" s="140">
        <f t="shared" si="8"/>
        <v>0</v>
      </c>
      <c r="J60" s="140">
        <f t="shared" si="8"/>
        <v>0</v>
      </c>
      <c r="K60" s="140">
        <f t="shared" si="8"/>
        <v>0</v>
      </c>
      <c r="L60" s="149">
        <f t="shared" si="8"/>
        <v>0</v>
      </c>
    </row>
    <row r="61" spans="1:12" ht="12.75">
      <c r="A61" s="451"/>
      <c r="B61" s="294" t="s">
        <v>216</v>
      </c>
      <c r="C61" s="294" t="s">
        <v>217</v>
      </c>
      <c r="D61" s="442"/>
      <c r="E61" s="110" t="s">
        <v>586</v>
      </c>
      <c r="F61" s="68" t="s">
        <v>86</v>
      </c>
      <c r="G61" s="188">
        <v>0</v>
      </c>
      <c r="H61" s="188">
        <v>0</v>
      </c>
      <c r="I61" s="188">
        <v>0</v>
      </c>
      <c r="J61" s="188">
        <v>0</v>
      </c>
      <c r="K61" s="188">
        <v>0</v>
      </c>
      <c r="L61" s="189">
        <v>0</v>
      </c>
    </row>
    <row r="62" spans="1:12" ht="12.75">
      <c r="A62" s="451"/>
      <c r="B62" s="442"/>
      <c r="C62" s="294" t="s">
        <v>218</v>
      </c>
      <c r="D62" s="442"/>
      <c r="E62" s="110" t="s">
        <v>587</v>
      </c>
      <c r="F62" s="68" t="s">
        <v>86</v>
      </c>
      <c r="G62" s="188">
        <v>0</v>
      </c>
      <c r="H62" s="188">
        <v>0</v>
      </c>
      <c r="I62" s="188">
        <v>0</v>
      </c>
      <c r="J62" s="188">
        <v>0</v>
      </c>
      <c r="K62" s="188">
        <v>0</v>
      </c>
      <c r="L62" s="189">
        <v>0</v>
      </c>
    </row>
    <row r="63" spans="1:12" ht="26.25" customHeight="1" thickBot="1">
      <c r="A63" s="452"/>
      <c r="B63" s="296" t="s">
        <v>219</v>
      </c>
      <c r="C63" s="443"/>
      <c r="D63" s="443"/>
      <c r="E63" s="107" t="s">
        <v>588</v>
      </c>
      <c r="F63" s="75" t="s">
        <v>86</v>
      </c>
      <c r="G63" s="190">
        <v>0</v>
      </c>
      <c r="H63" s="190">
        <v>0</v>
      </c>
      <c r="I63" s="190">
        <v>0</v>
      </c>
      <c r="J63" s="190">
        <v>0</v>
      </c>
      <c r="K63" s="190">
        <v>0</v>
      </c>
      <c r="L63" s="191">
        <v>0</v>
      </c>
    </row>
    <row r="64" spans="1:12" ht="25.5">
      <c r="A64" s="477" t="s">
        <v>237</v>
      </c>
      <c r="B64" s="310" t="s">
        <v>178</v>
      </c>
      <c r="C64" s="476"/>
      <c r="D64" s="476"/>
      <c r="E64" s="112" t="s">
        <v>589</v>
      </c>
      <c r="F64" s="91" t="s">
        <v>189</v>
      </c>
      <c r="G64" s="192">
        <v>0</v>
      </c>
      <c r="H64" s="192">
        <v>0</v>
      </c>
      <c r="I64" s="192">
        <v>0</v>
      </c>
      <c r="J64" s="192">
        <v>0</v>
      </c>
      <c r="K64" s="192">
        <v>0</v>
      </c>
      <c r="L64" s="193">
        <v>0</v>
      </c>
    </row>
    <row r="65" spans="1:12" ht="12.75">
      <c r="A65" s="478"/>
      <c r="B65" s="294" t="s">
        <v>181</v>
      </c>
      <c r="C65" s="290"/>
      <c r="D65" s="290"/>
      <c r="E65" s="106" t="s">
        <v>590</v>
      </c>
      <c r="F65" s="82" t="s">
        <v>86</v>
      </c>
      <c r="G65" s="188">
        <v>0</v>
      </c>
      <c r="H65" s="67" t="s">
        <v>191</v>
      </c>
      <c r="I65" s="67" t="s">
        <v>191</v>
      </c>
      <c r="J65" s="67" t="s">
        <v>191</v>
      </c>
      <c r="K65" s="67" t="s">
        <v>191</v>
      </c>
      <c r="L65" s="73" t="s">
        <v>191</v>
      </c>
    </row>
    <row r="66" spans="1:12" ht="12.75">
      <c r="A66" s="478"/>
      <c r="B66" s="294" t="s">
        <v>182</v>
      </c>
      <c r="C66" s="290"/>
      <c r="D66" s="290"/>
      <c r="E66" s="110" t="s">
        <v>591</v>
      </c>
      <c r="F66" s="82" t="s">
        <v>86</v>
      </c>
      <c r="G66" s="188">
        <v>0</v>
      </c>
      <c r="H66" s="67" t="s">
        <v>191</v>
      </c>
      <c r="I66" s="67" t="s">
        <v>191</v>
      </c>
      <c r="J66" s="67" t="s">
        <v>191</v>
      </c>
      <c r="K66" s="67" t="s">
        <v>191</v>
      </c>
      <c r="L66" s="73" t="s">
        <v>191</v>
      </c>
    </row>
    <row r="67" spans="1:12" ht="12.75">
      <c r="A67" s="478"/>
      <c r="B67" s="294" t="s">
        <v>183</v>
      </c>
      <c r="C67" s="290"/>
      <c r="D67" s="290"/>
      <c r="E67" s="106" t="s">
        <v>592</v>
      </c>
      <c r="F67" s="82" t="s">
        <v>190</v>
      </c>
      <c r="G67" s="188">
        <v>0</v>
      </c>
      <c r="H67" s="188">
        <v>0</v>
      </c>
      <c r="I67" s="188">
        <v>0</v>
      </c>
      <c r="J67" s="188">
        <v>0</v>
      </c>
      <c r="K67" s="188">
        <v>0</v>
      </c>
      <c r="L67" s="189">
        <v>0</v>
      </c>
    </row>
    <row r="68" spans="1:12" ht="12.75">
      <c r="A68" s="478"/>
      <c r="B68" s="294" t="s">
        <v>184</v>
      </c>
      <c r="C68" s="290"/>
      <c r="D68" s="290"/>
      <c r="E68" s="106" t="s">
        <v>593</v>
      </c>
      <c r="F68" s="82" t="s">
        <v>86</v>
      </c>
      <c r="G68" s="140">
        <f aca="true" t="shared" si="9" ref="G68:L68">G69+G70+G71+G72</f>
        <v>0</v>
      </c>
      <c r="H68" s="140">
        <f t="shared" si="9"/>
        <v>0</v>
      </c>
      <c r="I68" s="140">
        <f t="shared" si="9"/>
        <v>0</v>
      </c>
      <c r="J68" s="140">
        <f t="shared" si="9"/>
        <v>0</v>
      </c>
      <c r="K68" s="140">
        <f t="shared" si="9"/>
        <v>0</v>
      </c>
      <c r="L68" s="149">
        <f t="shared" si="9"/>
        <v>0</v>
      </c>
    </row>
    <row r="69" spans="1:12" ht="12.75">
      <c r="A69" s="478"/>
      <c r="B69" s="300" t="s">
        <v>93</v>
      </c>
      <c r="C69" s="287" t="s">
        <v>185</v>
      </c>
      <c r="D69" s="57" t="s">
        <v>187</v>
      </c>
      <c r="E69" s="109" t="s">
        <v>594</v>
      </c>
      <c r="F69" s="82" t="s">
        <v>86</v>
      </c>
      <c r="G69" s="188">
        <v>0</v>
      </c>
      <c r="H69" s="188">
        <v>0</v>
      </c>
      <c r="I69" s="188">
        <v>0</v>
      </c>
      <c r="J69" s="188">
        <v>0</v>
      </c>
      <c r="K69" s="188">
        <v>0</v>
      </c>
      <c r="L69" s="189">
        <v>0</v>
      </c>
    </row>
    <row r="70" spans="1:12" ht="12.75">
      <c r="A70" s="478"/>
      <c r="B70" s="300"/>
      <c r="C70" s="287"/>
      <c r="D70" s="57" t="s">
        <v>188</v>
      </c>
      <c r="E70" s="109" t="s">
        <v>595</v>
      </c>
      <c r="F70" s="82" t="s">
        <v>86</v>
      </c>
      <c r="G70" s="188">
        <v>0</v>
      </c>
      <c r="H70" s="188">
        <v>0</v>
      </c>
      <c r="I70" s="188">
        <v>0</v>
      </c>
      <c r="J70" s="188">
        <v>0</v>
      </c>
      <c r="K70" s="188">
        <v>0</v>
      </c>
      <c r="L70" s="189">
        <v>0</v>
      </c>
    </row>
    <row r="71" spans="1:12" ht="12.75">
      <c r="A71" s="478"/>
      <c r="B71" s="300"/>
      <c r="C71" s="287" t="s">
        <v>186</v>
      </c>
      <c r="D71" s="57" t="s">
        <v>187</v>
      </c>
      <c r="E71" s="109" t="s">
        <v>596</v>
      </c>
      <c r="F71" s="82" t="s">
        <v>86</v>
      </c>
      <c r="G71" s="188">
        <v>0</v>
      </c>
      <c r="H71" s="188">
        <v>0</v>
      </c>
      <c r="I71" s="188">
        <v>0</v>
      </c>
      <c r="J71" s="188">
        <v>0</v>
      </c>
      <c r="K71" s="188">
        <v>0</v>
      </c>
      <c r="L71" s="189">
        <v>0</v>
      </c>
    </row>
    <row r="72" spans="1:12" ht="12.75">
      <c r="A72" s="478"/>
      <c r="B72" s="300"/>
      <c r="C72" s="287"/>
      <c r="D72" s="57" t="s">
        <v>188</v>
      </c>
      <c r="E72" s="109" t="s">
        <v>597</v>
      </c>
      <c r="F72" s="82" t="s">
        <v>86</v>
      </c>
      <c r="G72" s="188">
        <v>0</v>
      </c>
      <c r="H72" s="188">
        <v>0</v>
      </c>
      <c r="I72" s="188">
        <v>0</v>
      </c>
      <c r="J72" s="188">
        <v>0</v>
      </c>
      <c r="K72" s="188">
        <v>0</v>
      </c>
      <c r="L72" s="189">
        <v>0</v>
      </c>
    </row>
    <row r="73" spans="1:12" ht="27" customHeight="1">
      <c r="A73" s="478"/>
      <c r="B73" s="294" t="s">
        <v>198</v>
      </c>
      <c r="C73" s="303"/>
      <c r="D73" s="303"/>
      <c r="E73" s="110" t="s">
        <v>612</v>
      </c>
      <c r="F73" s="82" t="s">
        <v>86</v>
      </c>
      <c r="G73" s="188">
        <v>0</v>
      </c>
      <c r="H73" s="188">
        <v>0</v>
      </c>
      <c r="I73" s="188">
        <v>0</v>
      </c>
      <c r="J73" s="188">
        <v>0</v>
      </c>
      <c r="K73" s="188">
        <v>0</v>
      </c>
      <c r="L73" s="189">
        <v>0</v>
      </c>
    </row>
    <row r="74" spans="1:12" ht="12.75">
      <c r="A74" s="478"/>
      <c r="B74" s="294" t="s">
        <v>215</v>
      </c>
      <c r="C74" s="303"/>
      <c r="D74" s="303"/>
      <c r="E74" s="106" t="s">
        <v>598</v>
      </c>
      <c r="F74" s="68" t="s">
        <v>86</v>
      </c>
      <c r="G74" s="140">
        <f aca="true" t="shared" si="10" ref="G74:L74">G75+G76</f>
        <v>0</v>
      </c>
      <c r="H74" s="140">
        <f t="shared" si="10"/>
        <v>0</v>
      </c>
      <c r="I74" s="140">
        <f t="shared" si="10"/>
        <v>0</v>
      </c>
      <c r="J74" s="140">
        <f t="shared" si="10"/>
        <v>0</v>
      </c>
      <c r="K74" s="140">
        <f t="shared" si="10"/>
        <v>0</v>
      </c>
      <c r="L74" s="149">
        <f t="shared" si="10"/>
        <v>0</v>
      </c>
    </row>
    <row r="75" spans="1:12" ht="19.5" customHeight="1">
      <c r="A75" s="478"/>
      <c r="B75" s="294" t="s">
        <v>216</v>
      </c>
      <c r="C75" s="294" t="s">
        <v>217</v>
      </c>
      <c r="D75" s="442"/>
      <c r="E75" s="110" t="s">
        <v>599</v>
      </c>
      <c r="F75" s="68" t="s">
        <v>86</v>
      </c>
      <c r="G75" s="188">
        <v>0</v>
      </c>
      <c r="H75" s="188">
        <v>0</v>
      </c>
      <c r="I75" s="188">
        <v>0</v>
      </c>
      <c r="J75" s="188">
        <v>0</v>
      </c>
      <c r="K75" s="188">
        <v>0</v>
      </c>
      <c r="L75" s="189">
        <v>0</v>
      </c>
    </row>
    <row r="76" spans="1:12" ht="15.75" customHeight="1">
      <c r="A76" s="478"/>
      <c r="B76" s="442"/>
      <c r="C76" s="294" t="s">
        <v>218</v>
      </c>
      <c r="D76" s="442"/>
      <c r="E76" s="110" t="s">
        <v>600</v>
      </c>
      <c r="F76" s="68" t="s">
        <v>86</v>
      </c>
      <c r="G76" s="188">
        <v>0</v>
      </c>
      <c r="H76" s="188">
        <v>0</v>
      </c>
      <c r="I76" s="188">
        <v>0</v>
      </c>
      <c r="J76" s="188">
        <v>0</v>
      </c>
      <c r="K76" s="188">
        <v>0</v>
      </c>
      <c r="L76" s="189">
        <v>0</v>
      </c>
    </row>
    <row r="77" spans="1:12" ht="27" customHeight="1" thickBot="1">
      <c r="A77" s="479"/>
      <c r="B77" s="296" t="s">
        <v>219</v>
      </c>
      <c r="C77" s="443"/>
      <c r="D77" s="443"/>
      <c r="E77" s="107" t="s">
        <v>601</v>
      </c>
      <c r="F77" s="75" t="s">
        <v>86</v>
      </c>
      <c r="G77" s="190">
        <v>0</v>
      </c>
      <c r="H77" s="190">
        <v>0</v>
      </c>
      <c r="I77" s="190">
        <v>0</v>
      </c>
      <c r="J77" s="190">
        <v>0</v>
      </c>
      <c r="K77" s="190">
        <v>0</v>
      </c>
      <c r="L77" s="191">
        <v>0</v>
      </c>
    </row>
  </sheetData>
  <sheetProtection password="CE88" sheet="1" objects="1" scenarios="1"/>
  <mergeCells count="88">
    <mergeCell ref="B63:D63"/>
    <mergeCell ref="A64:A77"/>
    <mergeCell ref="B64:D64"/>
    <mergeCell ref="B67:D67"/>
    <mergeCell ref="B68:D68"/>
    <mergeCell ref="B77:D77"/>
    <mergeCell ref="B73:D73"/>
    <mergeCell ref="B74:D74"/>
    <mergeCell ref="B75:B76"/>
    <mergeCell ref="C75:D75"/>
    <mergeCell ref="C76:D76"/>
    <mergeCell ref="B69:B72"/>
    <mergeCell ref="C69:C70"/>
    <mergeCell ref="C71:C72"/>
    <mergeCell ref="B59:D59"/>
    <mergeCell ref="B60:D60"/>
    <mergeCell ref="B61:B62"/>
    <mergeCell ref="C61:D61"/>
    <mergeCell ref="C62:D62"/>
    <mergeCell ref="B65:D65"/>
    <mergeCell ref="B66:D66"/>
    <mergeCell ref="B49:D49"/>
    <mergeCell ref="A50:A63"/>
    <mergeCell ref="B50:D50"/>
    <mergeCell ref="B51:D51"/>
    <mergeCell ref="B52:D52"/>
    <mergeCell ref="B53:D53"/>
    <mergeCell ref="B54:D54"/>
    <mergeCell ref="B55:B58"/>
    <mergeCell ref="C55:C56"/>
    <mergeCell ref="C57:C58"/>
    <mergeCell ref="B45:D45"/>
    <mergeCell ref="B46:D46"/>
    <mergeCell ref="B47:B48"/>
    <mergeCell ref="C47:D47"/>
    <mergeCell ref="C48:D48"/>
    <mergeCell ref="B35:D35"/>
    <mergeCell ref="A36:A49"/>
    <mergeCell ref="B36:D36"/>
    <mergeCell ref="B37:D37"/>
    <mergeCell ref="B38:D38"/>
    <mergeCell ref="B39:D39"/>
    <mergeCell ref="B40:D40"/>
    <mergeCell ref="B41:B44"/>
    <mergeCell ref="C41:C42"/>
    <mergeCell ref="C43:C44"/>
    <mergeCell ref="B31:D31"/>
    <mergeCell ref="B32:D32"/>
    <mergeCell ref="B33:B34"/>
    <mergeCell ref="C33:D33"/>
    <mergeCell ref="C34:D34"/>
    <mergeCell ref="B21:D21"/>
    <mergeCell ref="A22:A35"/>
    <mergeCell ref="B22:D22"/>
    <mergeCell ref="B23:D23"/>
    <mergeCell ref="B24:D24"/>
    <mergeCell ref="B25:D25"/>
    <mergeCell ref="B26:D26"/>
    <mergeCell ref="B27:B30"/>
    <mergeCell ref="C27:C28"/>
    <mergeCell ref="C29:C30"/>
    <mergeCell ref="B18:D18"/>
    <mergeCell ref="B19:B20"/>
    <mergeCell ref="C19:D19"/>
    <mergeCell ref="C20:D20"/>
    <mergeCell ref="A8:A21"/>
    <mergeCell ref="B8:D8"/>
    <mergeCell ref="B9:D9"/>
    <mergeCell ref="B10:D10"/>
    <mergeCell ref="B11:D11"/>
    <mergeCell ref="B12:D12"/>
    <mergeCell ref="B13:B16"/>
    <mergeCell ref="C13:C14"/>
    <mergeCell ref="C15:C16"/>
    <mergeCell ref="B17:D17"/>
    <mergeCell ref="A1:L1"/>
    <mergeCell ref="A2:D4"/>
    <mergeCell ref="E2:E4"/>
    <mergeCell ref="F2:F4"/>
    <mergeCell ref="G2:G4"/>
    <mergeCell ref="H2:L2"/>
    <mergeCell ref="H3:H4"/>
    <mergeCell ref="I3:J3"/>
    <mergeCell ref="K3:L3"/>
    <mergeCell ref="A5:B7"/>
    <mergeCell ref="C5:D5"/>
    <mergeCell ref="C6:D6"/>
    <mergeCell ref="C7:D7"/>
  </mergeCells>
  <printOptions/>
  <pageMargins left="0.75" right="0.75" top="0.36" bottom="0.3" header="0.19" footer="0.21"/>
  <pageSetup horizontalDpi="1200" verticalDpi="1200" orientation="landscape" paperSize="9" scale="98" r:id="rId1"/>
  <headerFooter alignWithMargins="0">
    <oddFooter>&amp;R17 -19</oddFooter>
  </headerFooter>
  <rowBreaks count="2" manualBreakCount="2">
    <brk id="31" max="255" man="1"/>
    <brk id="6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31">
      <selection activeCell="H15" sqref="H15"/>
    </sheetView>
  </sheetViews>
  <sheetFormatPr defaultColWidth="9.140625" defaultRowHeight="12.75"/>
  <cols>
    <col min="1" max="1" width="8.7109375" style="0" customWidth="1"/>
    <col min="2" max="2" width="12.00390625" style="0" customWidth="1"/>
    <col min="3" max="3" width="10.421875" style="0" customWidth="1"/>
    <col min="4" max="4" width="9.7109375" style="0" customWidth="1"/>
    <col min="5" max="5" width="11.57421875" style="0" customWidth="1"/>
    <col min="6" max="6" width="8.8515625" style="113" customWidth="1"/>
    <col min="7" max="7" width="12.140625" style="0" customWidth="1"/>
    <col min="8" max="8" width="11.140625" style="0" customWidth="1"/>
    <col min="9" max="9" width="9.8515625" style="0" customWidth="1"/>
    <col min="10" max="12" width="10.00390625" style="0" customWidth="1"/>
    <col min="13" max="13" width="10.140625" style="0" customWidth="1"/>
  </cols>
  <sheetData>
    <row r="1" spans="1:13" ht="21" customHeight="1" thickBot="1">
      <c r="A1" s="447" t="s">
        <v>281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12.75" customHeight="1">
      <c r="A2" s="407" t="s">
        <v>169</v>
      </c>
      <c r="B2" s="404"/>
      <c r="C2" s="404"/>
      <c r="D2" s="408"/>
      <c r="E2" s="408"/>
      <c r="F2" s="401" t="s">
        <v>79</v>
      </c>
      <c r="G2" s="404" t="s">
        <v>80</v>
      </c>
      <c r="H2" s="404" t="s">
        <v>170</v>
      </c>
      <c r="I2" s="404" t="s">
        <v>171</v>
      </c>
      <c r="J2" s="404"/>
      <c r="K2" s="404"/>
      <c r="L2" s="404"/>
      <c r="M2" s="415"/>
    </row>
    <row r="3" spans="1:13" ht="25.5" customHeight="1">
      <c r="A3" s="409"/>
      <c r="B3" s="410"/>
      <c r="C3" s="410"/>
      <c r="D3" s="411"/>
      <c r="E3" s="411"/>
      <c r="F3" s="402"/>
      <c r="G3" s="405"/>
      <c r="H3" s="405"/>
      <c r="I3" s="405" t="s">
        <v>172</v>
      </c>
      <c r="J3" s="405" t="s">
        <v>173</v>
      </c>
      <c r="K3" s="405"/>
      <c r="L3" s="405" t="s">
        <v>174</v>
      </c>
      <c r="M3" s="416"/>
    </row>
    <row r="4" spans="1:13" ht="42" customHeight="1" thickBot="1">
      <c r="A4" s="412"/>
      <c r="B4" s="413"/>
      <c r="C4" s="413"/>
      <c r="D4" s="414"/>
      <c r="E4" s="414"/>
      <c r="F4" s="403"/>
      <c r="G4" s="406"/>
      <c r="H4" s="406"/>
      <c r="I4" s="406"/>
      <c r="J4" s="88" t="s">
        <v>175</v>
      </c>
      <c r="K4" s="88" t="s">
        <v>176</v>
      </c>
      <c r="L4" s="88" t="s">
        <v>175</v>
      </c>
      <c r="M4" s="89" t="s">
        <v>176</v>
      </c>
    </row>
    <row r="5" spans="1:13" ht="25.5" customHeight="1">
      <c r="A5" s="475" t="s">
        <v>238</v>
      </c>
      <c r="B5" s="310" t="s">
        <v>178</v>
      </c>
      <c r="C5" s="348"/>
      <c r="D5" s="348"/>
      <c r="E5" s="348"/>
      <c r="F5" s="112">
        <v>271</v>
      </c>
      <c r="G5" s="78" t="s">
        <v>189</v>
      </c>
      <c r="H5" s="145">
        <f aca="true" t="shared" si="0" ref="H5:M5">H15+H32+H38+H43+H48+H53</f>
        <v>0</v>
      </c>
      <c r="I5" s="145">
        <f t="shared" si="0"/>
        <v>0</v>
      </c>
      <c r="J5" s="145">
        <f t="shared" si="0"/>
        <v>0</v>
      </c>
      <c r="K5" s="145">
        <f t="shared" si="0"/>
        <v>0</v>
      </c>
      <c r="L5" s="145">
        <f t="shared" si="0"/>
        <v>0</v>
      </c>
      <c r="M5" s="160">
        <f t="shared" si="0"/>
        <v>0</v>
      </c>
    </row>
    <row r="6" spans="1:13" ht="12.75" customHeight="1">
      <c r="A6" s="429"/>
      <c r="B6" s="294" t="s">
        <v>181</v>
      </c>
      <c r="C6" s="303"/>
      <c r="D6" s="303"/>
      <c r="E6" s="303"/>
      <c r="F6" s="106">
        <v>272</v>
      </c>
      <c r="G6" s="68" t="s">
        <v>86</v>
      </c>
      <c r="H6" s="188">
        <v>0</v>
      </c>
      <c r="I6" s="67" t="s">
        <v>191</v>
      </c>
      <c r="J6" s="67" t="s">
        <v>191</v>
      </c>
      <c r="K6" s="67" t="s">
        <v>191</v>
      </c>
      <c r="L6" s="67" t="s">
        <v>191</v>
      </c>
      <c r="M6" s="73" t="s">
        <v>191</v>
      </c>
    </row>
    <row r="7" spans="1:13" ht="12.75" customHeight="1">
      <c r="A7" s="429"/>
      <c r="B7" s="294" t="s">
        <v>182</v>
      </c>
      <c r="C7" s="303"/>
      <c r="D7" s="303"/>
      <c r="E7" s="303"/>
      <c r="F7" s="110">
        <v>2721</v>
      </c>
      <c r="G7" s="68" t="s">
        <v>86</v>
      </c>
      <c r="H7" s="188">
        <v>0</v>
      </c>
      <c r="I7" s="67" t="s">
        <v>191</v>
      </c>
      <c r="J7" s="67" t="s">
        <v>191</v>
      </c>
      <c r="K7" s="67" t="s">
        <v>191</v>
      </c>
      <c r="L7" s="67" t="s">
        <v>191</v>
      </c>
      <c r="M7" s="73" t="s">
        <v>191</v>
      </c>
    </row>
    <row r="8" spans="1:13" ht="12.75" customHeight="1">
      <c r="A8" s="429"/>
      <c r="B8" s="294" t="s">
        <v>183</v>
      </c>
      <c r="C8" s="303"/>
      <c r="D8" s="303"/>
      <c r="E8" s="303"/>
      <c r="F8" s="106">
        <v>273</v>
      </c>
      <c r="G8" s="67" t="s">
        <v>190</v>
      </c>
      <c r="H8" s="140">
        <f aca="true" t="shared" si="1" ref="H8:M8">H16+H33+H39+H44+H49+H54</f>
        <v>0</v>
      </c>
      <c r="I8" s="140">
        <f t="shared" si="1"/>
        <v>0</v>
      </c>
      <c r="J8" s="140">
        <f t="shared" si="1"/>
        <v>0</v>
      </c>
      <c r="K8" s="140">
        <f t="shared" si="1"/>
        <v>0</v>
      </c>
      <c r="L8" s="140">
        <f t="shared" si="1"/>
        <v>0</v>
      </c>
      <c r="M8" s="149">
        <f t="shared" si="1"/>
        <v>0</v>
      </c>
    </row>
    <row r="9" spans="1:15" ht="12.75" customHeight="1">
      <c r="A9" s="429"/>
      <c r="B9" s="294" t="s">
        <v>184</v>
      </c>
      <c r="C9" s="303"/>
      <c r="D9" s="303"/>
      <c r="E9" s="303"/>
      <c r="F9" s="106">
        <v>274</v>
      </c>
      <c r="G9" s="68" t="s">
        <v>86</v>
      </c>
      <c r="H9" s="140">
        <f aca="true" t="shared" si="2" ref="H9:M9">H10+H11+H12+H13</f>
        <v>0</v>
      </c>
      <c r="I9" s="140">
        <f t="shared" si="2"/>
        <v>0</v>
      </c>
      <c r="J9" s="140">
        <f t="shared" si="2"/>
        <v>0</v>
      </c>
      <c r="K9" s="140">
        <f t="shared" si="2"/>
        <v>0</v>
      </c>
      <c r="L9" s="140">
        <f t="shared" si="2"/>
        <v>0</v>
      </c>
      <c r="M9" s="149">
        <f t="shared" si="2"/>
        <v>0</v>
      </c>
      <c r="O9" s="150"/>
    </row>
    <row r="10" spans="1:13" ht="12" customHeight="1">
      <c r="A10" s="429"/>
      <c r="B10" s="300" t="s">
        <v>93</v>
      </c>
      <c r="C10" s="287" t="s">
        <v>185</v>
      </c>
      <c r="D10" s="294" t="s">
        <v>187</v>
      </c>
      <c r="E10" s="294"/>
      <c r="F10" s="109" t="s">
        <v>602</v>
      </c>
      <c r="G10" s="68" t="s">
        <v>86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0</v>
      </c>
    </row>
    <row r="11" spans="1:13" ht="12" customHeight="1">
      <c r="A11" s="429"/>
      <c r="B11" s="300"/>
      <c r="C11" s="287"/>
      <c r="D11" s="294" t="s">
        <v>188</v>
      </c>
      <c r="E11" s="294"/>
      <c r="F11" s="109" t="s">
        <v>603</v>
      </c>
      <c r="G11" s="68" t="s">
        <v>86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9">
        <v>0</v>
      </c>
    </row>
    <row r="12" spans="1:13" ht="12.75" customHeight="1">
      <c r="A12" s="429"/>
      <c r="B12" s="300"/>
      <c r="C12" s="287" t="s">
        <v>186</v>
      </c>
      <c r="D12" s="294" t="s">
        <v>187</v>
      </c>
      <c r="E12" s="294"/>
      <c r="F12" s="109" t="s">
        <v>604</v>
      </c>
      <c r="G12" s="68" t="s">
        <v>86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9">
        <v>0</v>
      </c>
    </row>
    <row r="13" spans="1:13" ht="12.75" customHeight="1">
      <c r="A13" s="429"/>
      <c r="B13" s="300"/>
      <c r="C13" s="287"/>
      <c r="D13" s="294" t="s">
        <v>188</v>
      </c>
      <c r="E13" s="294"/>
      <c r="F13" s="109" t="s">
        <v>605</v>
      </c>
      <c r="G13" s="68" t="s">
        <v>86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9">
        <v>0</v>
      </c>
    </row>
    <row r="14" spans="1:13" ht="26.25" customHeight="1">
      <c r="A14" s="490"/>
      <c r="B14" s="462" t="s">
        <v>198</v>
      </c>
      <c r="C14" s="491"/>
      <c r="D14" s="491"/>
      <c r="E14" s="491"/>
      <c r="F14" s="129" t="s">
        <v>606</v>
      </c>
      <c r="G14" s="85" t="s">
        <v>86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5">
        <v>0</v>
      </c>
    </row>
    <row r="15" spans="1:13" ht="25.5" customHeight="1">
      <c r="A15" s="485" t="s">
        <v>93</v>
      </c>
      <c r="B15" s="287" t="s">
        <v>255</v>
      </c>
      <c r="C15" s="294" t="s">
        <v>178</v>
      </c>
      <c r="D15" s="294"/>
      <c r="E15" s="294"/>
      <c r="F15" s="126" t="s">
        <v>613</v>
      </c>
      <c r="G15" s="68" t="s">
        <v>189</v>
      </c>
      <c r="H15" s="140">
        <f aca="true" t="shared" si="3" ref="H15:M16">H22+H27</f>
        <v>0</v>
      </c>
      <c r="I15" s="140">
        <f t="shared" si="3"/>
        <v>0</v>
      </c>
      <c r="J15" s="140">
        <f t="shared" si="3"/>
        <v>0</v>
      </c>
      <c r="K15" s="140">
        <f t="shared" si="3"/>
        <v>0</v>
      </c>
      <c r="L15" s="140">
        <f t="shared" si="3"/>
        <v>0</v>
      </c>
      <c r="M15" s="149">
        <f t="shared" si="3"/>
        <v>0</v>
      </c>
    </row>
    <row r="16" spans="1:13" ht="16.5" customHeight="1">
      <c r="A16" s="419"/>
      <c r="B16" s="300"/>
      <c r="C16" s="294" t="s">
        <v>183</v>
      </c>
      <c r="D16" s="294"/>
      <c r="E16" s="294"/>
      <c r="F16" s="126" t="s">
        <v>616</v>
      </c>
      <c r="G16" s="68" t="s">
        <v>190</v>
      </c>
      <c r="H16" s="140">
        <f t="shared" si="3"/>
        <v>0</v>
      </c>
      <c r="I16" s="140">
        <f t="shared" si="3"/>
        <v>0</v>
      </c>
      <c r="J16" s="140">
        <f t="shared" si="3"/>
        <v>0</v>
      </c>
      <c r="K16" s="140">
        <f t="shared" si="3"/>
        <v>0</v>
      </c>
      <c r="L16" s="140">
        <f t="shared" si="3"/>
        <v>0</v>
      </c>
      <c r="M16" s="149">
        <f t="shared" si="3"/>
        <v>0</v>
      </c>
    </row>
    <row r="17" spans="1:13" ht="12.75" customHeight="1">
      <c r="A17" s="419"/>
      <c r="B17" s="300"/>
      <c r="C17" s="294" t="s">
        <v>208</v>
      </c>
      <c r="D17" s="294"/>
      <c r="E17" s="294"/>
      <c r="F17" s="126" t="s">
        <v>617</v>
      </c>
      <c r="G17" s="68" t="s">
        <v>86</v>
      </c>
      <c r="H17" s="140">
        <f aca="true" t="shared" si="4" ref="H17:M17">H18+H19+H20+H21</f>
        <v>0</v>
      </c>
      <c r="I17" s="140">
        <f t="shared" si="4"/>
        <v>0</v>
      </c>
      <c r="J17" s="140">
        <f t="shared" si="4"/>
        <v>0</v>
      </c>
      <c r="K17" s="140">
        <f t="shared" si="4"/>
        <v>0</v>
      </c>
      <c r="L17" s="140">
        <f t="shared" si="4"/>
        <v>0</v>
      </c>
      <c r="M17" s="149">
        <f t="shared" si="4"/>
        <v>0</v>
      </c>
    </row>
    <row r="18" spans="1:13" ht="12.75" customHeight="1">
      <c r="A18" s="419"/>
      <c r="B18" s="300"/>
      <c r="C18" s="300" t="s">
        <v>93</v>
      </c>
      <c r="D18" s="300" t="s">
        <v>185</v>
      </c>
      <c r="E18" s="56" t="s">
        <v>187</v>
      </c>
      <c r="F18" s="109" t="s">
        <v>618</v>
      </c>
      <c r="G18" s="68" t="s">
        <v>86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9">
        <v>0</v>
      </c>
    </row>
    <row r="19" spans="1:13" ht="12.75" customHeight="1">
      <c r="A19" s="419"/>
      <c r="B19" s="300"/>
      <c r="C19" s="300"/>
      <c r="D19" s="300"/>
      <c r="E19" s="66" t="s">
        <v>188</v>
      </c>
      <c r="F19" s="109" t="s">
        <v>619</v>
      </c>
      <c r="G19" s="68" t="s">
        <v>86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9">
        <v>0</v>
      </c>
    </row>
    <row r="20" spans="1:13" ht="12.75" customHeight="1">
      <c r="A20" s="419"/>
      <c r="B20" s="300"/>
      <c r="C20" s="300"/>
      <c r="D20" s="287" t="s">
        <v>186</v>
      </c>
      <c r="E20" s="56" t="s">
        <v>187</v>
      </c>
      <c r="F20" s="109" t="s">
        <v>620</v>
      </c>
      <c r="G20" s="68" t="s">
        <v>86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9">
        <v>0</v>
      </c>
    </row>
    <row r="21" spans="1:13" ht="32.25" customHeight="1">
      <c r="A21" s="419"/>
      <c r="B21" s="300"/>
      <c r="C21" s="300"/>
      <c r="D21" s="287"/>
      <c r="E21" s="66" t="s">
        <v>188</v>
      </c>
      <c r="F21" s="109" t="s">
        <v>621</v>
      </c>
      <c r="G21" s="68" t="s">
        <v>86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9">
        <v>0</v>
      </c>
    </row>
    <row r="22" spans="1:13" ht="39.75" customHeight="1">
      <c r="A22" s="455"/>
      <c r="B22" s="398" t="s">
        <v>93</v>
      </c>
      <c r="C22" s="488" t="s">
        <v>239</v>
      </c>
      <c r="D22" s="294" t="s">
        <v>178</v>
      </c>
      <c r="E22" s="303"/>
      <c r="F22" s="110" t="s">
        <v>614</v>
      </c>
      <c r="G22" s="68" t="s">
        <v>189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9">
        <v>0</v>
      </c>
    </row>
    <row r="23" spans="1:13" ht="12.75">
      <c r="A23" s="455"/>
      <c r="B23" s="399"/>
      <c r="C23" s="424"/>
      <c r="D23" s="294" t="s">
        <v>183</v>
      </c>
      <c r="E23" s="303"/>
      <c r="F23" s="110" t="s">
        <v>615</v>
      </c>
      <c r="G23" s="68" t="s">
        <v>190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9">
        <v>0</v>
      </c>
    </row>
    <row r="24" spans="1:15" ht="23.25" customHeight="1">
      <c r="A24" s="455"/>
      <c r="B24" s="399"/>
      <c r="C24" s="424"/>
      <c r="D24" s="294" t="s">
        <v>242</v>
      </c>
      <c r="E24" s="303"/>
      <c r="F24" s="110" t="s">
        <v>622</v>
      </c>
      <c r="G24" s="68" t="s">
        <v>86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9">
        <v>0</v>
      </c>
      <c r="N24" s="157" t="str">
        <f>IF(AND((H24=H18+H19),(I24=I18+I19),(J24=J18+J19),(K24=K18+K19),(L24=L18+L19),(M24=M18+M19)),"OK","Pārbaudi klientu sadalījumu pa dzimumiem")</f>
        <v>OK</v>
      </c>
      <c r="O24" s="150"/>
    </row>
    <row r="25" spans="1:13" ht="24" customHeight="1">
      <c r="A25" s="455"/>
      <c r="B25" s="399"/>
      <c r="C25" s="424"/>
      <c r="D25" s="294" t="s">
        <v>240</v>
      </c>
      <c r="E25" s="303"/>
      <c r="F25" s="110" t="s">
        <v>623</v>
      </c>
      <c r="G25" s="68" t="s">
        <v>86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9">
        <v>0</v>
      </c>
    </row>
    <row r="26" spans="1:13" ht="48" customHeight="1">
      <c r="A26" s="455"/>
      <c r="B26" s="399"/>
      <c r="C26" s="489"/>
      <c r="D26" s="294" t="s">
        <v>219</v>
      </c>
      <c r="E26" s="303"/>
      <c r="F26" s="110" t="s">
        <v>624</v>
      </c>
      <c r="G26" s="68" t="s">
        <v>86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9">
        <v>0</v>
      </c>
    </row>
    <row r="27" spans="1:13" ht="37.5" customHeight="1">
      <c r="A27" s="455"/>
      <c r="B27" s="399"/>
      <c r="C27" s="492" t="s">
        <v>241</v>
      </c>
      <c r="D27" s="294" t="s">
        <v>178</v>
      </c>
      <c r="E27" s="303"/>
      <c r="F27" s="110" t="s">
        <v>625</v>
      </c>
      <c r="G27" s="68" t="s">
        <v>189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9">
        <v>0</v>
      </c>
    </row>
    <row r="28" spans="1:13" ht="18.75" customHeight="1">
      <c r="A28" s="455"/>
      <c r="B28" s="399"/>
      <c r="C28" s="493"/>
      <c r="D28" s="294" t="s">
        <v>183</v>
      </c>
      <c r="E28" s="303"/>
      <c r="F28" s="110" t="s">
        <v>626</v>
      </c>
      <c r="G28" s="68" t="s">
        <v>190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9">
        <v>0</v>
      </c>
    </row>
    <row r="29" spans="1:15" ht="27" customHeight="1">
      <c r="A29" s="455"/>
      <c r="B29" s="399"/>
      <c r="C29" s="493"/>
      <c r="D29" s="294" t="s">
        <v>229</v>
      </c>
      <c r="E29" s="303"/>
      <c r="F29" s="110" t="s">
        <v>627</v>
      </c>
      <c r="G29" s="68" t="s">
        <v>86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9">
        <v>0</v>
      </c>
      <c r="N29" s="157" t="str">
        <f>IF(AND((H29=H20+H21),(I29=I20+I21),(J29=J20+I21),(K29=K20+K21),(L29=L20+L21),(M29=M20+M21)),"OK","Pārbaudi klientu sadalījumu pa dzimumiem")</f>
        <v>OK</v>
      </c>
      <c r="O29" s="150"/>
    </row>
    <row r="30" spans="1:13" ht="26.25" customHeight="1">
      <c r="A30" s="455"/>
      <c r="B30" s="399"/>
      <c r="C30" s="493"/>
      <c r="D30" s="294" t="s">
        <v>240</v>
      </c>
      <c r="E30" s="303"/>
      <c r="F30" s="110" t="s">
        <v>628</v>
      </c>
      <c r="G30" s="68" t="s">
        <v>86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9">
        <v>0</v>
      </c>
    </row>
    <row r="31" spans="1:13" ht="48.75" customHeight="1">
      <c r="A31" s="455"/>
      <c r="B31" s="400"/>
      <c r="C31" s="494"/>
      <c r="D31" s="294" t="s">
        <v>219</v>
      </c>
      <c r="E31" s="303"/>
      <c r="F31" s="110" t="s">
        <v>629</v>
      </c>
      <c r="G31" s="68" t="s">
        <v>86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9">
        <v>0</v>
      </c>
    </row>
    <row r="32" spans="1:13" ht="29.25" customHeight="1">
      <c r="A32" s="486"/>
      <c r="B32" s="383" t="s">
        <v>256</v>
      </c>
      <c r="C32" s="294" t="s">
        <v>178</v>
      </c>
      <c r="D32" s="294"/>
      <c r="E32" s="294"/>
      <c r="F32" s="106" t="s">
        <v>630</v>
      </c>
      <c r="G32" s="68" t="s">
        <v>189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9">
        <v>0</v>
      </c>
    </row>
    <row r="33" spans="1:13" ht="15.75" customHeight="1">
      <c r="A33" s="486"/>
      <c r="B33" s="483"/>
      <c r="C33" s="294" t="s">
        <v>183</v>
      </c>
      <c r="D33" s="294"/>
      <c r="E33" s="294"/>
      <c r="F33" s="106" t="s">
        <v>635</v>
      </c>
      <c r="G33" s="68" t="s">
        <v>190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9">
        <v>0</v>
      </c>
    </row>
    <row r="34" spans="1:13" ht="15.75" customHeight="1">
      <c r="A34" s="486"/>
      <c r="B34" s="483"/>
      <c r="C34" s="294" t="s">
        <v>243</v>
      </c>
      <c r="D34" s="294"/>
      <c r="E34" s="294"/>
      <c r="F34" s="106" t="s">
        <v>636</v>
      </c>
      <c r="G34" s="68" t="s">
        <v>86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9">
        <v>0</v>
      </c>
    </row>
    <row r="35" spans="1:13" ht="21" customHeight="1">
      <c r="A35" s="486"/>
      <c r="B35" s="483"/>
      <c r="C35" s="294" t="s">
        <v>240</v>
      </c>
      <c r="D35" s="303"/>
      <c r="E35" s="303"/>
      <c r="F35" s="106" t="s">
        <v>637</v>
      </c>
      <c r="G35" s="68" t="s">
        <v>86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9">
        <v>0</v>
      </c>
    </row>
    <row r="36" spans="1:13" ht="36" customHeight="1">
      <c r="A36" s="486"/>
      <c r="B36" s="484"/>
      <c r="C36" s="294" t="s">
        <v>219</v>
      </c>
      <c r="D36" s="290"/>
      <c r="E36" s="290"/>
      <c r="F36" s="106" t="s">
        <v>638</v>
      </c>
      <c r="G36" s="68" t="s">
        <v>86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9">
        <v>0</v>
      </c>
    </row>
    <row r="37" spans="1:13" ht="13.5" customHeight="1" hidden="1">
      <c r="A37" s="486"/>
      <c r="B37" s="92"/>
      <c r="C37" s="93"/>
      <c r="D37" s="93"/>
      <c r="E37" s="93"/>
      <c r="F37" s="128"/>
      <c r="G37" s="93"/>
      <c r="H37" s="196"/>
      <c r="I37" s="196"/>
      <c r="J37" s="196"/>
      <c r="K37" s="196"/>
      <c r="L37" s="196"/>
      <c r="M37" s="197"/>
    </row>
    <row r="38" spans="1:13" ht="25.5">
      <c r="A38" s="486"/>
      <c r="B38" s="383" t="s">
        <v>257</v>
      </c>
      <c r="C38" s="294" t="s">
        <v>178</v>
      </c>
      <c r="D38" s="294"/>
      <c r="E38" s="294"/>
      <c r="F38" s="106" t="s">
        <v>631</v>
      </c>
      <c r="G38" s="68" t="s">
        <v>189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9">
        <v>0</v>
      </c>
    </row>
    <row r="39" spans="1:13" ht="12.75">
      <c r="A39" s="486"/>
      <c r="B39" s="483"/>
      <c r="C39" s="294" t="s">
        <v>183</v>
      </c>
      <c r="D39" s="294"/>
      <c r="E39" s="294"/>
      <c r="F39" s="106" t="s">
        <v>639</v>
      </c>
      <c r="G39" s="68" t="s">
        <v>190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9">
        <v>0</v>
      </c>
    </row>
    <row r="40" spans="1:13" ht="12.75">
      <c r="A40" s="486"/>
      <c r="B40" s="483"/>
      <c r="C40" s="294" t="s">
        <v>243</v>
      </c>
      <c r="D40" s="294"/>
      <c r="E40" s="294"/>
      <c r="F40" s="106" t="s">
        <v>640</v>
      </c>
      <c r="G40" s="68" t="s">
        <v>86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9">
        <v>0</v>
      </c>
    </row>
    <row r="41" spans="1:13" ht="12.75">
      <c r="A41" s="486"/>
      <c r="B41" s="483"/>
      <c r="C41" s="294" t="s">
        <v>240</v>
      </c>
      <c r="D41" s="303"/>
      <c r="E41" s="303"/>
      <c r="F41" s="106" t="s">
        <v>641</v>
      </c>
      <c r="G41" s="68" t="s">
        <v>86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9">
        <v>0</v>
      </c>
    </row>
    <row r="42" spans="1:13" ht="37.5" customHeight="1">
      <c r="A42" s="486"/>
      <c r="B42" s="484"/>
      <c r="C42" s="294" t="s">
        <v>219</v>
      </c>
      <c r="D42" s="290"/>
      <c r="E42" s="290"/>
      <c r="F42" s="106" t="s">
        <v>642</v>
      </c>
      <c r="G42" s="68" t="s">
        <v>86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9">
        <v>0</v>
      </c>
    </row>
    <row r="43" spans="1:13" ht="25.5">
      <c r="A43" s="486"/>
      <c r="B43" s="383" t="s">
        <v>258</v>
      </c>
      <c r="C43" s="431" t="s">
        <v>178</v>
      </c>
      <c r="D43" s="431"/>
      <c r="E43" s="431"/>
      <c r="F43" s="106" t="s">
        <v>632</v>
      </c>
      <c r="G43" s="68" t="s">
        <v>189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9">
        <v>0</v>
      </c>
    </row>
    <row r="44" spans="1:13" ht="12.75">
      <c r="A44" s="486"/>
      <c r="B44" s="483"/>
      <c r="C44" s="294" t="s">
        <v>183</v>
      </c>
      <c r="D44" s="294"/>
      <c r="E44" s="294"/>
      <c r="F44" s="106" t="s">
        <v>643</v>
      </c>
      <c r="G44" s="68" t="s">
        <v>190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9">
        <v>0</v>
      </c>
    </row>
    <row r="45" spans="1:13" ht="12.75">
      <c r="A45" s="486"/>
      <c r="B45" s="483"/>
      <c r="C45" s="294" t="s">
        <v>243</v>
      </c>
      <c r="D45" s="294"/>
      <c r="E45" s="294"/>
      <c r="F45" s="106" t="s">
        <v>606</v>
      </c>
      <c r="G45" s="68" t="s">
        <v>86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9">
        <v>0</v>
      </c>
    </row>
    <row r="46" spans="1:13" ht="12.75">
      <c r="A46" s="486"/>
      <c r="B46" s="483"/>
      <c r="C46" s="294" t="s">
        <v>240</v>
      </c>
      <c r="D46" s="303"/>
      <c r="E46" s="303"/>
      <c r="F46" s="106" t="s">
        <v>644</v>
      </c>
      <c r="G46" s="68" t="s">
        <v>86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9">
        <v>0</v>
      </c>
    </row>
    <row r="47" spans="1:13" ht="37.5" customHeight="1">
      <c r="A47" s="486"/>
      <c r="B47" s="484"/>
      <c r="C47" s="294" t="s">
        <v>219</v>
      </c>
      <c r="D47" s="290"/>
      <c r="E47" s="290"/>
      <c r="F47" s="106" t="s">
        <v>645</v>
      </c>
      <c r="G47" s="68" t="s">
        <v>86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9">
        <v>0</v>
      </c>
    </row>
    <row r="48" spans="1:13" ht="25.5">
      <c r="A48" s="486"/>
      <c r="B48" s="480" t="s">
        <v>259</v>
      </c>
      <c r="C48" s="431" t="s">
        <v>178</v>
      </c>
      <c r="D48" s="431"/>
      <c r="E48" s="431"/>
      <c r="F48" s="106" t="s">
        <v>633</v>
      </c>
      <c r="G48" s="68" t="s">
        <v>189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9">
        <v>0</v>
      </c>
    </row>
    <row r="49" spans="1:13" ht="12.75">
      <c r="A49" s="486"/>
      <c r="B49" s="481"/>
      <c r="C49" s="294" t="s">
        <v>183</v>
      </c>
      <c r="D49" s="294"/>
      <c r="E49" s="294"/>
      <c r="F49" s="106" t="s">
        <v>646</v>
      </c>
      <c r="G49" s="68" t="s">
        <v>190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9">
        <v>0</v>
      </c>
    </row>
    <row r="50" spans="1:13" ht="12.75">
      <c r="A50" s="486"/>
      <c r="B50" s="481"/>
      <c r="C50" s="294" t="s">
        <v>243</v>
      </c>
      <c r="D50" s="294"/>
      <c r="E50" s="294"/>
      <c r="F50" s="106" t="s">
        <v>647</v>
      </c>
      <c r="G50" s="68" t="s">
        <v>86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9">
        <v>0</v>
      </c>
    </row>
    <row r="51" spans="1:13" ht="12.75">
      <c r="A51" s="486"/>
      <c r="B51" s="481"/>
      <c r="C51" s="294" t="s">
        <v>240</v>
      </c>
      <c r="D51" s="303"/>
      <c r="E51" s="303"/>
      <c r="F51" s="106" t="s">
        <v>648</v>
      </c>
      <c r="G51" s="68" t="s">
        <v>86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9">
        <v>0</v>
      </c>
    </row>
    <row r="52" spans="1:13" ht="37.5" customHeight="1">
      <c r="A52" s="486"/>
      <c r="B52" s="482"/>
      <c r="C52" s="294" t="s">
        <v>219</v>
      </c>
      <c r="D52" s="290"/>
      <c r="E52" s="290"/>
      <c r="F52" s="106" t="s">
        <v>649</v>
      </c>
      <c r="G52" s="68" t="s">
        <v>86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9">
        <v>0</v>
      </c>
    </row>
    <row r="53" spans="1:13" ht="25.5">
      <c r="A53" s="486"/>
      <c r="B53" s="492" t="s">
        <v>260</v>
      </c>
      <c r="C53" s="431" t="s">
        <v>178</v>
      </c>
      <c r="D53" s="431"/>
      <c r="E53" s="431"/>
      <c r="F53" s="106" t="s">
        <v>634</v>
      </c>
      <c r="G53" s="68" t="s">
        <v>189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9">
        <v>0</v>
      </c>
    </row>
    <row r="54" spans="1:13" ht="17.25" customHeight="1">
      <c r="A54" s="486"/>
      <c r="B54" s="495"/>
      <c r="C54" s="294" t="s">
        <v>183</v>
      </c>
      <c r="D54" s="294"/>
      <c r="E54" s="294"/>
      <c r="F54" s="106" t="s">
        <v>650</v>
      </c>
      <c r="G54" s="68" t="s">
        <v>190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9">
        <v>0</v>
      </c>
    </row>
    <row r="55" spans="1:13" ht="21.75" customHeight="1" thickBot="1">
      <c r="A55" s="487"/>
      <c r="B55" s="496"/>
      <c r="C55" s="296" t="s">
        <v>243</v>
      </c>
      <c r="D55" s="296"/>
      <c r="E55" s="296"/>
      <c r="F55" s="107" t="s">
        <v>651</v>
      </c>
      <c r="G55" s="75" t="s">
        <v>86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1">
        <v>0</v>
      </c>
    </row>
  </sheetData>
  <sheetProtection password="CE88" sheet="1" objects="1" scenarios="1"/>
  <mergeCells count="72">
    <mergeCell ref="B53:B55"/>
    <mergeCell ref="C53:E53"/>
    <mergeCell ref="C54:E54"/>
    <mergeCell ref="C55:E55"/>
    <mergeCell ref="D23:E23"/>
    <mergeCell ref="D24:E24"/>
    <mergeCell ref="C27:C31"/>
    <mergeCell ref="D27:E27"/>
    <mergeCell ref="D28:E28"/>
    <mergeCell ref="D29:E29"/>
    <mergeCell ref="D30:E30"/>
    <mergeCell ref="D31:E31"/>
    <mergeCell ref="D12:E12"/>
    <mergeCell ref="D13:E13"/>
    <mergeCell ref="B14:E14"/>
    <mergeCell ref="C12:C13"/>
    <mergeCell ref="B8:E8"/>
    <mergeCell ref="B9:E9"/>
    <mergeCell ref="D10:E10"/>
    <mergeCell ref="D11:E11"/>
    <mergeCell ref="D20:D21"/>
    <mergeCell ref="A2:E4"/>
    <mergeCell ref="H2:H4"/>
    <mergeCell ref="I2:M2"/>
    <mergeCell ref="I3:I4"/>
    <mergeCell ref="J3:K3"/>
    <mergeCell ref="L3:M3"/>
    <mergeCell ref="F2:F4"/>
    <mergeCell ref="G2:G4"/>
    <mergeCell ref="B7:E7"/>
    <mergeCell ref="D22:E22"/>
    <mergeCell ref="A5:A14"/>
    <mergeCell ref="B5:E5"/>
    <mergeCell ref="B6:E6"/>
    <mergeCell ref="B15:B21"/>
    <mergeCell ref="C15:E15"/>
    <mergeCell ref="C16:E16"/>
    <mergeCell ref="C17:E17"/>
    <mergeCell ref="C18:C21"/>
    <mergeCell ref="D18:D19"/>
    <mergeCell ref="C36:E36"/>
    <mergeCell ref="B32:B36"/>
    <mergeCell ref="D25:E25"/>
    <mergeCell ref="D26:E26"/>
    <mergeCell ref="C22:C26"/>
    <mergeCell ref="C32:E32"/>
    <mergeCell ref="C33:E33"/>
    <mergeCell ref="C34:E34"/>
    <mergeCell ref="C35:E35"/>
    <mergeCell ref="B22:B31"/>
    <mergeCell ref="C45:E45"/>
    <mergeCell ref="C46:E46"/>
    <mergeCell ref="C47:E47"/>
    <mergeCell ref="C40:E40"/>
    <mergeCell ref="C41:E41"/>
    <mergeCell ref="C42:E42"/>
    <mergeCell ref="B38:B42"/>
    <mergeCell ref="C38:E38"/>
    <mergeCell ref="C39:E39"/>
    <mergeCell ref="A1:M1"/>
    <mergeCell ref="A15:A55"/>
    <mergeCell ref="B10:B13"/>
    <mergeCell ref="C10:C11"/>
    <mergeCell ref="B43:B47"/>
    <mergeCell ref="C43:E43"/>
    <mergeCell ref="C44:E44"/>
    <mergeCell ref="B48:B52"/>
    <mergeCell ref="C48:E48"/>
    <mergeCell ref="C49:E49"/>
    <mergeCell ref="C50:E50"/>
    <mergeCell ref="C51:E51"/>
    <mergeCell ref="C52:E52"/>
  </mergeCells>
  <printOptions/>
  <pageMargins left="0.49" right="0.75" top="0.32" bottom="0.36" header="0.21" footer="0.24"/>
  <pageSetup horizontalDpi="1200" verticalDpi="1200" orientation="landscape" paperSize="9" r:id="rId1"/>
  <headerFooter alignWithMargins="0">
    <oddFooter>&amp;R20 - 22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1.7109375" style="198" customWidth="1"/>
    <col min="2" max="2" width="9.140625" style="198" customWidth="1"/>
    <col min="3" max="3" width="10.140625" style="198" customWidth="1"/>
    <col min="4" max="4" width="15.8515625" style="198" customWidth="1"/>
    <col min="5" max="5" width="11.8515625" style="221" customWidth="1"/>
    <col min="6" max="6" width="14.00390625" style="198" customWidth="1"/>
    <col min="7" max="7" width="12.7109375" style="198" customWidth="1"/>
    <col min="8" max="9" width="9.140625" style="198" customWidth="1"/>
  </cols>
  <sheetData>
    <row r="1" spans="1:7" ht="25.5" customHeight="1" thickBot="1">
      <c r="A1" s="497" t="s">
        <v>261</v>
      </c>
      <c r="B1" s="498"/>
      <c r="C1" s="498"/>
      <c r="D1" s="498"/>
      <c r="E1" s="498"/>
      <c r="F1" s="498"/>
      <c r="G1" s="498"/>
    </row>
    <row r="2" spans="1:7" ht="15" thickBot="1">
      <c r="A2" s="175" t="s">
        <v>82</v>
      </c>
      <c r="B2" s="172"/>
      <c r="C2" s="172"/>
      <c r="D2" s="513"/>
      <c r="E2" s="200" t="s">
        <v>79</v>
      </c>
      <c r="F2" s="199" t="s">
        <v>80</v>
      </c>
      <c r="G2" s="201" t="s">
        <v>81</v>
      </c>
    </row>
    <row r="3" spans="1:9" s="69" customFormat="1" ht="13.5" thickBot="1">
      <c r="A3" s="504" t="s">
        <v>262</v>
      </c>
      <c r="B3" s="511" t="s">
        <v>263</v>
      </c>
      <c r="C3" s="511"/>
      <c r="D3" s="511"/>
      <c r="E3" s="203" t="s">
        <v>654</v>
      </c>
      <c r="F3" s="202" t="s">
        <v>190</v>
      </c>
      <c r="G3" s="204">
        <f>G24+'3.2_3.2.2'!H3</f>
        <v>0</v>
      </c>
      <c r="H3" s="205" t="str">
        <f>IF(G3=G4+G5,"OK","Pārbaudi naudā un natūrā izmaksātos pabalstus visās tabulās")</f>
        <v>OK</v>
      </c>
      <c r="I3" s="206"/>
    </row>
    <row r="4" spans="1:9" s="69" customFormat="1" ht="13.5" thickBot="1">
      <c r="A4" s="505"/>
      <c r="B4" s="272" t="s">
        <v>93</v>
      </c>
      <c r="C4" s="501" t="s">
        <v>264</v>
      </c>
      <c r="D4" s="501"/>
      <c r="E4" s="210" t="s">
        <v>656</v>
      </c>
      <c r="F4" s="209" t="s">
        <v>190</v>
      </c>
      <c r="G4" s="204">
        <f>G25+'3.2_3.2.2'!H4</f>
        <v>0</v>
      </c>
      <c r="H4" s="211"/>
      <c r="I4" s="211"/>
    </row>
    <row r="5" spans="1:9" s="69" customFormat="1" ht="12.75">
      <c r="A5" s="505"/>
      <c r="B5" s="272"/>
      <c r="C5" s="502" t="s">
        <v>265</v>
      </c>
      <c r="D5" s="502"/>
      <c r="E5" s="210" t="s">
        <v>657</v>
      </c>
      <c r="F5" s="209" t="s">
        <v>190</v>
      </c>
      <c r="G5" s="204">
        <f>G26+'3.2_3.2.2'!H5</f>
        <v>0</v>
      </c>
      <c r="H5" s="211"/>
      <c r="I5" s="211"/>
    </row>
    <row r="6" spans="1:9" s="69" customFormat="1" ht="12.75">
      <c r="A6" s="505"/>
      <c r="B6" s="272" t="s">
        <v>273</v>
      </c>
      <c r="C6" s="503"/>
      <c r="D6" s="503"/>
      <c r="E6" s="212" t="s">
        <v>655</v>
      </c>
      <c r="F6" s="209" t="s">
        <v>274</v>
      </c>
      <c r="G6" s="181">
        <v>0</v>
      </c>
      <c r="H6" s="211"/>
      <c r="I6" s="211"/>
    </row>
    <row r="7" spans="1:9" s="69" customFormat="1" ht="12.75">
      <c r="A7" s="505"/>
      <c r="B7" s="501" t="s">
        <v>266</v>
      </c>
      <c r="C7" s="501"/>
      <c r="D7" s="501"/>
      <c r="E7" s="213" t="s">
        <v>658</v>
      </c>
      <c r="F7" s="209" t="s">
        <v>86</v>
      </c>
      <c r="G7" s="214">
        <f>G12+G14+G19+G20</f>
        <v>0</v>
      </c>
      <c r="H7" s="211"/>
      <c r="I7" s="215"/>
    </row>
    <row r="8" spans="1:9" s="69" customFormat="1" ht="12.75">
      <c r="A8" s="505"/>
      <c r="B8" s="512" t="s">
        <v>124</v>
      </c>
      <c r="C8" s="512" t="s">
        <v>185</v>
      </c>
      <c r="D8" s="209" t="s">
        <v>267</v>
      </c>
      <c r="E8" s="216" t="s">
        <v>659</v>
      </c>
      <c r="F8" s="209" t="s">
        <v>86</v>
      </c>
      <c r="G8" s="181">
        <v>0</v>
      </c>
      <c r="H8" s="211"/>
      <c r="I8" s="211"/>
    </row>
    <row r="9" spans="1:9" s="69" customFormat="1" ht="12.75">
      <c r="A9" s="505"/>
      <c r="B9" s="512"/>
      <c r="C9" s="512"/>
      <c r="D9" s="209" t="s">
        <v>188</v>
      </c>
      <c r="E9" s="216" t="s">
        <v>660</v>
      </c>
      <c r="F9" s="209" t="s">
        <v>86</v>
      </c>
      <c r="G9" s="181">
        <v>0</v>
      </c>
      <c r="H9" s="211"/>
      <c r="I9" s="211"/>
    </row>
    <row r="10" spans="1:9" s="69" customFormat="1" ht="12.75">
      <c r="A10" s="506"/>
      <c r="B10" s="502"/>
      <c r="C10" s="272" t="s">
        <v>186</v>
      </c>
      <c r="D10" s="209" t="s">
        <v>267</v>
      </c>
      <c r="E10" s="216" t="s">
        <v>661</v>
      </c>
      <c r="F10" s="209" t="s">
        <v>86</v>
      </c>
      <c r="G10" s="181">
        <v>0</v>
      </c>
      <c r="H10" s="211"/>
      <c r="I10" s="211"/>
    </row>
    <row r="11" spans="1:9" s="69" customFormat="1" ht="12.75">
      <c r="A11" s="506"/>
      <c r="B11" s="502"/>
      <c r="C11" s="272"/>
      <c r="D11" s="209" t="s">
        <v>188</v>
      </c>
      <c r="E11" s="216" t="s">
        <v>662</v>
      </c>
      <c r="F11" s="209" t="s">
        <v>86</v>
      </c>
      <c r="G11" s="181">
        <v>0</v>
      </c>
      <c r="H11" s="211"/>
      <c r="I11" s="211"/>
    </row>
    <row r="12" spans="1:9" s="69" customFormat="1" ht="12.75">
      <c r="A12" s="506"/>
      <c r="B12" s="508" t="s">
        <v>124</v>
      </c>
      <c r="C12" s="501" t="s">
        <v>185</v>
      </c>
      <c r="D12" s="502"/>
      <c r="E12" s="213" t="s">
        <v>663</v>
      </c>
      <c r="F12" s="209" t="s">
        <v>86</v>
      </c>
      <c r="G12" s="181">
        <v>0</v>
      </c>
      <c r="H12" s="211"/>
      <c r="I12" s="211"/>
    </row>
    <row r="13" spans="1:9" s="1" customFormat="1" ht="12.75">
      <c r="A13" s="506"/>
      <c r="B13" s="509"/>
      <c r="C13" s="501" t="s">
        <v>268</v>
      </c>
      <c r="D13" s="502"/>
      <c r="E13" s="217" t="s">
        <v>664</v>
      </c>
      <c r="F13" s="209" t="s">
        <v>86</v>
      </c>
      <c r="G13" s="181">
        <v>0</v>
      </c>
      <c r="H13" s="5"/>
      <c r="I13" s="5"/>
    </row>
    <row r="14" spans="1:9" s="1" customFormat="1" ht="23.25" customHeight="1">
      <c r="A14" s="506"/>
      <c r="B14" s="509"/>
      <c r="C14" s="501" t="s">
        <v>269</v>
      </c>
      <c r="D14" s="502"/>
      <c r="E14" s="213" t="s">
        <v>665</v>
      </c>
      <c r="F14" s="209" t="s">
        <v>86</v>
      </c>
      <c r="G14" s="214">
        <f>G15+G16+G17</f>
        <v>0</v>
      </c>
      <c r="H14" s="5"/>
      <c r="I14" s="5"/>
    </row>
    <row r="15" spans="1:9" s="1" customFormat="1" ht="25.5">
      <c r="A15" s="506"/>
      <c r="B15" s="509"/>
      <c r="C15" s="508" t="s">
        <v>124</v>
      </c>
      <c r="D15" s="209" t="s">
        <v>270</v>
      </c>
      <c r="E15" s="217" t="s">
        <v>666</v>
      </c>
      <c r="F15" s="209" t="s">
        <v>86</v>
      </c>
      <c r="G15" s="181">
        <v>0</v>
      </c>
      <c r="H15" s="5"/>
      <c r="I15" s="5"/>
    </row>
    <row r="16" spans="1:9" s="1" customFormat="1" ht="25.5">
      <c r="A16" s="506"/>
      <c r="B16" s="509"/>
      <c r="C16" s="509"/>
      <c r="D16" s="209" t="s">
        <v>271</v>
      </c>
      <c r="E16" s="217" t="s">
        <v>667</v>
      </c>
      <c r="F16" s="209" t="s">
        <v>86</v>
      </c>
      <c r="G16" s="181">
        <v>0</v>
      </c>
      <c r="H16" s="5"/>
      <c r="I16" s="5"/>
    </row>
    <row r="17" spans="1:9" s="1" customFormat="1" ht="36" customHeight="1">
      <c r="A17" s="506"/>
      <c r="B17" s="509"/>
      <c r="C17" s="516"/>
      <c r="D17" s="209" t="s">
        <v>272</v>
      </c>
      <c r="E17" s="217" t="s">
        <v>668</v>
      </c>
      <c r="F17" s="209" t="s">
        <v>86</v>
      </c>
      <c r="G17" s="181">
        <v>0</v>
      </c>
      <c r="H17" s="5"/>
      <c r="I17" s="5"/>
    </row>
    <row r="18" spans="1:9" s="1" customFormat="1" ht="35.25" customHeight="1">
      <c r="A18" s="506"/>
      <c r="B18" s="509"/>
      <c r="C18" s="501" t="s">
        <v>1050</v>
      </c>
      <c r="D18" s="502"/>
      <c r="E18" s="218" t="s">
        <v>669</v>
      </c>
      <c r="F18" s="209" t="s">
        <v>86</v>
      </c>
      <c r="G18" s="181">
        <v>0</v>
      </c>
      <c r="H18" s="5"/>
      <c r="I18" s="5"/>
    </row>
    <row r="19" spans="1:9" s="1" customFormat="1" ht="23.25" customHeight="1">
      <c r="A19" s="506"/>
      <c r="B19" s="509"/>
      <c r="C19" s="501" t="s">
        <v>204</v>
      </c>
      <c r="D19" s="502"/>
      <c r="E19" s="213" t="s">
        <v>670</v>
      </c>
      <c r="F19" s="209" t="s">
        <v>86</v>
      </c>
      <c r="G19" s="181">
        <v>0</v>
      </c>
      <c r="H19" s="5"/>
      <c r="I19" s="5"/>
    </row>
    <row r="20" spans="1:9" s="1" customFormat="1" ht="13.5" thickBot="1">
      <c r="A20" s="507"/>
      <c r="B20" s="510"/>
      <c r="C20" s="514" t="s">
        <v>206</v>
      </c>
      <c r="D20" s="515"/>
      <c r="E20" s="220" t="s">
        <v>701</v>
      </c>
      <c r="F20" s="219" t="s">
        <v>86</v>
      </c>
      <c r="G20" s="182">
        <v>0</v>
      </c>
      <c r="H20" s="5"/>
      <c r="I20" s="5"/>
    </row>
    <row r="22" spans="1:7" ht="16.5" thickBot="1">
      <c r="A22" s="499" t="s">
        <v>282</v>
      </c>
      <c r="B22" s="500"/>
      <c r="C22" s="500"/>
      <c r="D22" s="500"/>
      <c r="E22" s="500"/>
      <c r="F22" s="500"/>
      <c r="G22" s="500"/>
    </row>
    <row r="23" spans="1:7" ht="15" thickBot="1">
      <c r="A23" s="175" t="s">
        <v>82</v>
      </c>
      <c r="B23" s="172"/>
      <c r="C23" s="172"/>
      <c r="D23" s="513"/>
      <c r="E23" s="200" t="s">
        <v>79</v>
      </c>
      <c r="F23" s="199" t="s">
        <v>80</v>
      </c>
      <c r="G23" s="201" t="s">
        <v>81</v>
      </c>
    </row>
    <row r="24" spans="1:9" ht="13.5" thickBot="1">
      <c r="A24" s="504" t="s">
        <v>283</v>
      </c>
      <c r="B24" s="511" t="s">
        <v>263</v>
      </c>
      <c r="C24" s="511"/>
      <c r="D24" s="511"/>
      <c r="E24" s="203" t="s">
        <v>652</v>
      </c>
      <c r="F24" s="202" t="s">
        <v>190</v>
      </c>
      <c r="G24" s="204">
        <f>'3.1.3'!F3+'3.1.4'!F3+'3.1.5'!G3</f>
        <v>0</v>
      </c>
      <c r="H24" s="205" t="str">
        <f>IF(G24=G25+G26,"OK","Pārbaudi ienākumu testētos pabalstus naudā un natūrā visās tabulās")</f>
        <v>OK</v>
      </c>
      <c r="I24" s="206"/>
    </row>
    <row r="25" spans="1:7" ht="13.5" thickBot="1">
      <c r="A25" s="505"/>
      <c r="B25" s="272" t="s">
        <v>93</v>
      </c>
      <c r="C25" s="501" t="s">
        <v>264</v>
      </c>
      <c r="D25" s="501"/>
      <c r="E25" s="210" t="s">
        <v>671</v>
      </c>
      <c r="F25" s="209" t="s">
        <v>190</v>
      </c>
      <c r="G25" s="204">
        <f>'3.1.3'!F4+'3.1.4'!F4+'3.1.5'!G4</f>
        <v>0</v>
      </c>
    </row>
    <row r="26" spans="1:7" ht="12.75">
      <c r="A26" s="505"/>
      <c r="B26" s="272"/>
      <c r="C26" s="502" t="s">
        <v>265</v>
      </c>
      <c r="D26" s="502"/>
      <c r="E26" s="210" t="s">
        <v>672</v>
      </c>
      <c r="F26" s="209" t="s">
        <v>190</v>
      </c>
      <c r="G26" s="204">
        <f>'3.1.3'!F5+'3.1.4'!F5+'3.1.5'!G5</f>
        <v>0</v>
      </c>
    </row>
    <row r="27" spans="1:7" ht="12.75">
      <c r="A27" s="505"/>
      <c r="B27" s="272" t="s">
        <v>273</v>
      </c>
      <c r="C27" s="502"/>
      <c r="D27" s="502"/>
      <c r="E27" s="212" t="s">
        <v>653</v>
      </c>
      <c r="F27" s="209" t="s">
        <v>274</v>
      </c>
      <c r="G27" s="181">
        <v>0</v>
      </c>
    </row>
    <row r="28" spans="1:9" ht="12.75">
      <c r="A28" s="505"/>
      <c r="B28" s="501" t="s">
        <v>266</v>
      </c>
      <c r="C28" s="501"/>
      <c r="D28" s="501"/>
      <c r="E28" s="213" t="s">
        <v>673</v>
      </c>
      <c r="F28" s="209" t="s">
        <v>86</v>
      </c>
      <c r="G28" s="214">
        <f>G33+G35+G40+G41</f>
        <v>0</v>
      </c>
      <c r="I28" s="215"/>
    </row>
    <row r="29" spans="1:7" ht="12.75">
      <c r="A29" s="505"/>
      <c r="B29" s="512" t="s">
        <v>124</v>
      </c>
      <c r="C29" s="512" t="s">
        <v>185</v>
      </c>
      <c r="D29" s="209" t="s">
        <v>267</v>
      </c>
      <c r="E29" s="216" t="s">
        <v>674</v>
      </c>
      <c r="F29" s="209" t="s">
        <v>86</v>
      </c>
      <c r="G29" s="181">
        <v>0</v>
      </c>
    </row>
    <row r="30" spans="1:7" ht="12.75">
      <c r="A30" s="505"/>
      <c r="B30" s="512"/>
      <c r="C30" s="512"/>
      <c r="D30" s="209" t="s">
        <v>188</v>
      </c>
      <c r="E30" s="216" t="s">
        <v>675</v>
      </c>
      <c r="F30" s="209" t="s">
        <v>86</v>
      </c>
      <c r="G30" s="181">
        <v>0</v>
      </c>
    </row>
    <row r="31" spans="1:7" ht="12.75">
      <c r="A31" s="517"/>
      <c r="B31" s="502"/>
      <c r="C31" s="272" t="s">
        <v>186</v>
      </c>
      <c r="D31" s="209" t="s">
        <v>267</v>
      </c>
      <c r="E31" s="216" t="s">
        <v>676</v>
      </c>
      <c r="F31" s="209" t="s">
        <v>86</v>
      </c>
      <c r="G31" s="181">
        <v>0</v>
      </c>
    </row>
    <row r="32" spans="1:7" ht="12.75">
      <c r="A32" s="517"/>
      <c r="B32" s="502"/>
      <c r="C32" s="272"/>
      <c r="D32" s="209" t="s">
        <v>188</v>
      </c>
      <c r="E32" s="216" t="s">
        <v>677</v>
      </c>
      <c r="F32" s="209" t="s">
        <v>86</v>
      </c>
      <c r="G32" s="181">
        <v>0</v>
      </c>
    </row>
    <row r="33" spans="1:7" ht="12.75">
      <c r="A33" s="517"/>
      <c r="B33" s="508" t="s">
        <v>124</v>
      </c>
      <c r="C33" s="501" t="s">
        <v>185</v>
      </c>
      <c r="D33" s="502"/>
      <c r="E33" s="213" t="s">
        <v>678</v>
      </c>
      <c r="F33" s="209" t="s">
        <v>86</v>
      </c>
      <c r="G33" s="181">
        <v>0</v>
      </c>
    </row>
    <row r="34" spans="1:7" ht="13.5" customHeight="1">
      <c r="A34" s="517"/>
      <c r="B34" s="509"/>
      <c r="C34" s="501" t="s">
        <v>268</v>
      </c>
      <c r="D34" s="502"/>
      <c r="E34" s="217" t="s">
        <v>679</v>
      </c>
      <c r="F34" s="209" t="s">
        <v>86</v>
      </c>
      <c r="G34" s="181">
        <v>0</v>
      </c>
    </row>
    <row r="35" spans="1:7" ht="21.75" customHeight="1">
      <c r="A35" s="517"/>
      <c r="B35" s="509"/>
      <c r="C35" s="501" t="s">
        <v>269</v>
      </c>
      <c r="D35" s="502"/>
      <c r="E35" s="213" t="s">
        <v>680</v>
      </c>
      <c r="F35" s="209" t="s">
        <v>86</v>
      </c>
      <c r="G35" s="214">
        <f>G36+G37+G38</f>
        <v>0</v>
      </c>
    </row>
    <row r="36" spans="1:7" ht="25.5">
      <c r="A36" s="517"/>
      <c r="B36" s="509"/>
      <c r="C36" s="508" t="s">
        <v>124</v>
      </c>
      <c r="D36" s="209" t="s">
        <v>270</v>
      </c>
      <c r="E36" s="217" t="s">
        <v>681</v>
      </c>
      <c r="F36" s="209" t="s">
        <v>86</v>
      </c>
      <c r="G36" s="181">
        <v>0</v>
      </c>
    </row>
    <row r="37" spans="1:7" ht="25.5">
      <c r="A37" s="517"/>
      <c r="B37" s="509"/>
      <c r="C37" s="509"/>
      <c r="D37" s="209" t="s">
        <v>271</v>
      </c>
      <c r="E37" s="217" t="s">
        <v>682</v>
      </c>
      <c r="F37" s="209" t="s">
        <v>86</v>
      </c>
      <c r="G37" s="181">
        <v>0</v>
      </c>
    </row>
    <row r="38" spans="1:7" ht="35.25" customHeight="1">
      <c r="A38" s="517"/>
      <c r="B38" s="509"/>
      <c r="C38" s="516"/>
      <c r="D38" s="209" t="s">
        <v>272</v>
      </c>
      <c r="E38" s="217" t="s">
        <v>683</v>
      </c>
      <c r="F38" s="209" t="s">
        <v>86</v>
      </c>
      <c r="G38" s="181">
        <v>0</v>
      </c>
    </row>
    <row r="39" spans="1:7" ht="39" customHeight="1">
      <c r="A39" s="517"/>
      <c r="B39" s="509"/>
      <c r="C39" s="501" t="s">
        <v>1050</v>
      </c>
      <c r="D39" s="502"/>
      <c r="E39" s="218" t="s">
        <v>684</v>
      </c>
      <c r="F39" s="209" t="s">
        <v>86</v>
      </c>
      <c r="G39" s="181">
        <v>0</v>
      </c>
    </row>
    <row r="40" spans="1:7" ht="22.5" customHeight="1">
      <c r="A40" s="517"/>
      <c r="B40" s="509"/>
      <c r="C40" s="501" t="s">
        <v>204</v>
      </c>
      <c r="D40" s="502"/>
      <c r="E40" s="213" t="s">
        <v>685</v>
      </c>
      <c r="F40" s="209" t="s">
        <v>86</v>
      </c>
      <c r="G40" s="181">
        <v>0</v>
      </c>
    </row>
    <row r="41" spans="1:7" ht="13.5" thickBot="1">
      <c r="A41" s="518"/>
      <c r="B41" s="510"/>
      <c r="C41" s="514" t="s">
        <v>206</v>
      </c>
      <c r="D41" s="515"/>
      <c r="E41" s="220" t="s">
        <v>700</v>
      </c>
      <c r="F41" s="219" t="s">
        <v>86</v>
      </c>
      <c r="G41" s="182">
        <v>0</v>
      </c>
    </row>
  </sheetData>
  <sheetProtection password="CE88" sheet="1" objects="1" scenarios="1"/>
  <mergeCells count="40">
    <mergeCell ref="B33:B41"/>
    <mergeCell ref="C33:D33"/>
    <mergeCell ref="C34:D34"/>
    <mergeCell ref="C35:D35"/>
    <mergeCell ref="C36:C38"/>
    <mergeCell ref="C39:D39"/>
    <mergeCell ref="C40:D40"/>
    <mergeCell ref="C41:D41"/>
    <mergeCell ref="A24:A41"/>
    <mergeCell ref="B24:D24"/>
    <mergeCell ref="B25:B26"/>
    <mergeCell ref="C25:D25"/>
    <mergeCell ref="C26:D26"/>
    <mergeCell ref="B27:D27"/>
    <mergeCell ref="B28:D28"/>
    <mergeCell ref="B29:B32"/>
    <mergeCell ref="C29:C30"/>
    <mergeCell ref="C31:C32"/>
    <mergeCell ref="C19:D19"/>
    <mergeCell ref="C20:D20"/>
    <mergeCell ref="C15:C17"/>
    <mergeCell ref="A23:D23"/>
    <mergeCell ref="C10:C11"/>
    <mergeCell ref="B8:B11"/>
    <mergeCell ref="C14:D14"/>
    <mergeCell ref="C18:D18"/>
    <mergeCell ref="C5:D5"/>
    <mergeCell ref="B7:D7"/>
    <mergeCell ref="C8:C9"/>
    <mergeCell ref="A2:D2"/>
    <mergeCell ref="A1:G1"/>
    <mergeCell ref="A22:G22"/>
    <mergeCell ref="C12:D12"/>
    <mergeCell ref="C13:D13"/>
    <mergeCell ref="B6:D6"/>
    <mergeCell ref="A3:A20"/>
    <mergeCell ref="B12:B20"/>
    <mergeCell ref="B3:D3"/>
    <mergeCell ref="B4:B5"/>
    <mergeCell ref="C4:D4"/>
  </mergeCells>
  <printOptions/>
  <pageMargins left="0.75" right="0.75" top="0.7" bottom="1" header="0.5" footer="0.5"/>
  <pageSetup horizontalDpi="1200" verticalDpi="1200" orientation="portrait" paperSize="9" r:id="rId1"/>
  <headerFooter alignWithMargins="0">
    <oddFooter>&amp;R23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45">
      <selection activeCell="C55" sqref="C55:E55"/>
    </sheetView>
  </sheetViews>
  <sheetFormatPr defaultColWidth="9.140625" defaultRowHeight="12.75"/>
  <cols>
    <col min="1" max="1" width="7.8515625" style="0" customWidth="1"/>
    <col min="2" max="2" width="9.57421875" style="0" customWidth="1"/>
    <col min="3" max="3" width="6.28125" style="0" customWidth="1"/>
    <col min="4" max="4" width="10.140625" style="0" customWidth="1"/>
    <col min="5" max="5" width="14.57421875" style="0" customWidth="1"/>
    <col min="6" max="6" width="12.00390625" style="113" customWidth="1"/>
    <col min="7" max="7" width="12.7109375" style="0" customWidth="1"/>
    <col min="8" max="8" width="13.00390625" style="0" customWidth="1"/>
  </cols>
  <sheetData>
    <row r="1" spans="1:8" ht="30.75" customHeight="1" thickBot="1">
      <c r="A1" s="519" t="s">
        <v>289</v>
      </c>
      <c r="B1" s="223"/>
      <c r="C1" s="223"/>
      <c r="D1" s="223"/>
      <c r="E1" s="223"/>
      <c r="F1" s="223"/>
      <c r="G1" s="223"/>
      <c r="H1" s="223"/>
    </row>
    <row r="2" spans="1:8" ht="15.75" customHeight="1" thickBot="1">
      <c r="A2" s="352" t="s">
        <v>82</v>
      </c>
      <c r="B2" s="520"/>
      <c r="C2" s="520"/>
      <c r="D2" s="520"/>
      <c r="E2" s="521"/>
      <c r="F2" s="130" t="s">
        <v>79</v>
      </c>
      <c r="G2" s="58" t="s">
        <v>80</v>
      </c>
      <c r="H2" s="59" t="s">
        <v>81</v>
      </c>
    </row>
    <row r="3" spans="1:8" ht="15" customHeight="1">
      <c r="A3" s="316" t="s">
        <v>285</v>
      </c>
      <c r="B3" s="522"/>
      <c r="C3" s="522"/>
      <c r="D3" s="522"/>
      <c r="E3" s="77" t="s">
        <v>183</v>
      </c>
      <c r="F3" s="116">
        <v>31111</v>
      </c>
      <c r="G3" s="77" t="s">
        <v>190</v>
      </c>
      <c r="H3" s="180">
        <v>0</v>
      </c>
    </row>
    <row r="4" spans="1:8" ht="14.25" customHeight="1">
      <c r="A4" s="439"/>
      <c r="B4" s="442"/>
      <c r="C4" s="442"/>
      <c r="D4" s="442"/>
      <c r="E4" s="56" t="s">
        <v>273</v>
      </c>
      <c r="F4" s="110" t="s">
        <v>686</v>
      </c>
      <c r="G4" s="56" t="s">
        <v>274</v>
      </c>
      <c r="H4" s="181">
        <v>0</v>
      </c>
    </row>
    <row r="5" spans="1:8" ht="14.25" customHeight="1">
      <c r="A5" s="439"/>
      <c r="B5" s="442"/>
      <c r="C5" s="442"/>
      <c r="D5" s="442"/>
      <c r="E5" s="56" t="s">
        <v>284</v>
      </c>
      <c r="F5" s="110" t="s">
        <v>687</v>
      </c>
      <c r="G5" s="56" t="s">
        <v>86</v>
      </c>
      <c r="H5" s="181">
        <v>0</v>
      </c>
    </row>
    <row r="6" spans="1:8" ht="13.5" customHeight="1">
      <c r="A6" s="291" t="s">
        <v>286</v>
      </c>
      <c r="B6" s="442"/>
      <c r="C6" s="442"/>
      <c r="D6" s="442"/>
      <c r="E6" s="56" t="s">
        <v>183</v>
      </c>
      <c r="F6" s="110" t="s">
        <v>688</v>
      </c>
      <c r="G6" s="56" t="s">
        <v>190</v>
      </c>
      <c r="H6" s="181">
        <v>0</v>
      </c>
    </row>
    <row r="7" spans="1:8" ht="15" customHeight="1">
      <c r="A7" s="439"/>
      <c r="B7" s="442"/>
      <c r="C7" s="442"/>
      <c r="D7" s="442"/>
      <c r="E7" s="56" t="s">
        <v>273</v>
      </c>
      <c r="F7" s="110" t="s">
        <v>689</v>
      </c>
      <c r="G7" s="56" t="s">
        <v>274</v>
      </c>
      <c r="H7" s="181">
        <v>0</v>
      </c>
    </row>
    <row r="8" spans="1:8" ht="14.25" customHeight="1">
      <c r="A8" s="439"/>
      <c r="B8" s="442"/>
      <c r="C8" s="442"/>
      <c r="D8" s="442"/>
      <c r="E8" s="56" t="s">
        <v>284</v>
      </c>
      <c r="F8" s="110" t="s">
        <v>690</v>
      </c>
      <c r="G8" s="56" t="s">
        <v>86</v>
      </c>
      <c r="H8" s="181">
        <v>0</v>
      </c>
    </row>
    <row r="9" spans="1:8" ht="12.75" customHeight="1">
      <c r="A9" s="291" t="s">
        <v>287</v>
      </c>
      <c r="B9" s="442"/>
      <c r="C9" s="442"/>
      <c r="D9" s="442"/>
      <c r="E9" s="56" t="s">
        <v>183</v>
      </c>
      <c r="F9" s="110" t="s">
        <v>691</v>
      </c>
      <c r="G9" s="56" t="s">
        <v>190</v>
      </c>
      <c r="H9" s="181">
        <v>0</v>
      </c>
    </row>
    <row r="10" spans="1:8" ht="13.5" customHeight="1">
      <c r="A10" s="439"/>
      <c r="B10" s="442"/>
      <c r="C10" s="442"/>
      <c r="D10" s="442"/>
      <c r="E10" s="56" t="s">
        <v>273</v>
      </c>
      <c r="F10" s="110" t="s">
        <v>692</v>
      </c>
      <c r="G10" s="56" t="s">
        <v>274</v>
      </c>
      <c r="H10" s="181">
        <v>0</v>
      </c>
    </row>
    <row r="11" spans="1:8" ht="13.5" customHeight="1">
      <c r="A11" s="439"/>
      <c r="B11" s="442"/>
      <c r="C11" s="442"/>
      <c r="D11" s="442"/>
      <c r="E11" s="56" t="s">
        <v>284</v>
      </c>
      <c r="F11" s="110" t="s">
        <v>693</v>
      </c>
      <c r="G11" s="56" t="s">
        <v>86</v>
      </c>
      <c r="H11" s="181">
        <v>0</v>
      </c>
    </row>
    <row r="12" spans="1:8" ht="14.25" customHeight="1">
      <c r="A12" s="291" t="s">
        <v>288</v>
      </c>
      <c r="B12" s="442"/>
      <c r="C12" s="442"/>
      <c r="D12" s="442"/>
      <c r="E12" s="56" t="s">
        <v>183</v>
      </c>
      <c r="F12" s="110" t="s">
        <v>695</v>
      </c>
      <c r="G12" s="56" t="s">
        <v>190</v>
      </c>
      <c r="H12" s="181">
        <v>0</v>
      </c>
    </row>
    <row r="13" spans="1:8" ht="14.25" customHeight="1">
      <c r="A13" s="439"/>
      <c r="B13" s="442"/>
      <c r="C13" s="442"/>
      <c r="D13" s="442"/>
      <c r="E13" s="56" t="s">
        <v>273</v>
      </c>
      <c r="F13" s="110" t="s">
        <v>696</v>
      </c>
      <c r="G13" s="56" t="s">
        <v>274</v>
      </c>
      <c r="H13" s="181">
        <v>0</v>
      </c>
    </row>
    <row r="14" spans="1:8" ht="13.5" customHeight="1" thickBot="1">
      <c r="A14" s="440"/>
      <c r="B14" s="443"/>
      <c r="C14" s="443"/>
      <c r="D14" s="443"/>
      <c r="E14" s="61" t="s">
        <v>284</v>
      </c>
      <c r="F14" s="117" t="s">
        <v>694</v>
      </c>
      <c r="G14" s="61" t="s">
        <v>86</v>
      </c>
      <c r="H14" s="182">
        <v>0</v>
      </c>
    </row>
    <row r="15" ht="9" customHeight="1"/>
    <row r="16" spans="1:8" ht="30" customHeight="1" thickBot="1">
      <c r="A16" s="519" t="s">
        <v>295</v>
      </c>
      <c r="B16" s="223"/>
      <c r="C16" s="223"/>
      <c r="D16" s="223"/>
      <c r="E16" s="223"/>
      <c r="F16" s="223"/>
      <c r="G16" s="223"/>
      <c r="H16" s="223"/>
    </row>
    <row r="17" spans="1:8" ht="14.25" customHeight="1" thickBot="1">
      <c r="A17" s="306" t="s">
        <v>82</v>
      </c>
      <c r="B17" s="523"/>
      <c r="C17" s="523"/>
      <c r="D17" s="523"/>
      <c r="E17" s="523"/>
      <c r="F17" s="101" t="s">
        <v>79</v>
      </c>
      <c r="G17" s="54" t="s">
        <v>80</v>
      </c>
      <c r="H17" s="55" t="s">
        <v>81</v>
      </c>
    </row>
    <row r="18" spans="1:8" ht="12.75">
      <c r="A18" s="384" t="s">
        <v>290</v>
      </c>
      <c r="B18" s="432"/>
      <c r="C18" s="431" t="s">
        <v>183</v>
      </c>
      <c r="D18" s="431"/>
      <c r="E18" s="431"/>
      <c r="F18" s="131" t="s">
        <v>726</v>
      </c>
      <c r="G18" s="71" t="s">
        <v>190</v>
      </c>
      <c r="H18" s="142">
        <f>H30+H42</f>
        <v>0</v>
      </c>
    </row>
    <row r="19" spans="1:8" ht="12.75">
      <c r="A19" s="303"/>
      <c r="B19" s="303"/>
      <c r="C19" s="287" t="s">
        <v>273</v>
      </c>
      <c r="D19" s="303"/>
      <c r="E19" s="303"/>
      <c r="F19" s="103" t="s">
        <v>727</v>
      </c>
      <c r="G19" s="57" t="s">
        <v>274</v>
      </c>
      <c r="H19" s="224">
        <v>0</v>
      </c>
    </row>
    <row r="20" spans="1:8" ht="12.75">
      <c r="A20" s="303"/>
      <c r="B20" s="303"/>
      <c r="C20" s="294" t="s">
        <v>266</v>
      </c>
      <c r="D20" s="294"/>
      <c r="E20" s="294"/>
      <c r="F20" s="106" t="s">
        <v>728</v>
      </c>
      <c r="G20" s="57" t="s">
        <v>86</v>
      </c>
      <c r="H20" s="141">
        <f>H21+H23+H28+H29</f>
        <v>0</v>
      </c>
    </row>
    <row r="21" spans="1:8" ht="13.5" customHeight="1">
      <c r="A21" s="303"/>
      <c r="B21" s="303"/>
      <c r="C21" s="300" t="s">
        <v>124</v>
      </c>
      <c r="D21" s="294" t="s">
        <v>185</v>
      </c>
      <c r="E21" s="303"/>
      <c r="F21" s="110" t="s">
        <v>729</v>
      </c>
      <c r="G21" s="57" t="s">
        <v>86</v>
      </c>
      <c r="H21" s="224">
        <v>0</v>
      </c>
    </row>
    <row r="22" spans="1:8" ht="13.5" customHeight="1">
      <c r="A22" s="303"/>
      <c r="B22" s="303"/>
      <c r="C22" s="300"/>
      <c r="D22" s="294" t="s">
        <v>268</v>
      </c>
      <c r="E22" s="303"/>
      <c r="F22" s="109" t="s">
        <v>730</v>
      </c>
      <c r="G22" s="57" t="s">
        <v>86</v>
      </c>
      <c r="H22" s="224">
        <v>0</v>
      </c>
    </row>
    <row r="23" spans="1:8" ht="27" customHeight="1">
      <c r="A23" s="303"/>
      <c r="B23" s="303"/>
      <c r="C23" s="300"/>
      <c r="D23" s="294" t="s">
        <v>269</v>
      </c>
      <c r="E23" s="303"/>
      <c r="F23" s="110" t="s">
        <v>731</v>
      </c>
      <c r="G23" s="57" t="s">
        <v>86</v>
      </c>
      <c r="H23" s="141">
        <f>H24+H25+H26</f>
        <v>0</v>
      </c>
    </row>
    <row r="24" spans="1:8" ht="23.25" customHeight="1">
      <c r="A24" s="303"/>
      <c r="B24" s="303"/>
      <c r="C24" s="300"/>
      <c r="D24" s="300" t="s">
        <v>124</v>
      </c>
      <c r="E24" s="57" t="s">
        <v>270</v>
      </c>
      <c r="F24" s="109" t="s">
        <v>732</v>
      </c>
      <c r="G24" s="57" t="s">
        <v>86</v>
      </c>
      <c r="H24" s="224">
        <v>0</v>
      </c>
    </row>
    <row r="25" spans="1:8" ht="25.5">
      <c r="A25" s="303"/>
      <c r="B25" s="303"/>
      <c r="C25" s="300"/>
      <c r="D25" s="300"/>
      <c r="E25" s="57" t="s">
        <v>271</v>
      </c>
      <c r="F25" s="109" t="s">
        <v>733</v>
      </c>
      <c r="G25" s="57" t="s">
        <v>86</v>
      </c>
      <c r="H25" s="224">
        <v>0</v>
      </c>
    </row>
    <row r="26" spans="1:8" ht="38.25">
      <c r="A26" s="303"/>
      <c r="B26" s="303"/>
      <c r="C26" s="300"/>
      <c r="D26" s="300"/>
      <c r="E26" s="57" t="s">
        <v>272</v>
      </c>
      <c r="F26" s="109" t="s">
        <v>734</v>
      </c>
      <c r="G26" s="57" t="s">
        <v>86</v>
      </c>
      <c r="H26" s="224">
        <v>0</v>
      </c>
    </row>
    <row r="27" spans="1:8" ht="36" customHeight="1">
      <c r="A27" s="303"/>
      <c r="B27" s="303"/>
      <c r="C27" s="300"/>
      <c r="D27" s="294" t="s">
        <v>1050</v>
      </c>
      <c r="E27" s="303"/>
      <c r="F27" s="110" t="s">
        <v>735</v>
      </c>
      <c r="G27" s="57" t="s">
        <v>86</v>
      </c>
      <c r="H27" s="224">
        <v>0</v>
      </c>
    </row>
    <row r="28" spans="1:8" ht="24.75" customHeight="1">
      <c r="A28" s="303"/>
      <c r="B28" s="303"/>
      <c r="C28" s="300"/>
      <c r="D28" s="294" t="s">
        <v>204</v>
      </c>
      <c r="E28" s="303"/>
      <c r="F28" s="110" t="s">
        <v>736</v>
      </c>
      <c r="G28" s="57" t="s">
        <v>86</v>
      </c>
      <c r="H28" s="224">
        <v>0</v>
      </c>
    </row>
    <row r="29" spans="1:8" ht="12.75">
      <c r="A29" s="303"/>
      <c r="B29" s="303"/>
      <c r="C29" s="300"/>
      <c r="D29" s="294" t="s">
        <v>206</v>
      </c>
      <c r="E29" s="303"/>
      <c r="F29" s="110" t="s">
        <v>737</v>
      </c>
      <c r="G29" s="57" t="s">
        <v>86</v>
      </c>
      <c r="H29" s="224">
        <v>0</v>
      </c>
    </row>
    <row r="30" spans="1:8" ht="12.75">
      <c r="A30" s="525" t="s">
        <v>124</v>
      </c>
      <c r="B30" s="524" t="s">
        <v>291</v>
      </c>
      <c r="C30" s="294" t="s">
        <v>183</v>
      </c>
      <c r="D30" s="294"/>
      <c r="E30" s="294"/>
      <c r="F30" s="103" t="s">
        <v>702</v>
      </c>
      <c r="G30" s="57" t="s">
        <v>190</v>
      </c>
      <c r="H30" s="224">
        <v>0</v>
      </c>
    </row>
    <row r="31" spans="1:8" ht="12.75">
      <c r="A31" s="526"/>
      <c r="B31" s="444"/>
      <c r="C31" s="287" t="s">
        <v>273</v>
      </c>
      <c r="D31" s="303"/>
      <c r="E31" s="303"/>
      <c r="F31" s="103" t="s">
        <v>703</v>
      </c>
      <c r="G31" s="57" t="s">
        <v>274</v>
      </c>
      <c r="H31" s="224">
        <v>0</v>
      </c>
    </row>
    <row r="32" spans="1:8" ht="12.75">
      <c r="A32" s="526"/>
      <c r="B32" s="444"/>
      <c r="C32" s="294" t="s">
        <v>266</v>
      </c>
      <c r="D32" s="294"/>
      <c r="E32" s="294"/>
      <c r="F32" s="106" t="s">
        <v>704</v>
      </c>
      <c r="G32" s="57" t="s">
        <v>86</v>
      </c>
      <c r="H32" s="141">
        <f>H33+H35+H40+H41</f>
        <v>0</v>
      </c>
    </row>
    <row r="33" spans="1:8" ht="12.75">
      <c r="A33" s="526"/>
      <c r="B33" s="444"/>
      <c r="C33" s="300" t="s">
        <v>124</v>
      </c>
      <c r="D33" s="294" t="s">
        <v>185</v>
      </c>
      <c r="E33" s="303"/>
      <c r="F33" s="110" t="s">
        <v>705</v>
      </c>
      <c r="G33" s="57" t="s">
        <v>86</v>
      </c>
      <c r="H33" s="224">
        <v>0</v>
      </c>
    </row>
    <row r="34" spans="1:8" ht="12.75">
      <c r="A34" s="526"/>
      <c r="B34" s="444"/>
      <c r="C34" s="300"/>
      <c r="D34" s="294" t="s">
        <v>268</v>
      </c>
      <c r="E34" s="303"/>
      <c r="F34" s="109" t="s">
        <v>706</v>
      </c>
      <c r="G34" s="57" t="s">
        <v>86</v>
      </c>
      <c r="H34" s="224">
        <v>0</v>
      </c>
    </row>
    <row r="35" spans="1:8" ht="12.75">
      <c r="A35" s="526"/>
      <c r="B35" s="444"/>
      <c r="C35" s="300"/>
      <c r="D35" s="294" t="s">
        <v>269</v>
      </c>
      <c r="E35" s="303"/>
      <c r="F35" s="110" t="s">
        <v>707</v>
      </c>
      <c r="G35" s="57" t="s">
        <v>86</v>
      </c>
      <c r="H35" s="141">
        <f>H36+H37+H38</f>
        <v>0</v>
      </c>
    </row>
    <row r="36" spans="1:8" ht="25.5">
      <c r="A36" s="526"/>
      <c r="B36" s="444"/>
      <c r="C36" s="300"/>
      <c r="D36" s="300" t="s">
        <v>124</v>
      </c>
      <c r="E36" s="57" t="s">
        <v>270</v>
      </c>
      <c r="F36" s="109" t="s">
        <v>708</v>
      </c>
      <c r="G36" s="57" t="s">
        <v>86</v>
      </c>
      <c r="H36" s="224">
        <v>0</v>
      </c>
    </row>
    <row r="37" spans="1:8" ht="25.5">
      <c r="A37" s="526"/>
      <c r="B37" s="444"/>
      <c r="C37" s="300"/>
      <c r="D37" s="300"/>
      <c r="E37" s="57" t="s">
        <v>271</v>
      </c>
      <c r="F37" s="109" t="s">
        <v>709</v>
      </c>
      <c r="G37" s="57" t="s">
        <v>86</v>
      </c>
      <c r="H37" s="224">
        <v>0</v>
      </c>
    </row>
    <row r="38" spans="1:8" ht="38.25">
      <c r="A38" s="526"/>
      <c r="B38" s="444"/>
      <c r="C38" s="300"/>
      <c r="D38" s="300"/>
      <c r="E38" s="57" t="s">
        <v>272</v>
      </c>
      <c r="F38" s="109" t="s">
        <v>710</v>
      </c>
      <c r="G38" s="57" t="s">
        <v>86</v>
      </c>
      <c r="H38" s="224">
        <v>0</v>
      </c>
    </row>
    <row r="39" spans="1:8" ht="38.25" customHeight="1">
      <c r="A39" s="526"/>
      <c r="B39" s="444"/>
      <c r="C39" s="300"/>
      <c r="D39" s="294" t="s">
        <v>1050</v>
      </c>
      <c r="E39" s="303"/>
      <c r="F39" s="110" t="s">
        <v>711</v>
      </c>
      <c r="G39" s="57" t="s">
        <v>86</v>
      </c>
      <c r="H39" s="224">
        <v>0</v>
      </c>
    </row>
    <row r="40" spans="1:8" ht="23.25" customHeight="1">
      <c r="A40" s="526"/>
      <c r="B40" s="444"/>
      <c r="C40" s="300"/>
      <c r="D40" s="294" t="s">
        <v>204</v>
      </c>
      <c r="E40" s="303"/>
      <c r="F40" s="110" t="s">
        <v>712</v>
      </c>
      <c r="G40" s="57" t="s">
        <v>86</v>
      </c>
      <c r="H40" s="224">
        <v>0</v>
      </c>
    </row>
    <row r="41" spans="1:8" ht="12.75">
      <c r="A41" s="526"/>
      <c r="B41" s="444"/>
      <c r="C41" s="300"/>
      <c r="D41" s="294" t="s">
        <v>206</v>
      </c>
      <c r="E41" s="303"/>
      <c r="F41" s="110" t="s">
        <v>713</v>
      </c>
      <c r="G41" s="57" t="s">
        <v>86</v>
      </c>
      <c r="H41" s="224">
        <v>0</v>
      </c>
    </row>
    <row r="42" spans="1:8" ht="12.75">
      <c r="A42" s="526"/>
      <c r="B42" s="524" t="s">
        <v>292</v>
      </c>
      <c r="C42" s="294" t="s">
        <v>183</v>
      </c>
      <c r="D42" s="294"/>
      <c r="E42" s="294"/>
      <c r="F42" s="103" t="s">
        <v>714</v>
      </c>
      <c r="G42" s="57" t="s">
        <v>190</v>
      </c>
      <c r="H42" s="224">
        <v>0</v>
      </c>
    </row>
    <row r="43" spans="1:8" ht="12.75">
      <c r="A43" s="526"/>
      <c r="B43" s="444"/>
      <c r="C43" s="287" t="s">
        <v>273</v>
      </c>
      <c r="D43" s="303"/>
      <c r="E43" s="303"/>
      <c r="F43" s="103" t="s">
        <v>716</v>
      </c>
      <c r="G43" s="57" t="s">
        <v>274</v>
      </c>
      <c r="H43" s="224">
        <v>0</v>
      </c>
    </row>
    <row r="44" spans="1:8" ht="12.75">
      <c r="A44" s="526"/>
      <c r="B44" s="444"/>
      <c r="C44" s="294" t="s">
        <v>266</v>
      </c>
      <c r="D44" s="294"/>
      <c r="E44" s="294"/>
      <c r="F44" s="106" t="s">
        <v>715</v>
      </c>
      <c r="G44" s="57" t="s">
        <v>86</v>
      </c>
      <c r="H44" s="141">
        <f>H45+H47+H52+H53</f>
        <v>0</v>
      </c>
    </row>
    <row r="45" spans="1:8" ht="12.75">
      <c r="A45" s="526"/>
      <c r="B45" s="444"/>
      <c r="C45" s="300" t="s">
        <v>124</v>
      </c>
      <c r="D45" s="294" t="s">
        <v>185</v>
      </c>
      <c r="E45" s="303"/>
      <c r="F45" s="110" t="s">
        <v>717</v>
      </c>
      <c r="G45" s="57" t="s">
        <v>86</v>
      </c>
      <c r="H45" s="224">
        <v>0</v>
      </c>
    </row>
    <row r="46" spans="1:8" ht="12.75">
      <c r="A46" s="526"/>
      <c r="B46" s="444"/>
      <c r="C46" s="300"/>
      <c r="D46" s="294" t="s">
        <v>268</v>
      </c>
      <c r="E46" s="303"/>
      <c r="F46" s="109" t="s">
        <v>718</v>
      </c>
      <c r="G46" s="57" t="s">
        <v>86</v>
      </c>
      <c r="H46" s="224">
        <v>0</v>
      </c>
    </row>
    <row r="47" spans="1:8" ht="12.75">
      <c r="A47" s="526"/>
      <c r="B47" s="444"/>
      <c r="C47" s="300"/>
      <c r="D47" s="294" t="s">
        <v>269</v>
      </c>
      <c r="E47" s="303"/>
      <c r="F47" s="110" t="s">
        <v>719</v>
      </c>
      <c r="G47" s="57" t="s">
        <v>86</v>
      </c>
      <c r="H47" s="141">
        <f>H48+H49+H50</f>
        <v>0</v>
      </c>
    </row>
    <row r="48" spans="1:8" ht="25.5">
      <c r="A48" s="526"/>
      <c r="B48" s="444"/>
      <c r="C48" s="300"/>
      <c r="D48" s="300" t="s">
        <v>124</v>
      </c>
      <c r="E48" s="57" t="s">
        <v>270</v>
      </c>
      <c r="F48" s="109" t="s">
        <v>720</v>
      </c>
      <c r="G48" s="57" t="s">
        <v>86</v>
      </c>
      <c r="H48" s="224">
        <v>0</v>
      </c>
    </row>
    <row r="49" spans="1:8" ht="25.5">
      <c r="A49" s="526"/>
      <c r="B49" s="444"/>
      <c r="C49" s="300"/>
      <c r="D49" s="300"/>
      <c r="E49" s="57" t="s">
        <v>271</v>
      </c>
      <c r="F49" s="109" t="s">
        <v>721</v>
      </c>
      <c r="G49" s="57" t="s">
        <v>86</v>
      </c>
      <c r="H49" s="224">
        <v>0</v>
      </c>
    </row>
    <row r="50" spans="1:8" ht="38.25">
      <c r="A50" s="526"/>
      <c r="B50" s="444"/>
      <c r="C50" s="300"/>
      <c r="D50" s="300"/>
      <c r="E50" s="57" t="s">
        <v>272</v>
      </c>
      <c r="F50" s="109" t="s">
        <v>722</v>
      </c>
      <c r="G50" s="57" t="s">
        <v>86</v>
      </c>
      <c r="H50" s="224">
        <v>0</v>
      </c>
    </row>
    <row r="51" spans="1:8" ht="36" customHeight="1">
      <c r="A51" s="526"/>
      <c r="B51" s="444"/>
      <c r="C51" s="300"/>
      <c r="D51" s="294" t="s">
        <v>1050</v>
      </c>
      <c r="E51" s="303"/>
      <c r="F51" s="110" t="s">
        <v>723</v>
      </c>
      <c r="G51" s="57" t="s">
        <v>86</v>
      </c>
      <c r="H51" s="224">
        <v>0</v>
      </c>
    </row>
    <row r="52" spans="1:8" ht="27.75" customHeight="1">
      <c r="A52" s="526"/>
      <c r="B52" s="444"/>
      <c r="C52" s="300"/>
      <c r="D52" s="294" t="s">
        <v>204</v>
      </c>
      <c r="E52" s="303"/>
      <c r="F52" s="110" t="s">
        <v>724</v>
      </c>
      <c r="G52" s="57" t="s">
        <v>86</v>
      </c>
      <c r="H52" s="224">
        <v>0</v>
      </c>
    </row>
    <row r="53" spans="1:8" ht="12.75">
      <c r="A53" s="527"/>
      <c r="B53" s="444"/>
      <c r="C53" s="300"/>
      <c r="D53" s="294" t="s">
        <v>206</v>
      </c>
      <c r="E53" s="303"/>
      <c r="F53" s="110" t="s">
        <v>725</v>
      </c>
      <c r="G53" s="57" t="s">
        <v>86</v>
      </c>
      <c r="H53" s="224">
        <v>0</v>
      </c>
    </row>
    <row r="54" spans="1:8" ht="12.75">
      <c r="A54" s="494" t="s">
        <v>293</v>
      </c>
      <c r="B54" s="432"/>
      <c r="C54" s="431" t="s">
        <v>183</v>
      </c>
      <c r="D54" s="431"/>
      <c r="E54" s="431"/>
      <c r="F54" s="131" t="s">
        <v>697</v>
      </c>
      <c r="G54" s="71" t="s">
        <v>190</v>
      </c>
      <c r="H54" s="225">
        <v>0</v>
      </c>
    </row>
    <row r="55" spans="1:8" ht="12.75">
      <c r="A55" s="303"/>
      <c r="B55" s="303"/>
      <c r="C55" s="287" t="s">
        <v>273</v>
      </c>
      <c r="D55" s="303"/>
      <c r="E55" s="303"/>
      <c r="F55" s="103" t="s">
        <v>698</v>
      </c>
      <c r="G55" s="57" t="s">
        <v>274</v>
      </c>
      <c r="H55" s="224">
        <v>0</v>
      </c>
    </row>
    <row r="56" spans="1:8" ht="12.75">
      <c r="A56" s="303"/>
      <c r="B56" s="303"/>
      <c r="C56" s="294" t="s">
        <v>266</v>
      </c>
      <c r="D56" s="294"/>
      <c r="E56" s="294"/>
      <c r="F56" s="106" t="s">
        <v>699</v>
      </c>
      <c r="G56" s="57" t="s">
        <v>86</v>
      </c>
      <c r="H56" s="141">
        <f>H57+H59+H64+H65</f>
        <v>0</v>
      </c>
    </row>
    <row r="57" spans="1:8" ht="12.75">
      <c r="A57" s="303"/>
      <c r="B57" s="303"/>
      <c r="C57" s="300" t="s">
        <v>124</v>
      </c>
      <c r="D57" s="294" t="s">
        <v>185</v>
      </c>
      <c r="E57" s="303"/>
      <c r="F57" s="110" t="s">
        <v>738</v>
      </c>
      <c r="G57" s="57" t="s">
        <v>86</v>
      </c>
      <c r="H57" s="224">
        <v>0</v>
      </c>
    </row>
    <row r="58" spans="1:8" ht="12.75">
      <c r="A58" s="303"/>
      <c r="B58" s="303"/>
      <c r="C58" s="300"/>
      <c r="D58" s="294" t="s">
        <v>268</v>
      </c>
      <c r="E58" s="303"/>
      <c r="F58" s="109" t="s">
        <v>739</v>
      </c>
      <c r="G58" s="57" t="s">
        <v>86</v>
      </c>
      <c r="H58" s="224">
        <v>0</v>
      </c>
    </row>
    <row r="59" spans="1:8" ht="24" customHeight="1">
      <c r="A59" s="303"/>
      <c r="B59" s="303"/>
      <c r="C59" s="300"/>
      <c r="D59" s="294" t="s">
        <v>269</v>
      </c>
      <c r="E59" s="303"/>
      <c r="F59" s="110" t="s">
        <v>740</v>
      </c>
      <c r="G59" s="57" t="s">
        <v>86</v>
      </c>
      <c r="H59" s="141">
        <f>H60+H61+H62</f>
        <v>0</v>
      </c>
    </row>
    <row r="60" spans="1:8" ht="25.5">
      <c r="A60" s="303"/>
      <c r="B60" s="303"/>
      <c r="C60" s="300"/>
      <c r="D60" s="300" t="s">
        <v>124</v>
      </c>
      <c r="E60" s="57" t="s">
        <v>270</v>
      </c>
      <c r="F60" s="109" t="s">
        <v>741</v>
      </c>
      <c r="G60" s="57" t="s">
        <v>86</v>
      </c>
      <c r="H60" s="224">
        <v>0</v>
      </c>
    </row>
    <row r="61" spans="1:8" ht="25.5">
      <c r="A61" s="303"/>
      <c r="B61" s="303"/>
      <c r="C61" s="300"/>
      <c r="D61" s="300"/>
      <c r="E61" s="57" t="s">
        <v>271</v>
      </c>
      <c r="F61" s="109" t="s">
        <v>742</v>
      </c>
      <c r="G61" s="57" t="s">
        <v>86</v>
      </c>
      <c r="H61" s="224">
        <v>0</v>
      </c>
    </row>
    <row r="62" spans="1:8" ht="38.25">
      <c r="A62" s="303"/>
      <c r="B62" s="303"/>
      <c r="C62" s="300"/>
      <c r="D62" s="300"/>
      <c r="E62" s="57" t="s">
        <v>272</v>
      </c>
      <c r="F62" s="109" t="s">
        <v>743</v>
      </c>
      <c r="G62" s="57" t="s">
        <v>86</v>
      </c>
      <c r="H62" s="224">
        <v>0</v>
      </c>
    </row>
    <row r="63" spans="1:8" ht="38.25" customHeight="1">
      <c r="A63" s="303"/>
      <c r="B63" s="303"/>
      <c r="C63" s="300"/>
      <c r="D63" s="294" t="s">
        <v>1050</v>
      </c>
      <c r="E63" s="303"/>
      <c r="F63" s="110" t="s">
        <v>744</v>
      </c>
      <c r="G63" s="57" t="s">
        <v>86</v>
      </c>
      <c r="H63" s="224">
        <v>0</v>
      </c>
    </row>
    <row r="64" spans="1:8" ht="23.25" customHeight="1">
      <c r="A64" s="303"/>
      <c r="B64" s="303"/>
      <c r="C64" s="300"/>
      <c r="D64" s="294" t="s">
        <v>204</v>
      </c>
      <c r="E64" s="303"/>
      <c r="F64" s="110" t="s">
        <v>745</v>
      </c>
      <c r="G64" s="57" t="s">
        <v>86</v>
      </c>
      <c r="H64" s="224">
        <v>0</v>
      </c>
    </row>
    <row r="65" spans="1:8" ht="12.75">
      <c r="A65" s="303"/>
      <c r="B65" s="303"/>
      <c r="C65" s="300"/>
      <c r="D65" s="294" t="s">
        <v>206</v>
      </c>
      <c r="E65" s="303"/>
      <c r="F65" s="110" t="s">
        <v>746</v>
      </c>
      <c r="G65" s="57" t="s">
        <v>86</v>
      </c>
      <c r="H65" s="224">
        <v>0</v>
      </c>
    </row>
    <row r="66" spans="1:8" ht="26.25" customHeight="1">
      <c r="A66" s="294" t="s">
        <v>294</v>
      </c>
      <c r="B66" s="303"/>
      <c r="C66" s="303"/>
      <c r="D66" s="303"/>
      <c r="E66" s="303"/>
      <c r="F66" s="106" t="s">
        <v>747</v>
      </c>
      <c r="G66" s="94" t="s">
        <v>190</v>
      </c>
      <c r="H66" s="226">
        <v>0</v>
      </c>
    </row>
  </sheetData>
  <sheetProtection password="CE88" sheet="1" objects="1" scenarios="1"/>
  <mergeCells count="58">
    <mergeCell ref="D64:E64"/>
    <mergeCell ref="D65:E65"/>
    <mergeCell ref="A66:E66"/>
    <mergeCell ref="D52:E52"/>
    <mergeCell ref="D53:E53"/>
    <mergeCell ref="A30:A53"/>
    <mergeCell ref="A54:B65"/>
    <mergeCell ref="C54:E54"/>
    <mergeCell ref="C55:E55"/>
    <mergeCell ref="C56:E56"/>
    <mergeCell ref="C57:C65"/>
    <mergeCell ref="D57:E57"/>
    <mergeCell ref="D58:E58"/>
    <mergeCell ref="B42:B53"/>
    <mergeCell ref="C42:E42"/>
    <mergeCell ref="C43:E43"/>
    <mergeCell ref="C44:E44"/>
    <mergeCell ref="C45:C53"/>
    <mergeCell ref="D45:E45"/>
    <mergeCell ref="D46:E46"/>
    <mergeCell ref="D47:E47"/>
    <mergeCell ref="D48:D50"/>
    <mergeCell ref="D51:E51"/>
    <mergeCell ref="C33:C41"/>
    <mergeCell ref="D33:E33"/>
    <mergeCell ref="D34:E34"/>
    <mergeCell ref="D35:E35"/>
    <mergeCell ref="D36:D38"/>
    <mergeCell ref="D39:E39"/>
    <mergeCell ref="D40:E40"/>
    <mergeCell ref="D41:E41"/>
    <mergeCell ref="A18:B29"/>
    <mergeCell ref="C30:E30"/>
    <mergeCell ref="C31:E31"/>
    <mergeCell ref="C32:E32"/>
    <mergeCell ref="B30:B41"/>
    <mergeCell ref="C18:E18"/>
    <mergeCell ref="D27:E27"/>
    <mergeCell ref="D28:E28"/>
    <mergeCell ref="D29:E29"/>
    <mergeCell ref="D59:E59"/>
    <mergeCell ref="D60:D62"/>
    <mergeCell ref="D63:E63"/>
    <mergeCell ref="A17:E17"/>
    <mergeCell ref="C19:E19"/>
    <mergeCell ref="C20:E20"/>
    <mergeCell ref="C21:C29"/>
    <mergeCell ref="D21:E21"/>
    <mergeCell ref="D22:E22"/>
    <mergeCell ref="D23:E23"/>
    <mergeCell ref="A1:H1"/>
    <mergeCell ref="A2:E2"/>
    <mergeCell ref="A3:D5"/>
    <mergeCell ref="A6:D8"/>
    <mergeCell ref="A9:D11"/>
    <mergeCell ref="A12:D14"/>
    <mergeCell ref="A16:H16"/>
    <mergeCell ref="D24:D26"/>
  </mergeCells>
  <printOptions/>
  <pageMargins left="0.75" right="0.75" top="0.69" bottom="0.64" header="0.5" footer="0.34"/>
  <pageSetup horizontalDpi="1200" verticalDpi="1200" orientation="portrait" paperSize="9" r:id="rId1"/>
  <headerFooter alignWithMargins="0">
    <oddFooter>&amp;R24 - 25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3" sqref="F3"/>
    </sheetView>
  </sheetViews>
  <sheetFormatPr defaultColWidth="9.140625" defaultRowHeight="12.75"/>
  <cols>
    <col min="2" max="2" width="18.00390625" style="0" customWidth="1"/>
    <col min="3" max="3" width="23.00390625" style="0" customWidth="1"/>
    <col min="4" max="4" width="12.8515625" style="113" customWidth="1"/>
    <col min="5" max="5" width="14.421875" style="0" customWidth="1"/>
  </cols>
  <sheetData>
    <row r="1" ht="24" customHeight="1" thickBot="1">
      <c r="A1" s="63" t="s">
        <v>296</v>
      </c>
    </row>
    <row r="2" spans="1:6" ht="15.75" customHeight="1" thickBot="1">
      <c r="A2" s="531" t="s">
        <v>169</v>
      </c>
      <c r="B2" s="531"/>
      <c r="C2" s="532"/>
      <c r="D2" s="132" t="s">
        <v>79</v>
      </c>
      <c r="E2" s="95" t="s">
        <v>80</v>
      </c>
      <c r="F2" s="96" t="s">
        <v>81</v>
      </c>
    </row>
    <row r="3" spans="1:7" ht="15.75" customHeight="1">
      <c r="A3" s="310" t="s">
        <v>297</v>
      </c>
      <c r="B3" s="310"/>
      <c r="C3" s="310"/>
      <c r="D3" s="102" t="s">
        <v>748</v>
      </c>
      <c r="E3" s="76" t="s">
        <v>190</v>
      </c>
      <c r="F3" s="139">
        <f>F4+F5</f>
        <v>0</v>
      </c>
      <c r="G3" s="157" t="str">
        <f>IF(F3=F4+F5,"OK","Pārbaudi naudā un natūrā izmaksātos GMI pabalstus")</f>
        <v>OK</v>
      </c>
    </row>
    <row r="4" spans="1:6" ht="15" customHeight="1">
      <c r="A4" s="287" t="s">
        <v>93</v>
      </c>
      <c r="B4" s="294" t="s">
        <v>264</v>
      </c>
      <c r="C4" s="294"/>
      <c r="D4" s="105" t="s">
        <v>749</v>
      </c>
      <c r="E4" s="57" t="s">
        <v>190</v>
      </c>
      <c r="F4" s="181">
        <v>0</v>
      </c>
    </row>
    <row r="5" spans="1:6" ht="15.75" customHeight="1">
      <c r="A5" s="287"/>
      <c r="B5" s="303" t="s">
        <v>265</v>
      </c>
      <c r="C5" s="303"/>
      <c r="D5" s="105" t="s">
        <v>750</v>
      </c>
      <c r="E5" s="57" t="s">
        <v>190</v>
      </c>
      <c r="F5" s="181">
        <v>0</v>
      </c>
    </row>
    <row r="6" spans="1:6" ht="16.5" customHeight="1">
      <c r="A6" s="287" t="s">
        <v>298</v>
      </c>
      <c r="B6" s="303"/>
      <c r="C6" s="303"/>
      <c r="D6" s="103" t="s">
        <v>751</v>
      </c>
      <c r="E6" s="57" t="s">
        <v>274</v>
      </c>
      <c r="F6" s="181">
        <v>0</v>
      </c>
    </row>
    <row r="7" spans="1:8" ht="15.75" customHeight="1">
      <c r="A7" s="294" t="s">
        <v>299</v>
      </c>
      <c r="B7" s="294"/>
      <c r="C7" s="294"/>
      <c r="D7" s="106" t="s">
        <v>752</v>
      </c>
      <c r="E7" s="57" t="s">
        <v>86</v>
      </c>
      <c r="F7" s="138">
        <f>F12+F14+F19+F20</f>
        <v>0</v>
      </c>
      <c r="G7" s="157" t="str">
        <f>IF(F7=F8+F9+F10+F11,"OK","Pārbaudi saņēmēju skaita sadalījumu pa vecumiem un dzimumiem")</f>
        <v>OK</v>
      </c>
      <c r="H7" s="150"/>
    </row>
    <row r="8" spans="1:8" ht="18" customHeight="1">
      <c r="A8" s="300" t="s">
        <v>124</v>
      </c>
      <c r="B8" s="300" t="s">
        <v>185</v>
      </c>
      <c r="C8" s="57" t="s">
        <v>267</v>
      </c>
      <c r="D8" s="109" t="s">
        <v>753</v>
      </c>
      <c r="E8" s="57" t="s">
        <v>86</v>
      </c>
      <c r="F8" s="181">
        <v>0</v>
      </c>
      <c r="H8" s="147"/>
    </row>
    <row r="9" spans="1:6" ht="15.75" customHeight="1">
      <c r="A9" s="300"/>
      <c r="B9" s="300"/>
      <c r="C9" s="57" t="s">
        <v>188</v>
      </c>
      <c r="D9" s="109" t="s">
        <v>754</v>
      </c>
      <c r="E9" s="57" t="s">
        <v>86</v>
      </c>
      <c r="F9" s="181">
        <v>0</v>
      </c>
    </row>
    <row r="10" spans="1:6" ht="15" customHeight="1">
      <c r="A10" s="303"/>
      <c r="B10" s="287" t="s">
        <v>186</v>
      </c>
      <c r="C10" s="57" t="s">
        <v>267</v>
      </c>
      <c r="D10" s="109" t="s">
        <v>755</v>
      </c>
      <c r="E10" s="57" t="s">
        <v>86</v>
      </c>
      <c r="F10" s="181">
        <v>0</v>
      </c>
    </row>
    <row r="11" spans="1:6" ht="15.75" customHeight="1">
      <c r="A11" s="303"/>
      <c r="B11" s="287"/>
      <c r="C11" s="57" t="s">
        <v>188</v>
      </c>
      <c r="D11" s="109" t="s">
        <v>756</v>
      </c>
      <c r="E11" s="57" t="s">
        <v>86</v>
      </c>
      <c r="F11" s="181">
        <v>0</v>
      </c>
    </row>
    <row r="12" spans="1:6" ht="18" customHeight="1">
      <c r="A12" s="396" t="s">
        <v>124</v>
      </c>
      <c r="B12" s="294" t="s">
        <v>185</v>
      </c>
      <c r="C12" s="303"/>
      <c r="D12" s="106" t="s">
        <v>757</v>
      </c>
      <c r="E12" s="57" t="s">
        <v>86</v>
      </c>
      <c r="F12" s="181">
        <v>0</v>
      </c>
    </row>
    <row r="13" spans="1:6" ht="15.75" customHeight="1">
      <c r="A13" s="461"/>
      <c r="B13" s="294" t="s">
        <v>268</v>
      </c>
      <c r="C13" s="303"/>
      <c r="D13" s="110" t="s">
        <v>758</v>
      </c>
      <c r="E13" s="57" t="s">
        <v>86</v>
      </c>
      <c r="F13" s="181">
        <v>0</v>
      </c>
    </row>
    <row r="14" spans="1:6" ht="17.25" customHeight="1">
      <c r="A14" s="461"/>
      <c r="B14" s="294" t="s">
        <v>269</v>
      </c>
      <c r="C14" s="303"/>
      <c r="D14" s="106" t="s">
        <v>759</v>
      </c>
      <c r="E14" s="57" t="s">
        <v>86</v>
      </c>
      <c r="F14" s="138">
        <f>F15+F16+F17</f>
        <v>0</v>
      </c>
    </row>
    <row r="15" spans="1:6" ht="15" customHeight="1">
      <c r="A15" s="461"/>
      <c r="B15" s="396" t="s">
        <v>124</v>
      </c>
      <c r="C15" s="57" t="s">
        <v>270</v>
      </c>
      <c r="D15" s="110" t="s">
        <v>760</v>
      </c>
      <c r="E15" s="57" t="s">
        <v>86</v>
      </c>
      <c r="F15" s="181">
        <v>0</v>
      </c>
    </row>
    <row r="16" spans="1:6" ht="15.75" customHeight="1">
      <c r="A16" s="461"/>
      <c r="B16" s="461"/>
      <c r="C16" s="57" t="s">
        <v>271</v>
      </c>
      <c r="D16" s="110" t="s">
        <v>761</v>
      </c>
      <c r="E16" s="57" t="s">
        <v>86</v>
      </c>
      <c r="F16" s="181">
        <v>0</v>
      </c>
    </row>
    <row r="17" spans="1:6" ht="25.5">
      <c r="A17" s="461"/>
      <c r="B17" s="397"/>
      <c r="C17" s="57" t="s">
        <v>272</v>
      </c>
      <c r="D17" s="110" t="s">
        <v>762</v>
      </c>
      <c r="E17" s="57" t="s">
        <v>86</v>
      </c>
      <c r="F17" s="181">
        <v>0</v>
      </c>
    </row>
    <row r="18" spans="1:6" ht="25.5" customHeight="1">
      <c r="A18" s="461"/>
      <c r="B18" s="294" t="s">
        <v>1050</v>
      </c>
      <c r="C18" s="303"/>
      <c r="D18" s="106" t="s">
        <v>763</v>
      </c>
      <c r="E18" s="57" t="s">
        <v>86</v>
      </c>
      <c r="F18" s="181">
        <v>0</v>
      </c>
    </row>
    <row r="19" spans="1:6" ht="16.5" customHeight="1">
      <c r="A19" s="461"/>
      <c r="B19" s="294" t="s">
        <v>204</v>
      </c>
      <c r="C19" s="303"/>
      <c r="D19" s="106" t="s">
        <v>764</v>
      </c>
      <c r="E19" s="57" t="s">
        <v>86</v>
      </c>
      <c r="F19" s="181">
        <v>0</v>
      </c>
    </row>
    <row r="20" spans="1:6" ht="18" customHeight="1">
      <c r="A20" s="461"/>
      <c r="B20" s="462" t="s">
        <v>206</v>
      </c>
      <c r="C20" s="491"/>
      <c r="D20" s="133" t="s">
        <v>765</v>
      </c>
      <c r="E20" s="84" t="s">
        <v>86</v>
      </c>
      <c r="F20" s="227">
        <v>0</v>
      </c>
    </row>
    <row r="21" spans="1:6" ht="17.25" customHeight="1">
      <c r="A21" s="303" t="s">
        <v>300</v>
      </c>
      <c r="B21" s="303"/>
      <c r="C21" s="303"/>
      <c r="D21" s="106" t="s">
        <v>766</v>
      </c>
      <c r="E21" s="57" t="s">
        <v>86</v>
      </c>
      <c r="F21" s="141">
        <f>F22+F23+F24</f>
        <v>0</v>
      </c>
    </row>
    <row r="22" spans="1:6" ht="15" customHeight="1">
      <c r="A22" s="294" t="s">
        <v>216</v>
      </c>
      <c r="B22" s="529" t="s">
        <v>217</v>
      </c>
      <c r="C22" s="530"/>
      <c r="D22" s="110" t="s">
        <v>767</v>
      </c>
      <c r="E22" s="57" t="s">
        <v>86</v>
      </c>
      <c r="F22" s="224">
        <v>0</v>
      </c>
    </row>
    <row r="23" spans="1:6" ht="15" customHeight="1">
      <c r="A23" s="442"/>
      <c r="B23" s="56" t="s">
        <v>301</v>
      </c>
      <c r="C23" s="56"/>
      <c r="D23" s="110" t="s">
        <v>768</v>
      </c>
      <c r="E23" s="57" t="s">
        <v>86</v>
      </c>
      <c r="F23" s="224">
        <v>0</v>
      </c>
    </row>
    <row r="24" spans="1:6" ht="15" customHeight="1">
      <c r="A24" s="442"/>
      <c r="B24" s="56" t="s">
        <v>218</v>
      </c>
      <c r="C24" s="56"/>
      <c r="D24" s="110" t="s">
        <v>769</v>
      </c>
      <c r="E24" s="57" t="s">
        <v>86</v>
      </c>
      <c r="F24" s="224">
        <v>0</v>
      </c>
    </row>
    <row r="25" spans="1:6" ht="30.75" customHeight="1">
      <c r="A25" s="294" t="s">
        <v>1051</v>
      </c>
      <c r="B25" s="442"/>
      <c r="C25" s="442"/>
      <c r="D25" s="103" t="s">
        <v>770</v>
      </c>
      <c r="E25" s="57" t="s">
        <v>190</v>
      </c>
      <c r="F25" s="141" t="e">
        <f>F3/F7</f>
        <v>#DIV/0!</v>
      </c>
    </row>
    <row r="26" spans="1:6" ht="33.75" customHeight="1">
      <c r="A26" s="294" t="s">
        <v>1052</v>
      </c>
      <c r="B26" s="442"/>
      <c r="C26" s="442"/>
      <c r="D26" s="103" t="s">
        <v>674</v>
      </c>
      <c r="E26" s="57" t="s">
        <v>190</v>
      </c>
      <c r="F26" s="141" t="e">
        <f>F25/F27</f>
        <v>#DIV/0!</v>
      </c>
    </row>
    <row r="27" spans="1:6" ht="32.25" customHeight="1">
      <c r="A27" s="294" t="s">
        <v>1053</v>
      </c>
      <c r="B27" s="442"/>
      <c r="C27" s="442"/>
      <c r="D27" s="103" t="s">
        <v>675</v>
      </c>
      <c r="E27" s="57" t="s">
        <v>1054</v>
      </c>
      <c r="F27" s="224">
        <v>0</v>
      </c>
    </row>
    <row r="28" spans="1:6" ht="46.5" customHeight="1">
      <c r="A28" s="294" t="s">
        <v>302</v>
      </c>
      <c r="B28" s="294"/>
      <c r="C28" s="57" t="s">
        <v>304</v>
      </c>
      <c r="D28" s="105" t="s">
        <v>771</v>
      </c>
      <c r="E28" s="57" t="s">
        <v>190</v>
      </c>
      <c r="F28" s="224">
        <v>0</v>
      </c>
    </row>
    <row r="29" spans="1:6" ht="39" customHeight="1">
      <c r="A29" s="528"/>
      <c r="B29" s="528"/>
      <c r="C29" s="57" t="s">
        <v>305</v>
      </c>
      <c r="D29" s="105" t="s">
        <v>772</v>
      </c>
      <c r="E29" s="57" t="s">
        <v>190</v>
      </c>
      <c r="F29" s="224">
        <v>0</v>
      </c>
    </row>
    <row r="30" spans="1:6" ht="45.75" customHeight="1">
      <c r="A30" s="294" t="s">
        <v>303</v>
      </c>
      <c r="B30" s="294"/>
      <c r="C30" s="294"/>
      <c r="D30" s="103" t="s">
        <v>773</v>
      </c>
      <c r="E30" s="57" t="s">
        <v>190</v>
      </c>
      <c r="F30" s="224">
        <v>0</v>
      </c>
    </row>
  </sheetData>
  <sheetProtection password="CE88" sheet="1" objects="1" scenarios="1"/>
  <mergeCells count="26">
    <mergeCell ref="A6:C6"/>
    <mergeCell ref="A7:C7"/>
    <mergeCell ref="A8:A11"/>
    <mergeCell ref="B8:B9"/>
    <mergeCell ref="B10:B11"/>
    <mergeCell ref="A2:C2"/>
    <mergeCell ref="A3:C3"/>
    <mergeCell ref="A4:A5"/>
    <mergeCell ref="B4:C4"/>
    <mergeCell ref="B5:C5"/>
    <mergeCell ref="A12:A20"/>
    <mergeCell ref="B12:C12"/>
    <mergeCell ref="B13:C13"/>
    <mergeCell ref="B14:C14"/>
    <mergeCell ref="B15:B17"/>
    <mergeCell ref="B18:C18"/>
    <mergeCell ref="B19:C19"/>
    <mergeCell ref="B20:C20"/>
    <mergeCell ref="A27:C27"/>
    <mergeCell ref="A30:C30"/>
    <mergeCell ref="A28:B29"/>
    <mergeCell ref="A21:C21"/>
    <mergeCell ref="A22:A24"/>
    <mergeCell ref="A25:C25"/>
    <mergeCell ref="A26:C26"/>
    <mergeCell ref="B22:C22"/>
  </mergeCells>
  <printOptions/>
  <pageMargins left="0.75" right="0.75" top="0.79" bottom="0.68" header="0.31" footer="0.34"/>
  <pageSetup horizontalDpi="1200" verticalDpi="1200" orientation="portrait" paperSize="9" r:id="rId1"/>
  <headerFooter alignWithMargins="0">
    <oddFooter>&amp;R26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25" sqref="F25"/>
    </sheetView>
  </sheetViews>
  <sheetFormatPr defaultColWidth="9.140625" defaultRowHeight="12.75"/>
  <cols>
    <col min="2" max="2" width="10.140625" style="0" customWidth="1"/>
    <col min="3" max="3" width="30.57421875" style="0" customWidth="1"/>
    <col min="4" max="4" width="11.28125" style="113" customWidth="1"/>
    <col min="5" max="5" width="15.00390625" style="0" customWidth="1"/>
    <col min="6" max="6" width="10.7109375" style="0" customWidth="1"/>
  </cols>
  <sheetData>
    <row r="1" spans="1:6" ht="16.5" thickBot="1">
      <c r="A1" s="447" t="s">
        <v>306</v>
      </c>
      <c r="B1" s="448"/>
      <c r="C1" s="448"/>
      <c r="D1" s="448"/>
      <c r="E1" s="448"/>
      <c r="F1" s="448"/>
    </row>
    <row r="2" spans="1:6" ht="13.5" thickBot="1">
      <c r="A2" s="534" t="s">
        <v>169</v>
      </c>
      <c r="B2" s="534"/>
      <c r="C2" s="535"/>
      <c r="D2" s="123" t="s">
        <v>79</v>
      </c>
      <c r="E2" s="98" t="s">
        <v>80</v>
      </c>
      <c r="F2" s="99" t="s">
        <v>81</v>
      </c>
    </row>
    <row r="3" spans="1:8" ht="12.75">
      <c r="A3" s="309" t="s">
        <v>297</v>
      </c>
      <c r="B3" s="310"/>
      <c r="C3" s="310"/>
      <c r="D3" s="102" t="s">
        <v>679</v>
      </c>
      <c r="E3" s="76" t="s">
        <v>190</v>
      </c>
      <c r="F3" s="139">
        <f>F28+F31+F34</f>
        <v>0</v>
      </c>
      <c r="G3" s="157" t="str">
        <f>IF(F3=F4+F5,"OK","Pārbaudi naudā un natūrā izmaksātos dzīvokļa pabalstus")</f>
        <v>OK</v>
      </c>
      <c r="H3" s="150"/>
    </row>
    <row r="4" spans="1:8" ht="12.75">
      <c r="A4" s="291" t="s">
        <v>93</v>
      </c>
      <c r="B4" s="294" t="s">
        <v>264</v>
      </c>
      <c r="C4" s="294"/>
      <c r="D4" s="105" t="s">
        <v>794</v>
      </c>
      <c r="E4" s="57" t="s">
        <v>190</v>
      </c>
      <c r="F4" s="181">
        <v>0</v>
      </c>
      <c r="H4" s="147"/>
    </row>
    <row r="5" spans="1:6" ht="12.75">
      <c r="A5" s="291"/>
      <c r="B5" s="303" t="s">
        <v>265</v>
      </c>
      <c r="C5" s="303"/>
      <c r="D5" s="105" t="s">
        <v>793</v>
      </c>
      <c r="E5" s="57" t="s">
        <v>190</v>
      </c>
      <c r="F5" s="181">
        <v>0</v>
      </c>
    </row>
    <row r="6" spans="1:6" ht="12.75">
      <c r="A6" s="291" t="s">
        <v>93</v>
      </c>
      <c r="B6" s="294" t="s">
        <v>307</v>
      </c>
      <c r="C6" s="294"/>
      <c r="D6" s="105" t="s">
        <v>774</v>
      </c>
      <c r="E6" s="57" t="s">
        <v>190</v>
      </c>
      <c r="F6" s="181">
        <v>0</v>
      </c>
    </row>
    <row r="7" spans="1:6" ht="25.5" customHeight="1">
      <c r="A7" s="291"/>
      <c r="B7" s="294" t="s">
        <v>308</v>
      </c>
      <c r="C7" s="294"/>
      <c r="D7" s="105" t="s">
        <v>775</v>
      </c>
      <c r="E7" s="57" t="s">
        <v>190</v>
      </c>
      <c r="F7" s="181">
        <v>0</v>
      </c>
    </row>
    <row r="8" spans="1:6" ht="12.75">
      <c r="A8" s="291" t="s">
        <v>298</v>
      </c>
      <c r="B8" s="303"/>
      <c r="C8" s="303"/>
      <c r="D8" s="103" t="s">
        <v>776</v>
      </c>
      <c r="E8" s="57" t="s">
        <v>274</v>
      </c>
      <c r="F8" s="181">
        <v>0</v>
      </c>
    </row>
    <row r="9" spans="1:8" ht="12.75">
      <c r="A9" s="302" t="s">
        <v>299</v>
      </c>
      <c r="B9" s="294"/>
      <c r="C9" s="294"/>
      <c r="D9" s="106" t="s">
        <v>777</v>
      </c>
      <c r="E9" s="57" t="s">
        <v>86</v>
      </c>
      <c r="F9" s="138">
        <f>F16+F18+F23+F24</f>
        <v>0</v>
      </c>
      <c r="G9" s="157" t="str">
        <f>IF(F9=F10+F11+F12+F13,"OK","Pārbaudi saņēmēju sadalījunu pa vecumiem un dzimumiem")</f>
        <v>OK</v>
      </c>
      <c r="H9" s="150"/>
    </row>
    <row r="10" spans="1:8" ht="12.75">
      <c r="A10" s="298" t="s">
        <v>124</v>
      </c>
      <c r="B10" s="300" t="s">
        <v>185</v>
      </c>
      <c r="C10" s="57" t="s">
        <v>267</v>
      </c>
      <c r="D10" s="109" t="s">
        <v>778</v>
      </c>
      <c r="E10" s="57" t="s">
        <v>86</v>
      </c>
      <c r="F10" s="181">
        <v>0</v>
      </c>
      <c r="H10" s="147"/>
    </row>
    <row r="11" spans="1:6" ht="12.75">
      <c r="A11" s="298"/>
      <c r="B11" s="300"/>
      <c r="C11" s="57" t="s">
        <v>188</v>
      </c>
      <c r="D11" s="109" t="s">
        <v>779</v>
      </c>
      <c r="E11" s="57" t="s">
        <v>86</v>
      </c>
      <c r="F11" s="181">
        <v>0</v>
      </c>
    </row>
    <row r="12" spans="1:6" ht="12.75">
      <c r="A12" s="289"/>
      <c r="B12" s="287" t="s">
        <v>186</v>
      </c>
      <c r="C12" s="57" t="s">
        <v>267</v>
      </c>
      <c r="D12" s="109" t="s">
        <v>780</v>
      </c>
      <c r="E12" s="57" t="s">
        <v>86</v>
      </c>
      <c r="F12" s="181">
        <v>0</v>
      </c>
    </row>
    <row r="13" spans="1:6" ht="12.75">
      <c r="A13" s="289"/>
      <c r="B13" s="287"/>
      <c r="C13" s="57" t="s">
        <v>188</v>
      </c>
      <c r="D13" s="109" t="s">
        <v>781</v>
      </c>
      <c r="E13" s="57" t="s">
        <v>86</v>
      </c>
      <c r="F13" s="181">
        <v>0</v>
      </c>
    </row>
    <row r="14" spans="1:6" ht="12.75">
      <c r="A14" s="291" t="s">
        <v>124</v>
      </c>
      <c r="B14" s="294" t="s">
        <v>309</v>
      </c>
      <c r="C14" s="294"/>
      <c r="D14" s="105" t="s">
        <v>782</v>
      </c>
      <c r="E14" s="57" t="s">
        <v>86</v>
      </c>
      <c r="F14" s="181">
        <v>0</v>
      </c>
    </row>
    <row r="15" spans="1:6" ht="23.25" customHeight="1">
      <c r="A15" s="291"/>
      <c r="B15" s="294" t="s">
        <v>310</v>
      </c>
      <c r="C15" s="294"/>
      <c r="D15" s="105" t="s">
        <v>783</v>
      </c>
      <c r="E15" s="57" t="s">
        <v>86</v>
      </c>
      <c r="F15" s="181">
        <v>0</v>
      </c>
    </row>
    <row r="16" spans="1:6" ht="12.75">
      <c r="A16" s="298" t="s">
        <v>124</v>
      </c>
      <c r="B16" s="294" t="s">
        <v>185</v>
      </c>
      <c r="C16" s="303"/>
      <c r="D16" s="106" t="s">
        <v>784</v>
      </c>
      <c r="E16" s="57" t="s">
        <v>86</v>
      </c>
      <c r="F16" s="181">
        <v>0</v>
      </c>
    </row>
    <row r="17" spans="1:6" ht="12.75">
      <c r="A17" s="298"/>
      <c r="B17" s="294" t="s">
        <v>268</v>
      </c>
      <c r="C17" s="303"/>
      <c r="D17" s="110" t="s">
        <v>785</v>
      </c>
      <c r="E17" s="57" t="s">
        <v>86</v>
      </c>
      <c r="F17" s="181">
        <v>0</v>
      </c>
    </row>
    <row r="18" spans="1:6" ht="12.75">
      <c r="A18" s="298"/>
      <c r="B18" s="294" t="s">
        <v>269</v>
      </c>
      <c r="C18" s="303"/>
      <c r="D18" s="106" t="s">
        <v>786</v>
      </c>
      <c r="E18" s="57" t="s">
        <v>86</v>
      </c>
      <c r="F18" s="138">
        <f>F19+F20+F21</f>
        <v>0</v>
      </c>
    </row>
    <row r="19" spans="1:6" ht="12.75">
      <c r="A19" s="298"/>
      <c r="B19" s="300" t="s">
        <v>124</v>
      </c>
      <c r="C19" s="57" t="s">
        <v>270</v>
      </c>
      <c r="D19" s="110" t="s">
        <v>787</v>
      </c>
      <c r="E19" s="57" t="s">
        <v>86</v>
      </c>
      <c r="F19" s="181">
        <v>0</v>
      </c>
    </row>
    <row r="20" spans="1:6" ht="12.75">
      <c r="A20" s="298"/>
      <c r="B20" s="300"/>
      <c r="C20" s="57" t="s">
        <v>271</v>
      </c>
      <c r="D20" s="110" t="s">
        <v>788</v>
      </c>
      <c r="E20" s="57" t="s">
        <v>86</v>
      </c>
      <c r="F20" s="181">
        <v>0</v>
      </c>
    </row>
    <row r="21" spans="1:6" ht="25.5">
      <c r="A21" s="298"/>
      <c r="B21" s="300"/>
      <c r="C21" s="57" t="s">
        <v>272</v>
      </c>
      <c r="D21" s="110" t="s">
        <v>789</v>
      </c>
      <c r="E21" s="57" t="s">
        <v>86</v>
      </c>
      <c r="F21" s="181">
        <v>0</v>
      </c>
    </row>
    <row r="22" spans="1:6" ht="27" customHeight="1">
      <c r="A22" s="298"/>
      <c r="B22" s="294" t="s">
        <v>1050</v>
      </c>
      <c r="C22" s="303"/>
      <c r="D22" s="106" t="s">
        <v>790</v>
      </c>
      <c r="E22" s="57" t="s">
        <v>86</v>
      </c>
      <c r="F22" s="181">
        <v>0</v>
      </c>
    </row>
    <row r="23" spans="1:6" ht="12.75">
      <c r="A23" s="298"/>
      <c r="B23" s="294" t="s">
        <v>204</v>
      </c>
      <c r="C23" s="303"/>
      <c r="D23" s="106" t="s">
        <v>791</v>
      </c>
      <c r="E23" s="57" t="s">
        <v>86</v>
      </c>
      <c r="F23" s="181">
        <v>0</v>
      </c>
    </row>
    <row r="24" spans="1:6" ht="12.75">
      <c r="A24" s="298"/>
      <c r="B24" s="294" t="s">
        <v>206</v>
      </c>
      <c r="C24" s="303"/>
      <c r="D24" s="106" t="s">
        <v>792</v>
      </c>
      <c r="E24" s="57" t="s">
        <v>86</v>
      </c>
      <c r="F24" s="181">
        <v>0</v>
      </c>
    </row>
    <row r="25" spans="1:6" ht="12.75">
      <c r="A25" s="289" t="s">
        <v>300</v>
      </c>
      <c r="B25" s="303"/>
      <c r="C25" s="303"/>
      <c r="D25" s="106" t="s">
        <v>795</v>
      </c>
      <c r="E25" s="57" t="s">
        <v>86</v>
      </c>
      <c r="F25" s="138">
        <f>F26+F27</f>
        <v>0</v>
      </c>
    </row>
    <row r="26" spans="1:6" ht="16.5" customHeight="1">
      <c r="A26" s="302" t="s">
        <v>216</v>
      </c>
      <c r="B26" s="529" t="s">
        <v>217</v>
      </c>
      <c r="C26" s="530"/>
      <c r="D26" s="110" t="s">
        <v>796</v>
      </c>
      <c r="E26" s="57" t="s">
        <v>86</v>
      </c>
      <c r="F26" s="181">
        <v>0</v>
      </c>
    </row>
    <row r="27" spans="1:6" ht="20.25" customHeight="1">
      <c r="A27" s="533"/>
      <c r="B27" s="529" t="s">
        <v>218</v>
      </c>
      <c r="C27" s="530"/>
      <c r="D27" s="110" t="s">
        <v>797</v>
      </c>
      <c r="E27" s="57" t="s">
        <v>86</v>
      </c>
      <c r="F27" s="181">
        <v>0</v>
      </c>
    </row>
    <row r="28" spans="1:6" ht="18.75" customHeight="1">
      <c r="A28" s="298" t="s">
        <v>158</v>
      </c>
      <c r="B28" s="287" t="s">
        <v>311</v>
      </c>
      <c r="C28" s="57" t="s">
        <v>183</v>
      </c>
      <c r="D28" s="106" t="s">
        <v>798</v>
      </c>
      <c r="E28" s="57" t="s">
        <v>190</v>
      </c>
      <c r="F28" s="181">
        <v>0</v>
      </c>
    </row>
    <row r="29" spans="1:6" ht="18.75" customHeight="1">
      <c r="A29" s="298"/>
      <c r="B29" s="287"/>
      <c r="C29" s="57" t="s">
        <v>273</v>
      </c>
      <c r="D29" s="106" t="s">
        <v>799</v>
      </c>
      <c r="E29" s="57" t="s">
        <v>274</v>
      </c>
      <c r="F29" s="181">
        <v>0</v>
      </c>
    </row>
    <row r="30" spans="1:6" ht="13.5" customHeight="1">
      <c r="A30" s="298"/>
      <c r="B30" s="287"/>
      <c r="C30" s="57" t="s">
        <v>284</v>
      </c>
      <c r="D30" s="106" t="s">
        <v>800</v>
      </c>
      <c r="E30" s="57" t="s">
        <v>86</v>
      </c>
      <c r="F30" s="181">
        <v>0</v>
      </c>
    </row>
    <row r="31" spans="1:6" ht="16.5" customHeight="1">
      <c r="A31" s="298"/>
      <c r="B31" s="287" t="s">
        <v>312</v>
      </c>
      <c r="C31" s="57" t="s">
        <v>183</v>
      </c>
      <c r="D31" s="106" t="s">
        <v>801</v>
      </c>
      <c r="E31" s="57" t="s">
        <v>190</v>
      </c>
      <c r="F31" s="181">
        <v>0</v>
      </c>
    </row>
    <row r="32" spans="1:6" ht="15" customHeight="1">
      <c r="A32" s="298"/>
      <c r="B32" s="287"/>
      <c r="C32" s="57" t="s">
        <v>273</v>
      </c>
      <c r="D32" s="106" t="s">
        <v>802</v>
      </c>
      <c r="E32" s="57" t="s">
        <v>274</v>
      </c>
      <c r="F32" s="181">
        <v>0</v>
      </c>
    </row>
    <row r="33" spans="1:6" ht="16.5" customHeight="1">
      <c r="A33" s="298"/>
      <c r="B33" s="287"/>
      <c r="C33" s="57" t="s">
        <v>284</v>
      </c>
      <c r="D33" s="106" t="s">
        <v>803</v>
      </c>
      <c r="E33" s="57" t="s">
        <v>86</v>
      </c>
      <c r="F33" s="181">
        <v>0</v>
      </c>
    </row>
    <row r="34" spans="1:6" ht="28.5" customHeight="1">
      <c r="A34" s="299"/>
      <c r="B34" s="287" t="s">
        <v>313</v>
      </c>
      <c r="C34" s="57" t="s">
        <v>183</v>
      </c>
      <c r="D34" s="106" t="s">
        <v>804</v>
      </c>
      <c r="E34" s="57" t="s">
        <v>190</v>
      </c>
      <c r="F34" s="181">
        <v>0</v>
      </c>
    </row>
    <row r="35" spans="1:6" ht="27" customHeight="1">
      <c r="A35" s="299"/>
      <c r="B35" s="287"/>
      <c r="C35" s="57" t="s">
        <v>273</v>
      </c>
      <c r="D35" s="106" t="s">
        <v>805</v>
      </c>
      <c r="E35" s="57" t="s">
        <v>274</v>
      </c>
      <c r="F35" s="181">
        <v>0</v>
      </c>
    </row>
    <row r="36" spans="1:6" ht="21" customHeight="1" thickBot="1">
      <c r="A36" s="382"/>
      <c r="B36" s="345"/>
      <c r="C36" s="74" t="s">
        <v>284</v>
      </c>
      <c r="D36" s="107" t="s">
        <v>806</v>
      </c>
      <c r="E36" s="74" t="s">
        <v>86</v>
      </c>
      <c r="F36" s="182">
        <v>0</v>
      </c>
    </row>
  </sheetData>
  <sheetProtection password="CE88" sheet="1" objects="1" scenarios="1"/>
  <mergeCells count="33">
    <mergeCell ref="A1:F1"/>
    <mergeCell ref="A2:C2"/>
    <mergeCell ref="A3:C3"/>
    <mergeCell ref="A4:A5"/>
    <mergeCell ref="B4:C4"/>
    <mergeCell ref="B5:C5"/>
    <mergeCell ref="A6:A7"/>
    <mergeCell ref="B6:C6"/>
    <mergeCell ref="B7:C7"/>
    <mergeCell ref="A8:C8"/>
    <mergeCell ref="A9:C9"/>
    <mergeCell ref="A10:A13"/>
    <mergeCell ref="B10:B11"/>
    <mergeCell ref="B12:B13"/>
    <mergeCell ref="A14:A15"/>
    <mergeCell ref="B14:C14"/>
    <mergeCell ref="B15:C15"/>
    <mergeCell ref="A16:A24"/>
    <mergeCell ref="B16:C16"/>
    <mergeCell ref="B17:C17"/>
    <mergeCell ref="B18:C18"/>
    <mergeCell ref="B19:B21"/>
    <mergeCell ref="B22:C22"/>
    <mergeCell ref="B23:C23"/>
    <mergeCell ref="B24:C24"/>
    <mergeCell ref="A25:C25"/>
    <mergeCell ref="A26:A27"/>
    <mergeCell ref="B26:C26"/>
    <mergeCell ref="B27:C27"/>
    <mergeCell ref="A28:A36"/>
    <mergeCell ref="B28:B30"/>
    <mergeCell ref="B31:B33"/>
    <mergeCell ref="B34:B36"/>
  </mergeCells>
  <printOptions/>
  <pageMargins left="0.75" right="0.75" top="0.8" bottom="1" header="0.5" footer="0.5"/>
  <pageSetup horizontalDpi="1200" verticalDpi="1200" orientation="portrait" paperSize="9" r:id="rId1"/>
  <headerFooter alignWithMargins="0">
    <oddFooter>&amp;R27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9" customWidth="1"/>
    <col min="2" max="2" width="82.28125" style="37" customWidth="1"/>
  </cols>
  <sheetData>
    <row r="1" spans="1:2" ht="35.25" customHeight="1" thickBot="1">
      <c r="A1" s="187" t="s">
        <v>77</v>
      </c>
      <c r="B1" s="187"/>
    </row>
    <row r="2" spans="1:2" s="40" customFormat="1" ht="32.25" customHeight="1" thickBot="1">
      <c r="A2" s="41" t="s">
        <v>25</v>
      </c>
      <c r="B2" s="42" t="s">
        <v>26</v>
      </c>
    </row>
    <row r="3" spans="1:2" ht="46.5" customHeight="1">
      <c r="A3" s="43" t="s">
        <v>74</v>
      </c>
      <c r="B3" s="50" t="s">
        <v>27</v>
      </c>
    </row>
    <row r="4" spans="1:2" ht="31.5">
      <c r="A4" s="44" t="s">
        <v>52</v>
      </c>
      <c r="B4" s="45" t="s">
        <v>28</v>
      </c>
    </row>
    <row r="5" spans="1:2" ht="31.5">
      <c r="A5" s="44" t="s">
        <v>53</v>
      </c>
      <c r="B5" s="45" t="s">
        <v>29</v>
      </c>
    </row>
    <row r="6" spans="1:2" ht="31.5">
      <c r="A6" s="44" t="s">
        <v>54</v>
      </c>
      <c r="B6" s="45" t="s">
        <v>30</v>
      </c>
    </row>
    <row r="7" spans="1:2" ht="31.5">
      <c r="A7" s="44" t="s">
        <v>55</v>
      </c>
      <c r="B7" s="45" t="s">
        <v>31</v>
      </c>
    </row>
    <row r="8" spans="1:2" ht="15.75">
      <c r="A8" s="44" t="s">
        <v>56</v>
      </c>
      <c r="B8" s="45" t="s">
        <v>32</v>
      </c>
    </row>
    <row r="9" spans="1:2" ht="47.25" customHeight="1">
      <c r="A9" s="46" t="s">
        <v>75</v>
      </c>
      <c r="B9" s="51" t="s">
        <v>33</v>
      </c>
    </row>
    <row r="10" spans="1:2" ht="15.75">
      <c r="A10" s="44" t="s">
        <v>57</v>
      </c>
      <c r="B10" s="45" t="s">
        <v>34</v>
      </c>
    </row>
    <row r="11" spans="1:2" ht="15.75">
      <c r="A11" s="44" t="s">
        <v>58</v>
      </c>
      <c r="B11" s="45" t="s">
        <v>35</v>
      </c>
    </row>
    <row r="12" spans="1:2" ht="15.75">
      <c r="A12" s="44" t="s">
        <v>59</v>
      </c>
      <c r="B12" s="45" t="s">
        <v>36</v>
      </c>
    </row>
    <row r="13" spans="1:2" ht="15.75">
      <c r="A13" s="44" t="s">
        <v>60</v>
      </c>
      <c r="B13" s="45" t="s">
        <v>37</v>
      </c>
    </row>
    <row r="14" spans="1:2" ht="15.75">
      <c r="A14" s="44" t="s">
        <v>61</v>
      </c>
      <c r="B14" s="45" t="s">
        <v>38</v>
      </c>
    </row>
    <row r="15" spans="1:2" s="38" customFormat="1" ht="15.75">
      <c r="A15" s="44" t="s">
        <v>62</v>
      </c>
      <c r="B15" s="47" t="s">
        <v>39</v>
      </c>
    </row>
    <row r="16" spans="1:2" ht="15.75">
      <c r="A16" s="44" t="s">
        <v>63</v>
      </c>
      <c r="B16" s="45" t="s">
        <v>40</v>
      </c>
    </row>
    <row r="17" spans="1:2" ht="31.5" customHeight="1">
      <c r="A17" s="48" t="s">
        <v>76</v>
      </c>
      <c r="B17" s="51" t="s">
        <v>41</v>
      </c>
    </row>
    <row r="18" spans="1:2" ht="15.75">
      <c r="A18" s="44" t="s">
        <v>64</v>
      </c>
      <c r="B18" s="45" t="s">
        <v>42</v>
      </c>
    </row>
    <row r="19" spans="1:2" ht="31.5">
      <c r="A19" s="44" t="s">
        <v>66</v>
      </c>
      <c r="B19" s="45" t="s">
        <v>43</v>
      </c>
    </row>
    <row r="20" spans="1:2" ht="31.5">
      <c r="A20" s="44" t="s">
        <v>67</v>
      </c>
      <c r="B20" s="45" t="s">
        <v>44</v>
      </c>
    </row>
    <row r="21" spans="1:2" ht="15.75">
      <c r="A21" s="44" t="s">
        <v>68</v>
      </c>
      <c r="B21" s="45" t="s">
        <v>45</v>
      </c>
    </row>
    <row r="22" spans="1:2" ht="15.75">
      <c r="A22" s="44" t="s">
        <v>69</v>
      </c>
      <c r="B22" s="45" t="s">
        <v>46</v>
      </c>
    </row>
    <row r="23" spans="1:2" ht="31.5">
      <c r="A23" s="44" t="s">
        <v>70</v>
      </c>
      <c r="B23" s="45" t="s">
        <v>47</v>
      </c>
    </row>
    <row r="24" spans="1:2" ht="31.5">
      <c r="A24" s="44" t="s">
        <v>65</v>
      </c>
      <c r="B24" s="45" t="s">
        <v>48</v>
      </c>
    </row>
    <row r="25" spans="1:2" ht="15.75">
      <c r="A25" s="44" t="s">
        <v>71</v>
      </c>
      <c r="B25" s="45" t="s">
        <v>49</v>
      </c>
    </row>
    <row r="26" spans="1:2" ht="31.5">
      <c r="A26" s="44" t="s">
        <v>72</v>
      </c>
      <c r="B26" s="45" t="s">
        <v>50</v>
      </c>
    </row>
    <row r="27" spans="1:2" ht="28.5" customHeight="1" thickBot="1">
      <c r="A27" s="49" t="s">
        <v>73</v>
      </c>
      <c r="B27" s="52" t="s">
        <v>51</v>
      </c>
    </row>
  </sheetData>
  <sheetProtection password="CE88" sheet="1" objects="1" scenarios="1"/>
  <mergeCells count="1">
    <mergeCell ref="A1:B1"/>
  </mergeCells>
  <hyperlinks>
    <hyperlink ref="B15" r:id="rId1" tooltip="Sociālo pakalpojumu un sociālās palīdzības likums" display="http://pro.nais.lv/naiser/text.cfm?Ref=0101032010040600338&amp;Req=0101032010040600338&amp;Key=0103012002103132805&amp;Hash="/>
  </hyperlinks>
  <printOptions/>
  <pageMargins left="0.75" right="0.75" top="1" bottom="1" header="0.5" footer="0.5"/>
  <pageSetup horizontalDpi="1200" verticalDpi="1200" orientation="portrait" paperSize="9" scale="95" r:id="rId2"/>
  <headerFooter alignWithMargins="0">
    <oddFooter>&amp;R2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3">
      <selection activeCell="G59" sqref="G59"/>
    </sheetView>
  </sheetViews>
  <sheetFormatPr defaultColWidth="9.140625" defaultRowHeight="12.75"/>
  <cols>
    <col min="1" max="1" width="11.140625" style="198" customWidth="1"/>
    <col min="2" max="2" width="10.421875" style="198" customWidth="1"/>
    <col min="3" max="3" width="10.00390625" style="198" customWidth="1"/>
    <col min="4" max="4" width="24.7109375" style="198" customWidth="1"/>
    <col min="5" max="5" width="10.140625" style="221" customWidth="1"/>
    <col min="6" max="6" width="12.421875" style="198" customWidth="1"/>
    <col min="7" max="7" width="11.28125" style="198" customWidth="1"/>
    <col min="8" max="9" width="9.140625" style="198" customWidth="1"/>
  </cols>
  <sheetData>
    <row r="1" spans="1:7" ht="30" customHeight="1" thickBot="1">
      <c r="A1" s="540" t="s">
        <v>314</v>
      </c>
      <c r="B1" s="541"/>
      <c r="C1" s="541"/>
      <c r="D1" s="541"/>
      <c r="E1" s="541"/>
      <c r="F1" s="541"/>
      <c r="G1" s="541"/>
    </row>
    <row r="2" spans="1:7" ht="16.5" customHeight="1" thickBot="1">
      <c r="A2" s="545" t="s">
        <v>82</v>
      </c>
      <c r="B2" s="546"/>
      <c r="C2" s="546"/>
      <c r="D2" s="547"/>
      <c r="E2" s="229" t="s">
        <v>79</v>
      </c>
      <c r="F2" s="228" t="s">
        <v>80</v>
      </c>
      <c r="G2" s="230" t="s">
        <v>81</v>
      </c>
    </row>
    <row r="3" spans="1:9" ht="13.5" thickBot="1">
      <c r="A3" s="542" t="s">
        <v>1024</v>
      </c>
      <c r="B3" s="511" t="s">
        <v>263</v>
      </c>
      <c r="C3" s="511"/>
      <c r="D3" s="511"/>
      <c r="E3" s="203" t="s">
        <v>844</v>
      </c>
      <c r="F3" s="202" t="s">
        <v>190</v>
      </c>
      <c r="G3" s="204">
        <f>G24+G33+G42+G51</f>
        <v>0</v>
      </c>
      <c r="H3" s="205" t="str">
        <f>IF(G3=G4+G5,"OK","Pārbaudi naudā un natūrā izmaksātos pabalstus")</f>
        <v>OK</v>
      </c>
      <c r="I3" s="206"/>
    </row>
    <row r="4" spans="1:9" ht="13.5" thickBot="1">
      <c r="A4" s="543"/>
      <c r="B4" s="272" t="s">
        <v>93</v>
      </c>
      <c r="C4" s="501" t="s">
        <v>264</v>
      </c>
      <c r="D4" s="501"/>
      <c r="E4" s="210" t="s">
        <v>843</v>
      </c>
      <c r="F4" s="209" t="s">
        <v>190</v>
      </c>
      <c r="G4" s="204">
        <f>G25+G34+G43+G52</f>
        <v>0</v>
      </c>
      <c r="I4" s="215"/>
    </row>
    <row r="5" spans="1:7" ht="12.75">
      <c r="A5" s="543"/>
      <c r="B5" s="272"/>
      <c r="C5" s="502" t="s">
        <v>265</v>
      </c>
      <c r="D5" s="502"/>
      <c r="E5" s="210" t="s">
        <v>842</v>
      </c>
      <c r="F5" s="209" t="s">
        <v>190</v>
      </c>
      <c r="G5" s="204">
        <f>G26+G35+G44+G53</f>
        <v>0</v>
      </c>
    </row>
    <row r="6" spans="1:7" ht="12.75">
      <c r="A6" s="543"/>
      <c r="B6" s="272" t="s">
        <v>273</v>
      </c>
      <c r="C6" s="502"/>
      <c r="D6" s="502"/>
      <c r="E6" s="212" t="s">
        <v>841</v>
      </c>
      <c r="F6" s="209" t="s">
        <v>274</v>
      </c>
      <c r="G6" s="181">
        <v>0</v>
      </c>
    </row>
    <row r="7" spans="1:9" ht="12.75">
      <c r="A7" s="543"/>
      <c r="B7" s="501" t="s">
        <v>266</v>
      </c>
      <c r="C7" s="501"/>
      <c r="D7" s="501"/>
      <c r="E7" s="213" t="s">
        <v>840</v>
      </c>
      <c r="F7" s="209" t="s">
        <v>86</v>
      </c>
      <c r="G7" s="214">
        <f>G12+G14+G19+G20</f>
        <v>0</v>
      </c>
      <c r="H7" s="205" t="str">
        <f>IF(G7=G8+G9+G10+G11,"OK","Pārbaudi saņēmēju sadalījumu pa vecumiem un dzimumiem")</f>
        <v>OK</v>
      </c>
      <c r="I7" s="206"/>
    </row>
    <row r="8" spans="1:9" ht="12.75">
      <c r="A8" s="543"/>
      <c r="B8" s="512" t="s">
        <v>124</v>
      </c>
      <c r="C8" s="512" t="s">
        <v>185</v>
      </c>
      <c r="D8" s="209" t="s">
        <v>267</v>
      </c>
      <c r="E8" s="216" t="s">
        <v>839</v>
      </c>
      <c r="F8" s="209" t="s">
        <v>86</v>
      </c>
      <c r="G8" s="181">
        <v>0</v>
      </c>
      <c r="I8" s="215"/>
    </row>
    <row r="9" spans="1:7" ht="12.75">
      <c r="A9" s="543"/>
      <c r="B9" s="512"/>
      <c r="C9" s="512"/>
      <c r="D9" s="209" t="s">
        <v>188</v>
      </c>
      <c r="E9" s="216" t="s">
        <v>838</v>
      </c>
      <c r="F9" s="209" t="s">
        <v>86</v>
      </c>
      <c r="G9" s="181">
        <v>0</v>
      </c>
    </row>
    <row r="10" spans="1:7" ht="12.75">
      <c r="A10" s="543"/>
      <c r="B10" s="502"/>
      <c r="C10" s="272" t="s">
        <v>186</v>
      </c>
      <c r="D10" s="209" t="s">
        <v>267</v>
      </c>
      <c r="E10" s="216" t="s">
        <v>837</v>
      </c>
      <c r="F10" s="209" t="s">
        <v>86</v>
      </c>
      <c r="G10" s="181">
        <v>0</v>
      </c>
    </row>
    <row r="11" spans="1:7" ht="12.75">
      <c r="A11" s="543"/>
      <c r="B11" s="502"/>
      <c r="C11" s="272"/>
      <c r="D11" s="209" t="s">
        <v>188</v>
      </c>
      <c r="E11" s="216" t="s">
        <v>836</v>
      </c>
      <c r="F11" s="209" t="s">
        <v>86</v>
      </c>
      <c r="G11" s="181">
        <v>0</v>
      </c>
    </row>
    <row r="12" spans="1:7" ht="12.75">
      <c r="A12" s="543"/>
      <c r="B12" s="512" t="s">
        <v>124</v>
      </c>
      <c r="C12" s="501" t="s">
        <v>185</v>
      </c>
      <c r="D12" s="502"/>
      <c r="E12" s="213" t="s">
        <v>835</v>
      </c>
      <c r="F12" s="209" t="s">
        <v>86</v>
      </c>
      <c r="G12" s="181">
        <v>0</v>
      </c>
    </row>
    <row r="13" spans="1:7" ht="12.75">
      <c r="A13" s="543"/>
      <c r="B13" s="512"/>
      <c r="C13" s="501" t="s">
        <v>268</v>
      </c>
      <c r="D13" s="502"/>
      <c r="E13" s="217" t="s">
        <v>834</v>
      </c>
      <c r="F13" s="209" t="s">
        <v>86</v>
      </c>
      <c r="G13" s="181">
        <v>0</v>
      </c>
    </row>
    <row r="14" spans="1:7" ht="12.75">
      <c r="A14" s="543"/>
      <c r="B14" s="512"/>
      <c r="C14" s="501" t="s">
        <v>269</v>
      </c>
      <c r="D14" s="502"/>
      <c r="E14" s="213" t="s">
        <v>833</v>
      </c>
      <c r="F14" s="209" t="s">
        <v>86</v>
      </c>
      <c r="G14" s="214">
        <f>G15+G16+G17</f>
        <v>0</v>
      </c>
    </row>
    <row r="15" spans="1:7" ht="12.75">
      <c r="A15" s="543"/>
      <c r="B15" s="512"/>
      <c r="C15" s="512" t="s">
        <v>124</v>
      </c>
      <c r="D15" s="209" t="s">
        <v>270</v>
      </c>
      <c r="E15" s="217" t="s">
        <v>832</v>
      </c>
      <c r="F15" s="209" t="s">
        <v>86</v>
      </c>
      <c r="G15" s="181">
        <v>0</v>
      </c>
    </row>
    <row r="16" spans="1:7" ht="12.75">
      <c r="A16" s="543"/>
      <c r="B16" s="512"/>
      <c r="C16" s="512"/>
      <c r="D16" s="209" t="s">
        <v>271</v>
      </c>
      <c r="E16" s="217" t="s">
        <v>831</v>
      </c>
      <c r="F16" s="209" t="s">
        <v>86</v>
      </c>
      <c r="G16" s="181">
        <v>0</v>
      </c>
    </row>
    <row r="17" spans="1:7" ht="22.5" customHeight="1">
      <c r="A17" s="543"/>
      <c r="B17" s="512"/>
      <c r="C17" s="512"/>
      <c r="D17" s="209" t="s">
        <v>272</v>
      </c>
      <c r="E17" s="217" t="s">
        <v>830</v>
      </c>
      <c r="F17" s="209" t="s">
        <v>86</v>
      </c>
      <c r="G17" s="181">
        <v>0</v>
      </c>
    </row>
    <row r="18" spans="1:7" ht="24" customHeight="1">
      <c r="A18" s="543"/>
      <c r="B18" s="512"/>
      <c r="C18" s="501" t="s">
        <v>1050</v>
      </c>
      <c r="D18" s="502"/>
      <c r="E18" s="213" t="s">
        <v>829</v>
      </c>
      <c r="F18" s="209" t="s">
        <v>86</v>
      </c>
      <c r="G18" s="181">
        <v>0</v>
      </c>
    </row>
    <row r="19" spans="1:7" ht="12.75">
      <c r="A19" s="543"/>
      <c r="B19" s="512"/>
      <c r="C19" s="501" t="s">
        <v>204</v>
      </c>
      <c r="D19" s="502"/>
      <c r="E19" s="213" t="s">
        <v>828</v>
      </c>
      <c r="F19" s="209" t="s">
        <v>86</v>
      </c>
      <c r="G19" s="181">
        <v>0</v>
      </c>
    </row>
    <row r="20" spans="1:7" ht="12.75">
      <c r="A20" s="543"/>
      <c r="B20" s="512"/>
      <c r="C20" s="501" t="s">
        <v>206</v>
      </c>
      <c r="D20" s="502"/>
      <c r="E20" s="213" t="s">
        <v>827</v>
      </c>
      <c r="F20" s="209" t="s">
        <v>86</v>
      </c>
      <c r="G20" s="181">
        <v>0</v>
      </c>
    </row>
    <row r="21" spans="1:7" ht="12.75">
      <c r="A21" s="544"/>
      <c r="B21" s="502" t="s">
        <v>300</v>
      </c>
      <c r="C21" s="502"/>
      <c r="D21" s="502"/>
      <c r="E21" s="213" t="s">
        <v>826</v>
      </c>
      <c r="F21" s="209" t="s">
        <v>86</v>
      </c>
      <c r="G21" s="214">
        <f>G22+G23</f>
        <v>0</v>
      </c>
    </row>
    <row r="22" spans="1:7" ht="18" customHeight="1">
      <c r="A22" s="544"/>
      <c r="B22" s="501" t="s">
        <v>216</v>
      </c>
      <c r="C22" s="502" t="s">
        <v>217</v>
      </c>
      <c r="D22" s="502"/>
      <c r="E22" s="217" t="s">
        <v>825</v>
      </c>
      <c r="F22" s="209" t="s">
        <v>86</v>
      </c>
      <c r="G22" s="181">
        <v>0</v>
      </c>
    </row>
    <row r="23" spans="1:7" ht="15.75" customHeight="1">
      <c r="A23" s="544"/>
      <c r="B23" s="539"/>
      <c r="C23" s="502" t="s">
        <v>218</v>
      </c>
      <c r="D23" s="502"/>
      <c r="E23" s="217" t="s">
        <v>824</v>
      </c>
      <c r="F23" s="209" t="s">
        <v>86</v>
      </c>
      <c r="G23" s="181">
        <v>0</v>
      </c>
    </row>
    <row r="24" spans="1:7" ht="12.75">
      <c r="A24" s="273" t="s">
        <v>315</v>
      </c>
      <c r="B24" s="501" t="s">
        <v>263</v>
      </c>
      <c r="C24" s="501"/>
      <c r="D24" s="501"/>
      <c r="E24" s="213" t="s">
        <v>823</v>
      </c>
      <c r="F24" s="231" t="s">
        <v>190</v>
      </c>
      <c r="G24" s="232">
        <f>G25+G26</f>
        <v>0</v>
      </c>
    </row>
    <row r="25" spans="1:7" ht="12.75">
      <c r="A25" s="274"/>
      <c r="B25" s="272" t="s">
        <v>93</v>
      </c>
      <c r="C25" s="501" t="s">
        <v>264</v>
      </c>
      <c r="D25" s="501"/>
      <c r="E25" s="217" t="s">
        <v>822</v>
      </c>
      <c r="F25" s="209" t="s">
        <v>190</v>
      </c>
      <c r="G25" s="181">
        <v>0</v>
      </c>
    </row>
    <row r="26" spans="1:7" ht="12.75">
      <c r="A26" s="274"/>
      <c r="B26" s="272"/>
      <c r="C26" s="502" t="s">
        <v>265</v>
      </c>
      <c r="D26" s="502"/>
      <c r="E26" s="217" t="s">
        <v>821</v>
      </c>
      <c r="F26" s="209" t="s">
        <v>190</v>
      </c>
      <c r="G26" s="181">
        <v>0</v>
      </c>
    </row>
    <row r="27" spans="1:7" ht="12" customHeight="1">
      <c r="A27" s="274"/>
      <c r="B27" s="272" t="s">
        <v>273</v>
      </c>
      <c r="C27" s="502"/>
      <c r="D27" s="502"/>
      <c r="E27" s="218" t="s">
        <v>820</v>
      </c>
      <c r="F27" s="209" t="s">
        <v>274</v>
      </c>
      <c r="G27" s="181">
        <v>0</v>
      </c>
    </row>
    <row r="28" spans="1:7" ht="12" customHeight="1">
      <c r="A28" s="274"/>
      <c r="B28" s="501" t="s">
        <v>266</v>
      </c>
      <c r="C28" s="501"/>
      <c r="D28" s="501"/>
      <c r="E28" s="213" t="s">
        <v>819</v>
      </c>
      <c r="F28" s="209" t="s">
        <v>86</v>
      </c>
      <c r="G28" s="214">
        <f>G29+G30+G31+G32</f>
        <v>0</v>
      </c>
    </row>
    <row r="29" spans="1:7" ht="12.75">
      <c r="A29" s="274"/>
      <c r="B29" s="512" t="s">
        <v>124</v>
      </c>
      <c r="C29" s="512" t="s">
        <v>185</v>
      </c>
      <c r="D29" s="209" t="s">
        <v>267</v>
      </c>
      <c r="E29" s="216" t="s">
        <v>818</v>
      </c>
      <c r="F29" s="209" t="s">
        <v>86</v>
      </c>
      <c r="G29" s="181">
        <v>0</v>
      </c>
    </row>
    <row r="30" spans="1:7" ht="12.75">
      <c r="A30" s="274"/>
      <c r="B30" s="512"/>
      <c r="C30" s="512"/>
      <c r="D30" s="209" t="s">
        <v>188</v>
      </c>
      <c r="E30" s="216" t="s">
        <v>817</v>
      </c>
      <c r="F30" s="209" t="s">
        <v>86</v>
      </c>
      <c r="G30" s="181">
        <v>0</v>
      </c>
    </row>
    <row r="31" spans="1:7" ht="12.75">
      <c r="A31" s="274"/>
      <c r="B31" s="502"/>
      <c r="C31" s="272" t="s">
        <v>186</v>
      </c>
      <c r="D31" s="209" t="s">
        <v>267</v>
      </c>
      <c r="E31" s="216" t="s">
        <v>816</v>
      </c>
      <c r="F31" s="209" t="s">
        <v>86</v>
      </c>
      <c r="G31" s="181">
        <v>0</v>
      </c>
    </row>
    <row r="32" spans="1:7" ht="12.75">
      <c r="A32" s="538"/>
      <c r="B32" s="502"/>
      <c r="C32" s="272"/>
      <c r="D32" s="209" t="s">
        <v>188</v>
      </c>
      <c r="E32" s="216" t="s">
        <v>815</v>
      </c>
      <c r="F32" s="209" t="s">
        <v>86</v>
      </c>
      <c r="G32" s="181">
        <v>0</v>
      </c>
    </row>
    <row r="33" spans="1:7" ht="12.75">
      <c r="A33" s="273" t="s">
        <v>316</v>
      </c>
      <c r="B33" s="501" t="s">
        <v>263</v>
      </c>
      <c r="C33" s="501"/>
      <c r="D33" s="501"/>
      <c r="E33" s="233" t="s">
        <v>814</v>
      </c>
      <c r="F33" s="231" t="s">
        <v>190</v>
      </c>
      <c r="G33" s="232">
        <f>G34+G35</f>
        <v>0</v>
      </c>
    </row>
    <row r="34" spans="1:7" ht="12.75">
      <c r="A34" s="274"/>
      <c r="B34" s="272" t="s">
        <v>93</v>
      </c>
      <c r="C34" s="501" t="s">
        <v>264</v>
      </c>
      <c r="D34" s="501"/>
      <c r="E34" s="234" t="s">
        <v>813</v>
      </c>
      <c r="F34" s="209" t="s">
        <v>190</v>
      </c>
      <c r="G34" s="181">
        <v>0</v>
      </c>
    </row>
    <row r="35" spans="1:7" ht="14.25" customHeight="1">
      <c r="A35" s="274"/>
      <c r="B35" s="272"/>
      <c r="C35" s="502" t="s">
        <v>265</v>
      </c>
      <c r="D35" s="502"/>
      <c r="E35" s="234" t="s">
        <v>812</v>
      </c>
      <c r="F35" s="209" t="s">
        <v>190</v>
      </c>
      <c r="G35" s="181">
        <v>0</v>
      </c>
    </row>
    <row r="36" spans="1:7" ht="12" customHeight="1">
      <c r="A36" s="274"/>
      <c r="B36" s="272" t="s">
        <v>273</v>
      </c>
      <c r="C36" s="502"/>
      <c r="D36" s="502"/>
      <c r="E36" s="233" t="s">
        <v>811</v>
      </c>
      <c r="F36" s="209" t="s">
        <v>274</v>
      </c>
      <c r="G36" s="181">
        <v>0</v>
      </c>
    </row>
    <row r="37" spans="1:7" ht="12.75" customHeight="1">
      <c r="A37" s="274"/>
      <c r="B37" s="501" t="s">
        <v>266</v>
      </c>
      <c r="C37" s="501"/>
      <c r="D37" s="501"/>
      <c r="E37" s="233" t="s">
        <v>845</v>
      </c>
      <c r="F37" s="209" t="s">
        <v>86</v>
      </c>
      <c r="G37" s="214">
        <f>G38+G39+G40+G41</f>
        <v>0</v>
      </c>
    </row>
    <row r="38" spans="1:7" ht="12.75">
      <c r="A38" s="274"/>
      <c r="B38" s="512" t="s">
        <v>124</v>
      </c>
      <c r="C38" s="512" t="s">
        <v>185</v>
      </c>
      <c r="D38" s="209" t="s">
        <v>267</v>
      </c>
      <c r="E38" s="235" t="s">
        <v>846</v>
      </c>
      <c r="F38" s="209" t="s">
        <v>86</v>
      </c>
      <c r="G38" s="181">
        <v>0</v>
      </c>
    </row>
    <row r="39" spans="1:7" ht="12.75" customHeight="1">
      <c r="A39" s="274"/>
      <c r="B39" s="512"/>
      <c r="C39" s="512"/>
      <c r="D39" s="209" t="s">
        <v>188</v>
      </c>
      <c r="E39" s="235" t="s">
        <v>847</v>
      </c>
      <c r="F39" s="209" t="s">
        <v>86</v>
      </c>
      <c r="G39" s="181">
        <v>0</v>
      </c>
    </row>
    <row r="40" spans="1:7" ht="14.25" customHeight="1">
      <c r="A40" s="274"/>
      <c r="B40" s="502"/>
      <c r="C40" s="272" t="s">
        <v>186</v>
      </c>
      <c r="D40" s="209" t="s">
        <v>267</v>
      </c>
      <c r="E40" s="235" t="s">
        <v>848</v>
      </c>
      <c r="F40" s="209" t="s">
        <v>86</v>
      </c>
      <c r="G40" s="181">
        <v>0</v>
      </c>
    </row>
    <row r="41" spans="1:7" ht="15.75" customHeight="1">
      <c r="A41" s="538"/>
      <c r="B41" s="502"/>
      <c r="C41" s="272"/>
      <c r="D41" s="209" t="s">
        <v>188</v>
      </c>
      <c r="E41" s="235" t="s">
        <v>849</v>
      </c>
      <c r="F41" s="209" t="s">
        <v>86</v>
      </c>
      <c r="G41" s="181">
        <v>0</v>
      </c>
    </row>
    <row r="42" spans="1:7" ht="12.75">
      <c r="A42" s="273" t="s">
        <v>317</v>
      </c>
      <c r="B42" s="501" t="s">
        <v>263</v>
      </c>
      <c r="C42" s="501"/>
      <c r="D42" s="501"/>
      <c r="E42" s="233" t="s">
        <v>807</v>
      </c>
      <c r="F42" s="231" t="s">
        <v>190</v>
      </c>
      <c r="G42" s="232">
        <f>G43+G44</f>
        <v>0</v>
      </c>
    </row>
    <row r="43" spans="1:7" ht="12.75">
      <c r="A43" s="274"/>
      <c r="B43" s="272" t="s">
        <v>93</v>
      </c>
      <c r="C43" s="501" t="s">
        <v>264</v>
      </c>
      <c r="D43" s="501"/>
      <c r="E43" s="234" t="s">
        <v>850</v>
      </c>
      <c r="F43" s="209" t="s">
        <v>190</v>
      </c>
      <c r="G43" s="181">
        <v>0</v>
      </c>
    </row>
    <row r="44" spans="1:7" ht="12.75">
      <c r="A44" s="274"/>
      <c r="B44" s="272"/>
      <c r="C44" s="502" t="s">
        <v>265</v>
      </c>
      <c r="D44" s="502"/>
      <c r="E44" s="234" t="s">
        <v>851</v>
      </c>
      <c r="F44" s="209" t="s">
        <v>190</v>
      </c>
      <c r="G44" s="181">
        <v>0</v>
      </c>
    </row>
    <row r="45" spans="1:7" ht="12.75">
      <c r="A45" s="274"/>
      <c r="B45" s="272" t="s">
        <v>273</v>
      </c>
      <c r="C45" s="502"/>
      <c r="D45" s="502"/>
      <c r="E45" s="233" t="s">
        <v>808</v>
      </c>
      <c r="F45" s="209" t="s">
        <v>274</v>
      </c>
      <c r="G45" s="181">
        <v>0</v>
      </c>
    </row>
    <row r="46" spans="1:7" ht="12.75">
      <c r="A46" s="274"/>
      <c r="B46" s="501" t="s">
        <v>266</v>
      </c>
      <c r="C46" s="501"/>
      <c r="D46" s="501"/>
      <c r="E46" s="233" t="s">
        <v>809</v>
      </c>
      <c r="F46" s="209" t="s">
        <v>86</v>
      </c>
      <c r="G46" s="214">
        <f>G47+G48+G49+G50</f>
        <v>0</v>
      </c>
    </row>
    <row r="47" spans="1:7" ht="12.75">
      <c r="A47" s="274"/>
      <c r="B47" s="512" t="s">
        <v>124</v>
      </c>
      <c r="C47" s="512" t="s">
        <v>185</v>
      </c>
      <c r="D47" s="209" t="s">
        <v>267</v>
      </c>
      <c r="E47" s="235" t="s">
        <v>852</v>
      </c>
      <c r="F47" s="209" t="s">
        <v>86</v>
      </c>
      <c r="G47" s="181">
        <v>0</v>
      </c>
    </row>
    <row r="48" spans="1:7" ht="12.75">
      <c r="A48" s="274"/>
      <c r="B48" s="512"/>
      <c r="C48" s="512"/>
      <c r="D48" s="209" t="s">
        <v>188</v>
      </c>
      <c r="E48" s="235" t="s">
        <v>853</v>
      </c>
      <c r="F48" s="209" t="s">
        <v>86</v>
      </c>
      <c r="G48" s="181">
        <v>0</v>
      </c>
    </row>
    <row r="49" spans="1:7" ht="12.75">
      <c r="A49" s="274"/>
      <c r="B49" s="502"/>
      <c r="C49" s="272" t="s">
        <v>186</v>
      </c>
      <c r="D49" s="209" t="s">
        <v>267</v>
      </c>
      <c r="E49" s="235" t="s">
        <v>854</v>
      </c>
      <c r="F49" s="209" t="s">
        <v>86</v>
      </c>
      <c r="G49" s="181">
        <v>0</v>
      </c>
    </row>
    <row r="50" spans="1:7" ht="12.75">
      <c r="A50" s="538"/>
      <c r="B50" s="502"/>
      <c r="C50" s="272"/>
      <c r="D50" s="209" t="s">
        <v>188</v>
      </c>
      <c r="E50" s="235" t="s">
        <v>855</v>
      </c>
      <c r="F50" s="209" t="s">
        <v>86</v>
      </c>
      <c r="G50" s="181">
        <v>0</v>
      </c>
    </row>
    <row r="51" spans="1:7" ht="12.75">
      <c r="A51" s="273" t="s">
        <v>318</v>
      </c>
      <c r="B51" s="501" t="s">
        <v>263</v>
      </c>
      <c r="C51" s="501"/>
      <c r="D51" s="501"/>
      <c r="E51" s="233" t="s">
        <v>810</v>
      </c>
      <c r="F51" s="231" t="s">
        <v>190</v>
      </c>
      <c r="G51" s="232">
        <f>G52+G53</f>
        <v>0</v>
      </c>
    </row>
    <row r="52" spans="1:7" ht="12.75">
      <c r="A52" s="274"/>
      <c r="B52" s="272" t="s">
        <v>93</v>
      </c>
      <c r="C52" s="501" t="s">
        <v>264</v>
      </c>
      <c r="D52" s="501"/>
      <c r="E52" s="234" t="s">
        <v>856</v>
      </c>
      <c r="F52" s="209" t="s">
        <v>190</v>
      </c>
      <c r="G52" s="181">
        <v>0</v>
      </c>
    </row>
    <row r="53" spans="1:7" ht="12.75">
      <c r="A53" s="274"/>
      <c r="B53" s="272"/>
      <c r="C53" s="502" t="s">
        <v>265</v>
      </c>
      <c r="D53" s="502"/>
      <c r="E53" s="234" t="s">
        <v>857</v>
      </c>
      <c r="F53" s="209" t="s">
        <v>190</v>
      </c>
      <c r="G53" s="181">
        <v>0</v>
      </c>
    </row>
    <row r="54" spans="1:7" ht="10.5" customHeight="1">
      <c r="A54" s="274"/>
      <c r="B54" s="272" t="s">
        <v>273</v>
      </c>
      <c r="C54" s="502"/>
      <c r="D54" s="502"/>
      <c r="E54" s="233" t="s">
        <v>858</v>
      </c>
      <c r="F54" s="209" t="s">
        <v>274</v>
      </c>
      <c r="G54" s="181">
        <v>0</v>
      </c>
    </row>
    <row r="55" spans="1:7" ht="12.75">
      <c r="A55" s="274"/>
      <c r="B55" s="501" t="s">
        <v>266</v>
      </c>
      <c r="C55" s="501"/>
      <c r="D55" s="501"/>
      <c r="E55" s="233" t="s">
        <v>859</v>
      </c>
      <c r="F55" s="209" t="s">
        <v>86</v>
      </c>
      <c r="G55" s="214">
        <f>G56+G57+G58+G59</f>
        <v>0</v>
      </c>
    </row>
    <row r="56" spans="1:7" ht="12.75">
      <c r="A56" s="274"/>
      <c r="B56" s="512" t="s">
        <v>124</v>
      </c>
      <c r="C56" s="512" t="s">
        <v>185</v>
      </c>
      <c r="D56" s="209" t="s">
        <v>267</v>
      </c>
      <c r="E56" s="235" t="s">
        <v>860</v>
      </c>
      <c r="F56" s="209" t="s">
        <v>86</v>
      </c>
      <c r="G56" s="181">
        <v>0</v>
      </c>
    </row>
    <row r="57" spans="1:7" ht="12.75">
      <c r="A57" s="274"/>
      <c r="B57" s="512"/>
      <c r="C57" s="512"/>
      <c r="D57" s="209" t="s">
        <v>188</v>
      </c>
      <c r="E57" s="235" t="s">
        <v>861</v>
      </c>
      <c r="F57" s="209" t="s">
        <v>86</v>
      </c>
      <c r="G57" s="181">
        <v>0</v>
      </c>
    </row>
    <row r="58" spans="1:7" ht="12.75">
      <c r="A58" s="274"/>
      <c r="B58" s="502"/>
      <c r="C58" s="272" t="s">
        <v>186</v>
      </c>
      <c r="D58" s="209" t="s">
        <v>267</v>
      </c>
      <c r="E58" s="235" t="s">
        <v>862</v>
      </c>
      <c r="F58" s="209" t="s">
        <v>86</v>
      </c>
      <c r="G58" s="181">
        <v>0</v>
      </c>
    </row>
    <row r="59" spans="1:7" ht="13.5" thickBot="1">
      <c r="A59" s="536"/>
      <c r="B59" s="515"/>
      <c r="C59" s="537"/>
      <c r="D59" s="219" t="s">
        <v>188</v>
      </c>
      <c r="E59" s="236" t="s">
        <v>863</v>
      </c>
      <c r="F59" s="219" t="s">
        <v>86</v>
      </c>
      <c r="G59" s="182">
        <v>0</v>
      </c>
    </row>
  </sheetData>
  <sheetProtection password="CE88" sheet="1" objects="1" scenarios="1"/>
  <mergeCells count="64">
    <mergeCell ref="C18:D18"/>
    <mergeCell ref="C19:D19"/>
    <mergeCell ref="C20:D20"/>
    <mergeCell ref="A1:G1"/>
    <mergeCell ref="A3:A23"/>
    <mergeCell ref="A2:D2"/>
    <mergeCell ref="B3:D3"/>
    <mergeCell ref="B4:B5"/>
    <mergeCell ref="C4:D4"/>
    <mergeCell ref="C5:D5"/>
    <mergeCell ref="B6:D6"/>
    <mergeCell ref="B7:D7"/>
    <mergeCell ref="B8:B11"/>
    <mergeCell ref="C8:C9"/>
    <mergeCell ref="C10:C11"/>
    <mergeCell ref="B21:D21"/>
    <mergeCell ref="B22:B23"/>
    <mergeCell ref="C22:D22"/>
    <mergeCell ref="C23:D23"/>
    <mergeCell ref="B24:D24"/>
    <mergeCell ref="B25:B26"/>
    <mergeCell ref="C25:D25"/>
    <mergeCell ref="C26:D26"/>
    <mergeCell ref="B28:D28"/>
    <mergeCell ref="B29:B32"/>
    <mergeCell ref="C29:C30"/>
    <mergeCell ref="C31:C32"/>
    <mergeCell ref="A24:A32"/>
    <mergeCell ref="A33:A41"/>
    <mergeCell ref="B33:D33"/>
    <mergeCell ref="B34:B35"/>
    <mergeCell ref="C34:D34"/>
    <mergeCell ref="C35:D35"/>
    <mergeCell ref="B36:D36"/>
    <mergeCell ref="B37:D37"/>
    <mergeCell ref="B38:B41"/>
    <mergeCell ref="C38:C39"/>
    <mergeCell ref="A42:A50"/>
    <mergeCell ref="B42:D42"/>
    <mergeCell ref="B43:B44"/>
    <mergeCell ref="C43:D43"/>
    <mergeCell ref="C44:D44"/>
    <mergeCell ref="B45:D45"/>
    <mergeCell ref="B46:D46"/>
    <mergeCell ref="C13:D13"/>
    <mergeCell ref="C14:D14"/>
    <mergeCell ref="C15:C17"/>
    <mergeCell ref="B47:B50"/>
    <mergeCell ref="C47:C48"/>
    <mergeCell ref="C49:C50"/>
    <mergeCell ref="B12:B20"/>
    <mergeCell ref="C12:D12"/>
    <mergeCell ref="C40:C41"/>
    <mergeCell ref="B27:D27"/>
    <mergeCell ref="A51:A59"/>
    <mergeCell ref="B51:D51"/>
    <mergeCell ref="B52:B53"/>
    <mergeCell ref="C52:D52"/>
    <mergeCell ref="C53:D53"/>
    <mergeCell ref="B54:D54"/>
    <mergeCell ref="B55:D55"/>
    <mergeCell ref="B56:B59"/>
    <mergeCell ref="C56:C57"/>
    <mergeCell ref="C58:C59"/>
  </mergeCells>
  <printOptions/>
  <pageMargins left="0.75" right="0.49" top="0.31" bottom="0.41" header="0.19" footer="0.23"/>
  <pageSetup horizontalDpi="1200" verticalDpi="1200" orientation="portrait" paperSize="9" r:id="rId1"/>
  <headerFooter alignWithMargins="0">
    <oddFooter>&amp;R28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55">
      <selection activeCell="F66" sqref="F66"/>
    </sheetView>
  </sheetViews>
  <sheetFormatPr defaultColWidth="9.140625" defaultRowHeight="12.75"/>
  <cols>
    <col min="1" max="1" width="14.00390625" style="0" customWidth="1"/>
    <col min="3" max="3" width="10.7109375" style="0" customWidth="1"/>
    <col min="4" max="4" width="10.421875" style="0" customWidth="1"/>
    <col min="5" max="5" width="8.57421875" style="0" customWidth="1"/>
    <col min="6" max="6" width="10.8515625" style="113" customWidth="1"/>
    <col min="7" max="7" width="13.7109375" style="0" customWidth="1"/>
  </cols>
  <sheetData>
    <row r="1" spans="1:8" ht="32.25" customHeight="1" thickBot="1">
      <c r="A1" s="548" t="s">
        <v>320</v>
      </c>
      <c r="B1" s="549"/>
      <c r="C1" s="549"/>
      <c r="D1" s="549"/>
      <c r="E1" s="549"/>
      <c r="F1" s="549"/>
      <c r="G1" s="549"/>
      <c r="H1" s="549"/>
    </row>
    <row r="2" spans="1:8" ht="22.5" customHeight="1" thickBot="1">
      <c r="A2" s="313" t="s">
        <v>82</v>
      </c>
      <c r="B2" s="314"/>
      <c r="C2" s="314"/>
      <c r="D2" s="552"/>
      <c r="E2" s="341"/>
      <c r="F2" s="101" t="s">
        <v>79</v>
      </c>
      <c r="G2" s="54" t="s">
        <v>80</v>
      </c>
      <c r="H2" s="55" t="s">
        <v>81</v>
      </c>
    </row>
    <row r="3" spans="1:8" ht="12.75">
      <c r="A3" s="550" t="s">
        <v>319</v>
      </c>
      <c r="B3" s="553" t="s">
        <v>263</v>
      </c>
      <c r="C3" s="554"/>
      <c r="D3" s="554"/>
      <c r="E3" s="555"/>
      <c r="F3" s="102" t="s">
        <v>1026</v>
      </c>
      <c r="G3" s="76" t="s">
        <v>190</v>
      </c>
      <c r="H3" s="143">
        <f>H15+H34</f>
        <v>0</v>
      </c>
    </row>
    <row r="4" spans="1:8" ht="12.75">
      <c r="A4" s="419"/>
      <c r="B4" s="287" t="s">
        <v>93</v>
      </c>
      <c r="C4" s="330" t="s">
        <v>264</v>
      </c>
      <c r="D4" s="336"/>
      <c r="E4" s="441"/>
      <c r="F4" s="105" t="s">
        <v>1027</v>
      </c>
      <c r="G4" s="57" t="s">
        <v>190</v>
      </c>
      <c r="H4" s="143">
        <f>H16+H35</f>
        <v>0</v>
      </c>
    </row>
    <row r="5" spans="1:8" ht="12.75">
      <c r="A5" s="419"/>
      <c r="B5" s="287"/>
      <c r="C5" s="529" t="s">
        <v>265</v>
      </c>
      <c r="D5" s="331"/>
      <c r="E5" s="441"/>
      <c r="F5" s="105" t="s">
        <v>1028</v>
      </c>
      <c r="G5" s="57" t="s">
        <v>190</v>
      </c>
      <c r="H5" s="143">
        <f>H17+H36</f>
        <v>0</v>
      </c>
    </row>
    <row r="6" spans="1:8" ht="12.75">
      <c r="A6" s="419"/>
      <c r="B6" s="558" t="s">
        <v>273</v>
      </c>
      <c r="C6" s="378"/>
      <c r="D6" s="378"/>
      <c r="E6" s="441"/>
      <c r="F6" s="103" t="s">
        <v>1029</v>
      </c>
      <c r="G6" s="57" t="s">
        <v>274</v>
      </c>
      <c r="H6" s="181">
        <v>0</v>
      </c>
    </row>
    <row r="7" spans="1:8" ht="12.75">
      <c r="A7" s="419"/>
      <c r="B7" s="330" t="s">
        <v>266</v>
      </c>
      <c r="C7" s="336"/>
      <c r="D7" s="336"/>
      <c r="E7" s="441"/>
      <c r="F7" s="106" t="s">
        <v>864</v>
      </c>
      <c r="G7" s="57" t="s">
        <v>86</v>
      </c>
      <c r="H7" s="138">
        <f>H8+H9+H10+H11</f>
        <v>0</v>
      </c>
    </row>
    <row r="8" spans="1:8" ht="12.75">
      <c r="A8" s="419"/>
      <c r="B8" s="300" t="s">
        <v>124</v>
      </c>
      <c r="C8" s="300" t="s">
        <v>185</v>
      </c>
      <c r="D8" s="330" t="s">
        <v>267</v>
      </c>
      <c r="E8" s="335"/>
      <c r="F8" s="109" t="s">
        <v>1030</v>
      </c>
      <c r="G8" s="57" t="s">
        <v>86</v>
      </c>
      <c r="H8" s="181">
        <v>0</v>
      </c>
    </row>
    <row r="9" spans="1:8" ht="12.75">
      <c r="A9" s="419"/>
      <c r="B9" s="300"/>
      <c r="C9" s="300"/>
      <c r="D9" s="330" t="s">
        <v>188</v>
      </c>
      <c r="E9" s="335"/>
      <c r="F9" s="109" t="s">
        <v>1031</v>
      </c>
      <c r="G9" s="57" t="s">
        <v>86</v>
      </c>
      <c r="H9" s="181">
        <v>0</v>
      </c>
    </row>
    <row r="10" spans="1:8" ht="12.75">
      <c r="A10" s="421"/>
      <c r="B10" s="303"/>
      <c r="C10" s="287" t="s">
        <v>186</v>
      </c>
      <c r="D10" s="330" t="s">
        <v>267</v>
      </c>
      <c r="E10" s="335"/>
      <c r="F10" s="109" t="s">
        <v>1032</v>
      </c>
      <c r="G10" s="57" t="s">
        <v>86</v>
      </c>
      <c r="H10" s="181">
        <v>0</v>
      </c>
    </row>
    <row r="11" spans="1:8" ht="13.5" thickBot="1">
      <c r="A11" s="422"/>
      <c r="B11" s="349"/>
      <c r="C11" s="345"/>
      <c r="D11" s="332" t="s">
        <v>188</v>
      </c>
      <c r="E11" s="551"/>
      <c r="F11" s="125" t="s">
        <v>1033</v>
      </c>
      <c r="G11" s="74" t="s">
        <v>86</v>
      </c>
      <c r="H11" s="182">
        <v>0</v>
      </c>
    </row>
    <row r="13" spans="1:8" ht="13.5" thickBot="1">
      <c r="A13" s="548" t="s">
        <v>321</v>
      </c>
      <c r="B13" s="549"/>
      <c r="C13" s="549"/>
      <c r="D13" s="549"/>
      <c r="E13" s="549"/>
      <c r="F13" s="549"/>
      <c r="G13" s="549"/>
      <c r="H13" s="549"/>
    </row>
    <row r="14" spans="1:8" ht="15" thickBot="1">
      <c r="A14" s="313" t="s">
        <v>82</v>
      </c>
      <c r="B14" s="314"/>
      <c r="C14" s="314"/>
      <c r="D14" s="552"/>
      <c r="E14" s="341"/>
      <c r="F14" s="101" t="s">
        <v>79</v>
      </c>
      <c r="G14" s="54" t="s">
        <v>80</v>
      </c>
      <c r="H14" s="55" t="s">
        <v>81</v>
      </c>
    </row>
    <row r="15" spans="1:10" ht="12.75">
      <c r="A15" s="475" t="s">
        <v>322</v>
      </c>
      <c r="B15" s="553" t="s">
        <v>263</v>
      </c>
      <c r="C15" s="554"/>
      <c r="D15" s="554"/>
      <c r="E15" s="555"/>
      <c r="F15" s="102" t="s">
        <v>869</v>
      </c>
      <c r="G15" s="76" t="s">
        <v>190</v>
      </c>
      <c r="H15" s="139">
        <f>H25+H28</f>
        <v>0</v>
      </c>
      <c r="I15" s="157" t="str">
        <f>IF(H15=H16+H17,"OK","Pārbaudi naudā un natūrā izmaksātos pabalstus")</f>
        <v>OK</v>
      </c>
      <c r="J15" s="150"/>
    </row>
    <row r="16" spans="1:10" ht="12.75">
      <c r="A16" s="298"/>
      <c r="B16" s="287" t="s">
        <v>93</v>
      </c>
      <c r="C16" s="330" t="s">
        <v>264</v>
      </c>
      <c r="D16" s="336"/>
      <c r="E16" s="441"/>
      <c r="F16" s="105" t="s">
        <v>870</v>
      </c>
      <c r="G16" s="57" t="s">
        <v>190</v>
      </c>
      <c r="H16" s="181">
        <v>0</v>
      </c>
      <c r="I16" s="157"/>
      <c r="J16" s="147"/>
    </row>
    <row r="17" spans="1:9" ht="12.75">
      <c r="A17" s="298"/>
      <c r="B17" s="287"/>
      <c r="C17" s="529" t="s">
        <v>265</v>
      </c>
      <c r="D17" s="331"/>
      <c r="E17" s="441"/>
      <c r="F17" s="105" t="s">
        <v>871</v>
      </c>
      <c r="G17" s="57" t="s">
        <v>190</v>
      </c>
      <c r="H17" s="181">
        <v>0</v>
      </c>
      <c r="I17" s="157"/>
    </row>
    <row r="18" spans="1:9" ht="12.75">
      <c r="A18" s="298"/>
      <c r="B18" s="558" t="s">
        <v>273</v>
      </c>
      <c r="C18" s="378"/>
      <c r="D18" s="378"/>
      <c r="E18" s="441"/>
      <c r="F18" s="103" t="s">
        <v>872</v>
      </c>
      <c r="G18" s="57" t="s">
        <v>274</v>
      </c>
      <c r="H18" s="181">
        <v>0</v>
      </c>
      <c r="I18" s="157"/>
    </row>
    <row r="19" spans="1:9" ht="12.75">
      <c r="A19" s="298"/>
      <c r="B19" s="330" t="s">
        <v>266</v>
      </c>
      <c r="C19" s="336"/>
      <c r="D19" s="336"/>
      <c r="E19" s="441"/>
      <c r="F19" s="106" t="s">
        <v>873</v>
      </c>
      <c r="G19" s="57" t="s">
        <v>86</v>
      </c>
      <c r="H19" s="138">
        <f>H20+H21+H22+H23</f>
        <v>0</v>
      </c>
      <c r="I19" s="157"/>
    </row>
    <row r="20" spans="1:9" ht="12.75">
      <c r="A20" s="298"/>
      <c r="B20" s="300" t="s">
        <v>124</v>
      </c>
      <c r="C20" s="300" t="s">
        <v>185</v>
      </c>
      <c r="D20" s="330" t="s">
        <v>267</v>
      </c>
      <c r="E20" s="335"/>
      <c r="F20" s="109" t="s">
        <v>874</v>
      </c>
      <c r="G20" s="57" t="s">
        <v>86</v>
      </c>
      <c r="H20" s="181">
        <v>0</v>
      </c>
      <c r="I20" s="157"/>
    </row>
    <row r="21" spans="1:9" ht="12.75">
      <c r="A21" s="298"/>
      <c r="B21" s="300"/>
      <c r="C21" s="300"/>
      <c r="D21" s="330" t="s">
        <v>188</v>
      </c>
      <c r="E21" s="335"/>
      <c r="F21" s="109" t="s">
        <v>875</v>
      </c>
      <c r="G21" s="57" t="s">
        <v>86</v>
      </c>
      <c r="H21" s="181">
        <v>0</v>
      </c>
      <c r="I21" s="157"/>
    </row>
    <row r="22" spans="1:9" ht="12.75">
      <c r="A22" s="533"/>
      <c r="B22" s="303"/>
      <c r="C22" s="287" t="s">
        <v>186</v>
      </c>
      <c r="D22" s="330" t="s">
        <v>267</v>
      </c>
      <c r="E22" s="335"/>
      <c r="F22" s="109" t="s">
        <v>876</v>
      </c>
      <c r="G22" s="57" t="s">
        <v>86</v>
      </c>
      <c r="H22" s="181">
        <v>0</v>
      </c>
      <c r="I22" s="157"/>
    </row>
    <row r="23" spans="1:9" ht="12.75">
      <c r="A23" s="533"/>
      <c r="B23" s="303"/>
      <c r="C23" s="287"/>
      <c r="D23" s="330" t="s">
        <v>188</v>
      </c>
      <c r="E23" s="335"/>
      <c r="F23" s="109" t="s">
        <v>877</v>
      </c>
      <c r="G23" s="57" t="s">
        <v>86</v>
      </c>
      <c r="H23" s="181">
        <v>0</v>
      </c>
      <c r="I23" s="157"/>
    </row>
    <row r="24" spans="1:9" ht="12.75">
      <c r="A24" s="439"/>
      <c r="B24" s="330" t="s">
        <v>323</v>
      </c>
      <c r="C24" s="336"/>
      <c r="D24" s="336"/>
      <c r="E24" s="441"/>
      <c r="F24" s="106" t="s">
        <v>878</v>
      </c>
      <c r="G24" s="57" t="s">
        <v>86</v>
      </c>
      <c r="H24" s="181">
        <v>0</v>
      </c>
      <c r="I24" s="157"/>
    </row>
    <row r="25" spans="1:9" ht="12.75">
      <c r="A25" s="298" t="s">
        <v>158</v>
      </c>
      <c r="B25" s="287" t="s">
        <v>324</v>
      </c>
      <c r="C25" s="287"/>
      <c r="D25" s="556" t="s">
        <v>183</v>
      </c>
      <c r="E25" s="557"/>
      <c r="F25" s="110" t="s">
        <v>879</v>
      </c>
      <c r="G25" s="94" t="s">
        <v>190</v>
      </c>
      <c r="H25" s="181">
        <v>0</v>
      </c>
      <c r="I25" s="157"/>
    </row>
    <row r="26" spans="1:9" ht="12.75">
      <c r="A26" s="298"/>
      <c r="B26" s="287"/>
      <c r="C26" s="287"/>
      <c r="D26" s="556" t="s">
        <v>273</v>
      </c>
      <c r="E26" s="557"/>
      <c r="F26" s="110" t="s">
        <v>880</v>
      </c>
      <c r="G26" s="57" t="s">
        <v>274</v>
      </c>
      <c r="H26" s="181">
        <v>0</v>
      </c>
      <c r="I26" s="157"/>
    </row>
    <row r="27" spans="1:9" ht="12.75">
      <c r="A27" s="298"/>
      <c r="B27" s="287"/>
      <c r="C27" s="287"/>
      <c r="D27" s="556" t="s">
        <v>284</v>
      </c>
      <c r="E27" s="557"/>
      <c r="F27" s="110" t="s">
        <v>881</v>
      </c>
      <c r="G27" s="57" t="s">
        <v>86</v>
      </c>
      <c r="H27" s="181">
        <v>0</v>
      </c>
      <c r="I27" s="157"/>
    </row>
    <row r="28" spans="1:9" ht="12.75">
      <c r="A28" s="298"/>
      <c r="B28" s="287" t="s">
        <v>325</v>
      </c>
      <c r="C28" s="300"/>
      <c r="D28" s="556" t="s">
        <v>183</v>
      </c>
      <c r="E28" s="557"/>
      <c r="F28" s="110" t="s">
        <v>882</v>
      </c>
      <c r="G28" s="94" t="s">
        <v>190</v>
      </c>
      <c r="H28" s="181">
        <v>0</v>
      </c>
      <c r="I28" s="157"/>
    </row>
    <row r="29" spans="1:9" ht="12.75">
      <c r="A29" s="298"/>
      <c r="B29" s="300"/>
      <c r="C29" s="300"/>
      <c r="D29" s="556" t="s">
        <v>273</v>
      </c>
      <c r="E29" s="557"/>
      <c r="F29" s="110" t="s">
        <v>883</v>
      </c>
      <c r="G29" s="57" t="s">
        <v>274</v>
      </c>
      <c r="H29" s="181">
        <v>0</v>
      </c>
      <c r="I29" s="157"/>
    </row>
    <row r="30" spans="1:9" ht="13.5" thickBot="1">
      <c r="A30" s="561"/>
      <c r="B30" s="349"/>
      <c r="C30" s="349"/>
      <c r="D30" s="559" t="s">
        <v>284</v>
      </c>
      <c r="E30" s="560"/>
      <c r="F30" s="117" t="s">
        <v>884</v>
      </c>
      <c r="G30" s="74" t="s">
        <v>86</v>
      </c>
      <c r="H30" s="182">
        <v>0</v>
      </c>
      <c r="I30" s="157"/>
    </row>
    <row r="31" ht="12.75">
      <c r="I31" s="157"/>
    </row>
    <row r="32" spans="1:9" ht="27.75" customHeight="1" thickBot="1">
      <c r="A32" s="548" t="s">
        <v>326</v>
      </c>
      <c r="B32" s="549"/>
      <c r="C32" s="549"/>
      <c r="D32" s="549"/>
      <c r="E32" s="549"/>
      <c r="F32" s="549"/>
      <c r="G32" s="549"/>
      <c r="H32" s="549"/>
      <c r="I32" s="157"/>
    </row>
    <row r="33" spans="1:9" ht="15" thickBot="1">
      <c r="A33" s="313" t="s">
        <v>82</v>
      </c>
      <c r="B33" s="314"/>
      <c r="C33" s="314"/>
      <c r="D33" s="552"/>
      <c r="E33" s="341"/>
      <c r="F33" s="101" t="s">
        <v>79</v>
      </c>
      <c r="G33" s="54" t="s">
        <v>80</v>
      </c>
      <c r="H33" s="55" t="s">
        <v>81</v>
      </c>
      <c r="I33" s="157"/>
    </row>
    <row r="34" spans="1:10" ht="12.75">
      <c r="A34" s="475" t="s">
        <v>327</v>
      </c>
      <c r="B34" s="310" t="s">
        <v>263</v>
      </c>
      <c r="C34" s="310"/>
      <c r="D34" s="310"/>
      <c r="E34" s="522"/>
      <c r="F34" s="102" t="s">
        <v>885</v>
      </c>
      <c r="G34" s="76" t="s">
        <v>190</v>
      </c>
      <c r="H34" s="139">
        <f>H45+H75</f>
        <v>0</v>
      </c>
      <c r="I34" s="157" t="str">
        <f>IF(H34=H35+H36,"OK","Pārbaudi naudā un natūrā izmaksātos pabalstus")</f>
        <v>OK</v>
      </c>
      <c r="J34" s="150"/>
    </row>
    <row r="35" spans="1:10" ht="12.75">
      <c r="A35" s="298"/>
      <c r="B35" s="287" t="s">
        <v>93</v>
      </c>
      <c r="C35" s="294" t="s">
        <v>264</v>
      </c>
      <c r="D35" s="294"/>
      <c r="E35" s="442"/>
      <c r="F35" s="105" t="s">
        <v>886</v>
      </c>
      <c r="G35" s="57" t="s">
        <v>190</v>
      </c>
      <c r="H35" s="138">
        <f>H46+H76</f>
        <v>0</v>
      </c>
      <c r="I35" s="157"/>
      <c r="J35" s="147"/>
    </row>
    <row r="36" spans="1:9" ht="12.75">
      <c r="A36" s="298"/>
      <c r="B36" s="287"/>
      <c r="C36" s="303" t="s">
        <v>265</v>
      </c>
      <c r="D36" s="303"/>
      <c r="E36" s="442"/>
      <c r="F36" s="105" t="s">
        <v>887</v>
      </c>
      <c r="G36" s="57" t="s">
        <v>190</v>
      </c>
      <c r="H36" s="143">
        <f>H47+H77</f>
        <v>0</v>
      </c>
      <c r="I36" s="157"/>
    </row>
    <row r="37" spans="1:9" ht="12.75">
      <c r="A37" s="298"/>
      <c r="B37" s="287" t="s">
        <v>328</v>
      </c>
      <c r="C37" s="528"/>
      <c r="D37" s="528"/>
      <c r="E37" s="442"/>
      <c r="F37" s="103" t="s">
        <v>888</v>
      </c>
      <c r="G37" s="57" t="s">
        <v>190</v>
      </c>
      <c r="H37" s="181">
        <v>0</v>
      </c>
      <c r="I37" s="157"/>
    </row>
    <row r="38" spans="1:9" ht="12.75">
      <c r="A38" s="298"/>
      <c r="B38" s="287" t="s">
        <v>273</v>
      </c>
      <c r="C38" s="290"/>
      <c r="D38" s="290"/>
      <c r="E38" s="442"/>
      <c r="F38" s="103" t="s">
        <v>889</v>
      </c>
      <c r="G38" s="57" t="s">
        <v>274</v>
      </c>
      <c r="H38" s="181">
        <v>0</v>
      </c>
      <c r="I38" s="157"/>
    </row>
    <row r="39" spans="1:9" ht="12.75">
      <c r="A39" s="298"/>
      <c r="B39" s="294" t="s">
        <v>266</v>
      </c>
      <c r="C39" s="294"/>
      <c r="D39" s="294"/>
      <c r="E39" s="442"/>
      <c r="F39" s="106" t="s">
        <v>890</v>
      </c>
      <c r="G39" s="57" t="s">
        <v>86</v>
      </c>
      <c r="H39" s="138">
        <f>H40+H41+H42+H43</f>
        <v>0</v>
      </c>
      <c r="I39" s="157"/>
    </row>
    <row r="40" spans="1:9" ht="12.75">
      <c r="A40" s="298"/>
      <c r="B40" s="300" t="s">
        <v>124</v>
      </c>
      <c r="C40" s="300" t="s">
        <v>185</v>
      </c>
      <c r="D40" s="294" t="s">
        <v>267</v>
      </c>
      <c r="E40" s="294"/>
      <c r="F40" s="109" t="s">
        <v>891</v>
      </c>
      <c r="G40" s="57" t="s">
        <v>86</v>
      </c>
      <c r="H40" s="181">
        <v>0</v>
      </c>
      <c r="I40" s="157"/>
    </row>
    <row r="41" spans="1:9" ht="12.75">
      <c r="A41" s="298"/>
      <c r="B41" s="300"/>
      <c r="C41" s="300"/>
      <c r="D41" s="294" t="s">
        <v>188</v>
      </c>
      <c r="E41" s="294"/>
      <c r="F41" s="109" t="s">
        <v>892</v>
      </c>
      <c r="G41" s="57" t="s">
        <v>86</v>
      </c>
      <c r="H41" s="181">
        <v>0</v>
      </c>
      <c r="I41" s="157"/>
    </row>
    <row r="42" spans="1:9" ht="12.75">
      <c r="A42" s="533"/>
      <c r="B42" s="303"/>
      <c r="C42" s="287" t="s">
        <v>186</v>
      </c>
      <c r="D42" s="294" t="s">
        <v>267</v>
      </c>
      <c r="E42" s="294"/>
      <c r="F42" s="109" t="s">
        <v>893</v>
      </c>
      <c r="G42" s="57" t="s">
        <v>86</v>
      </c>
      <c r="H42" s="181">
        <v>0</v>
      </c>
      <c r="I42" s="157"/>
    </row>
    <row r="43" spans="1:9" ht="12.75">
      <c r="A43" s="533"/>
      <c r="B43" s="303"/>
      <c r="C43" s="287"/>
      <c r="D43" s="294" t="s">
        <v>188</v>
      </c>
      <c r="E43" s="294"/>
      <c r="F43" s="109" t="s">
        <v>894</v>
      </c>
      <c r="G43" s="57" t="s">
        <v>86</v>
      </c>
      <c r="H43" s="181">
        <v>0</v>
      </c>
      <c r="I43" s="157"/>
    </row>
    <row r="44" spans="1:9" ht="12.75">
      <c r="A44" s="439"/>
      <c r="B44" s="294" t="s">
        <v>323</v>
      </c>
      <c r="C44" s="294"/>
      <c r="D44" s="294"/>
      <c r="E44" s="442"/>
      <c r="F44" s="106" t="s">
        <v>895</v>
      </c>
      <c r="G44" s="57" t="s">
        <v>86</v>
      </c>
      <c r="H44" s="181">
        <v>0</v>
      </c>
      <c r="I44" s="157"/>
    </row>
    <row r="45" spans="1:10" ht="12.75">
      <c r="A45" s="298" t="s">
        <v>93</v>
      </c>
      <c r="B45" s="287" t="s">
        <v>335</v>
      </c>
      <c r="C45" s="303" t="s">
        <v>263</v>
      </c>
      <c r="D45" s="442"/>
      <c r="E45" s="442"/>
      <c r="F45" s="103" t="s">
        <v>896</v>
      </c>
      <c r="G45" s="57" t="s">
        <v>190</v>
      </c>
      <c r="H45" s="138">
        <f>H51+H57+H61+H65+H71</f>
        <v>0</v>
      </c>
      <c r="I45" s="157" t="str">
        <f>IF(H45=H46+H47,"OK","Pārbaudi naudā un natūrā izmaksātos pabalstus")</f>
        <v>OK</v>
      </c>
      <c r="J45" s="150"/>
    </row>
    <row r="46" spans="1:10" ht="12.75">
      <c r="A46" s="453"/>
      <c r="B46" s="287"/>
      <c r="C46" s="287" t="s">
        <v>93</v>
      </c>
      <c r="D46" s="562" t="s">
        <v>264</v>
      </c>
      <c r="E46" s="562"/>
      <c r="F46" s="105" t="s">
        <v>900</v>
      </c>
      <c r="G46" s="57" t="s">
        <v>190</v>
      </c>
      <c r="H46" s="138">
        <f>H52+H58+H62+H66+H72</f>
        <v>0</v>
      </c>
      <c r="J46" s="147"/>
    </row>
    <row r="47" spans="1:8" ht="12.75">
      <c r="A47" s="453"/>
      <c r="B47" s="287"/>
      <c r="C47" s="287"/>
      <c r="D47" s="562" t="s">
        <v>265</v>
      </c>
      <c r="E47" s="562"/>
      <c r="F47" s="105" t="s">
        <v>901</v>
      </c>
      <c r="G47" s="57" t="s">
        <v>190</v>
      </c>
      <c r="H47" s="138">
        <f>H53+H59+H63+H67+H73</f>
        <v>0</v>
      </c>
    </row>
    <row r="48" spans="1:8" ht="35.25" customHeight="1">
      <c r="A48" s="453"/>
      <c r="B48" s="287"/>
      <c r="C48" s="287" t="s">
        <v>329</v>
      </c>
      <c r="D48" s="562" t="s">
        <v>84</v>
      </c>
      <c r="E48" s="562"/>
      <c r="F48" s="106" t="s">
        <v>897</v>
      </c>
      <c r="G48" s="57" t="s">
        <v>86</v>
      </c>
      <c r="H48" s="138">
        <f>H49+H50</f>
        <v>0</v>
      </c>
    </row>
    <row r="49" spans="1:8" ht="31.5" customHeight="1">
      <c r="A49" s="453"/>
      <c r="B49" s="287"/>
      <c r="C49" s="287"/>
      <c r="D49" s="562" t="s">
        <v>267</v>
      </c>
      <c r="E49" s="562"/>
      <c r="F49" s="110" t="s">
        <v>898</v>
      </c>
      <c r="G49" s="57" t="s">
        <v>86</v>
      </c>
      <c r="H49" s="181">
        <v>0</v>
      </c>
    </row>
    <row r="50" spans="1:8" ht="37.5" customHeight="1">
      <c r="A50" s="453"/>
      <c r="B50" s="287"/>
      <c r="C50" s="287"/>
      <c r="D50" s="562" t="s">
        <v>188</v>
      </c>
      <c r="E50" s="562"/>
      <c r="F50" s="110" t="s">
        <v>899</v>
      </c>
      <c r="G50" s="57" t="s">
        <v>86</v>
      </c>
      <c r="H50" s="181">
        <v>0</v>
      </c>
    </row>
    <row r="51" spans="1:9" ht="12.75">
      <c r="A51" s="453"/>
      <c r="B51" s="300" t="s">
        <v>158</v>
      </c>
      <c r="C51" s="383" t="s">
        <v>330</v>
      </c>
      <c r="D51" s="287" t="s">
        <v>263</v>
      </c>
      <c r="E51" s="300"/>
      <c r="F51" s="103" t="s">
        <v>902</v>
      </c>
      <c r="G51" s="57" t="s">
        <v>190</v>
      </c>
      <c r="H51" s="138">
        <f>H52+H53</f>
        <v>0</v>
      </c>
      <c r="I51" s="157" t="str">
        <f>IF(H51=H52+H53,"OK","Pārbaudi naudā un natūrā izmaksātos pabalstus")</f>
        <v>OK</v>
      </c>
    </row>
    <row r="52" spans="1:8" ht="12.75">
      <c r="A52" s="453"/>
      <c r="B52" s="444"/>
      <c r="C52" s="563"/>
      <c r="D52" s="287" t="s">
        <v>93</v>
      </c>
      <c r="E52" s="56" t="s">
        <v>264</v>
      </c>
      <c r="F52" s="105" t="s">
        <v>903</v>
      </c>
      <c r="G52" s="57" t="s">
        <v>190</v>
      </c>
      <c r="H52" s="181">
        <v>0</v>
      </c>
    </row>
    <row r="53" spans="1:8" ht="12.75">
      <c r="A53" s="453"/>
      <c r="B53" s="444"/>
      <c r="C53" s="563"/>
      <c r="D53" s="287"/>
      <c r="E53" s="56" t="s">
        <v>265</v>
      </c>
      <c r="F53" s="105" t="s">
        <v>904</v>
      </c>
      <c r="G53" s="57" t="s">
        <v>190</v>
      </c>
      <c r="H53" s="181">
        <v>0</v>
      </c>
    </row>
    <row r="54" spans="1:8" ht="34.5" customHeight="1">
      <c r="A54" s="453"/>
      <c r="B54" s="444"/>
      <c r="C54" s="563"/>
      <c r="D54" s="287" t="s">
        <v>331</v>
      </c>
      <c r="E54" s="300"/>
      <c r="F54" s="110" t="s">
        <v>905</v>
      </c>
      <c r="G54" s="57" t="s">
        <v>190</v>
      </c>
      <c r="H54" s="181">
        <v>0</v>
      </c>
    </row>
    <row r="55" spans="1:8" ht="12.75">
      <c r="A55" s="453"/>
      <c r="B55" s="444"/>
      <c r="C55" s="563"/>
      <c r="D55" s="287" t="s">
        <v>329</v>
      </c>
      <c r="E55" s="300"/>
      <c r="F55" s="106" t="s">
        <v>906</v>
      </c>
      <c r="G55" s="57" t="s">
        <v>86</v>
      </c>
      <c r="H55" s="181">
        <v>0</v>
      </c>
    </row>
    <row r="56" spans="1:8" ht="26.25" customHeight="1">
      <c r="A56" s="453"/>
      <c r="B56" s="444"/>
      <c r="C56" s="384"/>
      <c r="D56" s="287" t="s">
        <v>332</v>
      </c>
      <c r="E56" s="300"/>
      <c r="F56" s="110" t="s">
        <v>907</v>
      </c>
      <c r="G56" s="57" t="s">
        <v>86</v>
      </c>
      <c r="H56" s="181">
        <v>0</v>
      </c>
    </row>
    <row r="57" spans="1:9" ht="27" customHeight="1">
      <c r="A57" s="453"/>
      <c r="B57" s="444"/>
      <c r="C57" s="287" t="s">
        <v>333</v>
      </c>
      <c r="D57" s="287" t="s">
        <v>263</v>
      </c>
      <c r="E57" s="300"/>
      <c r="F57" s="103" t="s">
        <v>908</v>
      </c>
      <c r="G57" s="57" t="s">
        <v>190</v>
      </c>
      <c r="H57" s="138">
        <f>H58+H59</f>
        <v>0</v>
      </c>
      <c r="I57" s="157" t="str">
        <f>IF(H57=H58+H59,"OK","Pārbaudi naudā un natūrā izmaksātos pabalstus")</f>
        <v>OK</v>
      </c>
    </row>
    <row r="58" spans="1:8" ht="21" customHeight="1">
      <c r="A58" s="453"/>
      <c r="B58" s="444"/>
      <c r="C58" s="287"/>
      <c r="D58" s="287" t="s">
        <v>93</v>
      </c>
      <c r="E58" s="56" t="s">
        <v>264</v>
      </c>
      <c r="F58" s="105" t="s">
        <v>909</v>
      </c>
      <c r="G58" s="57" t="s">
        <v>190</v>
      </c>
      <c r="H58" s="181">
        <v>0</v>
      </c>
    </row>
    <row r="59" spans="1:8" ht="17.25" customHeight="1">
      <c r="A59" s="453"/>
      <c r="B59" s="444"/>
      <c r="C59" s="287"/>
      <c r="D59" s="287"/>
      <c r="E59" s="56" t="s">
        <v>265</v>
      </c>
      <c r="F59" s="105" t="s">
        <v>910</v>
      </c>
      <c r="G59" s="57" t="s">
        <v>190</v>
      </c>
      <c r="H59" s="181">
        <v>0</v>
      </c>
    </row>
    <row r="60" spans="1:8" ht="27.75" customHeight="1">
      <c r="A60" s="453"/>
      <c r="B60" s="444"/>
      <c r="C60" s="287"/>
      <c r="D60" s="287" t="s">
        <v>329</v>
      </c>
      <c r="E60" s="300"/>
      <c r="F60" s="134" t="s">
        <v>865</v>
      </c>
      <c r="G60" s="57" t="s">
        <v>86</v>
      </c>
      <c r="H60" s="181">
        <v>0</v>
      </c>
    </row>
    <row r="61" spans="1:9" ht="19.5" customHeight="1">
      <c r="A61" s="453"/>
      <c r="B61" s="444"/>
      <c r="C61" s="287" t="s">
        <v>334</v>
      </c>
      <c r="D61" s="287" t="s">
        <v>263</v>
      </c>
      <c r="E61" s="300"/>
      <c r="F61" s="135" t="s">
        <v>866</v>
      </c>
      <c r="G61" s="57" t="s">
        <v>190</v>
      </c>
      <c r="H61" s="138">
        <f>H62+H63</f>
        <v>0</v>
      </c>
      <c r="I61" s="157" t="str">
        <f>IF(H61=H62+H63,"OK","Pārbaudi naudā un natūrā izmaksātos pabalstus")</f>
        <v>OK</v>
      </c>
    </row>
    <row r="62" spans="1:8" ht="18" customHeight="1">
      <c r="A62" s="453"/>
      <c r="B62" s="444"/>
      <c r="C62" s="287"/>
      <c r="D62" s="287" t="s">
        <v>93</v>
      </c>
      <c r="E62" s="56" t="s">
        <v>264</v>
      </c>
      <c r="F62" s="105" t="s">
        <v>911</v>
      </c>
      <c r="G62" s="57" t="s">
        <v>190</v>
      </c>
      <c r="H62" s="181">
        <v>0</v>
      </c>
    </row>
    <row r="63" spans="1:8" ht="17.25" customHeight="1">
      <c r="A63" s="453"/>
      <c r="B63" s="444"/>
      <c r="C63" s="287"/>
      <c r="D63" s="287"/>
      <c r="E63" s="56" t="s">
        <v>265</v>
      </c>
      <c r="F63" s="105" t="s">
        <v>912</v>
      </c>
      <c r="G63" s="57" t="s">
        <v>190</v>
      </c>
      <c r="H63" s="181">
        <v>0</v>
      </c>
    </row>
    <row r="64" spans="1:8" ht="21.75" customHeight="1">
      <c r="A64" s="453"/>
      <c r="B64" s="444"/>
      <c r="C64" s="287"/>
      <c r="D64" s="287" t="s">
        <v>329</v>
      </c>
      <c r="E64" s="300"/>
      <c r="F64" s="106" t="s">
        <v>913</v>
      </c>
      <c r="G64" s="57" t="s">
        <v>86</v>
      </c>
      <c r="H64" s="181">
        <v>0</v>
      </c>
    </row>
    <row r="65" spans="1:9" ht="12.75">
      <c r="A65" s="453"/>
      <c r="B65" s="444"/>
      <c r="C65" s="287" t="s">
        <v>336</v>
      </c>
      <c r="D65" s="287" t="s">
        <v>263</v>
      </c>
      <c r="E65" s="300"/>
      <c r="F65" s="103" t="s">
        <v>914</v>
      </c>
      <c r="G65" s="57" t="s">
        <v>190</v>
      </c>
      <c r="H65" s="138">
        <f>H66+H67</f>
        <v>0</v>
      </c>
      <c r="I65" s="157" t="str">
        <f>IF(H65=H66+H67,"OK","Pārbaudi naudā un natūrā izmaksātos pabalstus")</f>
        <v>OK</v>
      </c>
    </row>
    <row r="66" spans="1:8" ht="12.75">
      <c r="A66" s="453"/>
      <c r="B66" s="444"/>
      <c r="C66" s="287"/>
      <c r="D66" s="287" t="s">
        <v>93</v>
      </c>
      <c r="E66" s="56" t="s">
        <v>264</v>
      </c>
      <c r="F66" s="105" t="s">
        <v>915</v>
      </c>
      <c r="G66" s="57" t="s">
        <v>190</v>
      </c>
      <c r="H66" s="181">
        <v>0</v>
      </c>
    </row>
    <row r="67" spans="1:8" ht="12.75">
      <c r="A67" s="453"/>
      <c r="B67" s="444"/>
      <c r="C67" s="287"/>
      <c r="D67" s="287"/>
      <c r="E67" s="56" t="s">
        <v>265</v>
      </c>
      <c r="F67" s="105" t="s">
        <v>916</v>
      </c>
      <c r="G67" s="57" t="s">
        <v>190</v>
      </c>
      <c r="H67" s="181">
        <v>0</v>
      </c>
    </row>
    <row r="68" spans="1:8" ht="36" customHeight="1">
      <c r="A68" s="453"/>
      <c r="B68" s="444"/>
      <c r="C68" s="287"/>
      <c r="D68" s="287" t="s">
        <v>331</v>
      </c>
      <c r="E68" s="300"/>
      <c r="F68" s="110" t="s">
        <v>917</v>
      </c>
      <c r="G68" s="57" t="s">
        <v>190</v>
      </c>
      <c r="H68" s="181">
        <v>0</v>
      </c>
    </row>
    <row r="69" spans="1:8" ht="12.75">
      <c r="A69" s="453"/>
      <c r="B69" s="444"/>
      <c r="C69" s="287"/>
      <c r="D69" s="287" t="s">
        <v>329</v>
      </c>
      <c r="E69" s="300"/>
      <c r="F69" s="106" t="s">
        <v>918</v>
      </c>
      <c r="G69" s="57" t="s">
        <v>86</v>
      </c>
      <c r="H69" s="181">
        <v>0</v>
      </c>
    </row>
    <row r="70" spans="1:8" ht="24" customHeight="1">
      <c r="A70" s="453"/>
      <c r="B70" s="444"/>
      <c r="C70" s="287"/>
      <c r="D70" s="287" t="s">
        <v>332</v>
      </c>
      <c r="E70" s="300"/>
      <c r="F70" s="110" t="s">
        <v>919</v>
      </c>
      <c r="G70" s="57" t="s">
        <v>86</v>
      </c>
      <c r="H70" s="181">
        <v>0</v>
      </c>
    </row>
    <row r="71" spans="1:9" ht="27" customHeight="1">
      <c r="A71" s="453"/>
      <c r="B71" s="444"/>
      <c r="C71" s="287" t="s">
        <v>337</v>
      </c>
      <c r="D71" s="287" t="s">
        <v>263</v>
      </c>
      <c r="E71" s="300"/>
      <c r="F71" s="103" t="s">
        <v>920</v>
      </c>
      <c r="G71" s="57" t="s">
        <v>190</v>
      </c>
      <c r="H71" s="138">
        <f>H72+H73</f>
        <v>0</v>
      </c>
      <c r="I71" s="157" t="str">
        <f>IF(H71=H72+H73,"OK","Pārbaudi naudā un natūrā izmaksātos pabalstus")</f>
        <v>OK</v>
      </c>
    </row>
    <row r="72" spans="1:8" ht="22.5" customHeight="1">
      <c r="A72" s="453"/>
      <c r="B72" s="444"/>
      <c r="C72" s="287"/>
      <c r="D72" s="287" t="s">
        <v>93</v>
      </c>
      <c r="E72" s="56" t="s">
        <v>264</v>
      </c>
      <c r="F72" s="105" t="s">
        <v>921</v>
      </c>
      <c r="G72" s="57" t="s">
        <v>190</v>
      </c>
      <c r="H72" s="181">
        <v>0</v>
      </c>
    </row>
    <row r="73" spans="1:8" ht="23.25" customHeight="1">
      <c r="A73" s="453"/>
      <c r="B73" s="444"/>
      <c r="C73" s="287"/>
      <c r="D73" s="287"/>
      <c r="E73" s="56" t="s">
        <v>265</v>
      </c>
      <c r="F73" s="105" t="s">
        <v>922</v>
      </c>
      <c r="G73" s="57" t="s">
        <v>190</v>
      </c>
      <c r="H73" s="181">
        <v>0</v>
      </c>
    </row>
    <row r="74" spans="1:8" ht="27.75" customHeight="1">
      <c r="A74" s="453"/>
      <c r="B74" s="444"/>
      <c r="C74" s="287"/>
      <c r="D74" s="287" t="s">
        <v>329</v>
      </c>
      <c r="E74" s="300"/>
      <c r="F74" s="106" t="s">
        <v>923</v>
      </c>
      <c r="G74" s="57" t="s">
        <v>86</v>
      </c>
      <c r="H74" s="181">
        <v>0</v>
      </c>
    </row>
    <row r="75" spans="1:10" ht="12.75">
      <c r="A75" s="453"/>
      <c r="B75" s="287" t="s">
        <v>341</v>
      </c>
      <c r="C75" s="303" t="s">
        <v>263</v>
      </c>
      <c r="D75" s="442"/>
      <c r="E75" s="442"/>
      <c r="F75" s="103" t="s">
        <v>924</v>
      </c>
      <c r="G75" s="57" t="s">
        <v>190</v>
      </c>
      <c r="H75" s="138">
        <f>H80+H85</f>
        <v>0</v>
      </c>
      <c r="I75" s="157" t="str">
        <f>IF(H75=H76+H77,"OK","Pārbaudi naudā un natūrā izmaksātos pabalstus")</f>
        <v>OK</v>
      </c>
      <c r="J75" s="150"/>
    </row>
    <row r="76" spans="1:10" ht="12.75">
      <c r="A76" s="453"/>
      <c r="B76" s="444"/>
      <c r="C76" s="287" t="s">
        <v>93</v>
      </c>
      <c r="D76" s="562" t="s">
        <v>264</v>
      </c>
      <c r="E76" s="562"/>
      <c r="F76" s="105" t="s">
        <v>925</v>
      </c>
      <c r="G76" s="57" t="s">
        <v>190</v>
      </c>
      <c r="H76" s="138">
        <f>H81+H86</f>
        <v>0</v>
      </c>
      <c r="J76" s="147"/>
    </row>
    <row r="77" spans="1:8" ht="12.75">
      <c r="A77" s="453"/>
      <c r="B77" s="444"/>
      <c r="C77" s="287"/>
      <c r="D77" s="562" t="s">
        <v>265</v>
      </c>
      <c r="E77" s="562"/>
      <c r="F77" s="105" t="s">
        <v>926</v>
      </c>
      <c r="G77" s="57" t="s">
        <v>190</v>
      </c>
      <c r="H77" s="138">
        <f>H82+H87</f>
        <v>0</v>
      </c>
    </row>
    <row r="78" spans="1:8" ht="12.75">
      <c r="A78" s="453"/>
      <c r="B78" s="444"/>
      <c r="C78" s="303" t="s">
        <v>273</v>
      </c>
      <c r="D78" s="442"/>
      <c r="E78" s="442"/>
      <c r="F78" s="106" t="s">
        <v>927</v>
      </c>
      <c r="G78" s="94" t="s">
        <v>274</v>
      </c>
      <c r="H78" s="181">
        <v>0</v>
      </c>
    </row>
    <row r="79" spans="1:8" ht="12.75">
      <c r="A79" s="453"/>
      <c r="B79" s="444"/>
      <c r="C79" s="303" t="s">
        <v>338</v>
      </c>
      <c r="D79" s="442"/>
      <c r="E79" s="442"/>
      <c r="F79" s="110" t="s">
        <v>928</v>
      </c>
      <c r="G79" s="94" t="s">
        <v>86</v>
      </c>
      <c r="H79" s="181">
        <v>0</v>
      </c>
    </row>
    <row r="80" spans="1:9" ht="12.75">
      <c r="A80" s="453"/>
      <c r="B80" s="300" t="s">
        <v>158</v>
      </c>
      <c r="C80" s="287" t="s">
        <v>339</v>
      </c>
      <c r="D80" s="287" t="s">
        <v>263</v>
      </c>
      <c r="E80" s="300"/>
      <c r="F80" s="103" t="s">
        <v>929</v>
      </c>
      <c r="G80" s="57" t="s">
        <v>190</v>
      </c>
      <c r="H80" s="138">
        <f>H81+H82</f>
        <v>0</v>
      </c>
      <c r="I80" s="157" t="str">
        <f>IF(H80=H81+H82,"OK","Pārbaudi naudā un natūrā izmaksātos pabalstus")</f>
        <v>OK</v>
      </c>
    </row>
    <row r="81" spans="1:8" ht="12.75">
      <c r="A81" s="453"/>
      <c r="B81" s="444"/>
      <c r="C81" s="444"/>
      <c r="D81" s="287" t="s">
        <v>93</v>
      </c>
      <c r="E81" s="56" t="s">
        <v>264</v>
      </c>
      <c r="F81" s="105" t="s">
        <v>930</v>
      </c>
      <c r="G81" s="57" t="s">
        <v>190</v>
      </c>
      <c r="H81" s="181">
        <v>0</v>
      </c>
    </row>
    <row r="82" spans="1:8" ht="12.75">
      <c r="A82" s="453"/>
      <c r="B82" s="444"/>
      <c r="C82" s="444"/>
      <c r="D82" s="287"/>
      <c r="E82" s="56" t="s">
        <v>265</v>
      </c>
      <c r="F82" s="105" t="s">
        <v>931</v>
      </c>
      <c r="G82" s="57" t="s">
        <v>190</v>
      </c>
      <c r="H82" s="181">
        <v>0</v>
      </c>
    </row>
    <row r="83" spans="1:8" ht="12.75">
      <c r="A83" s="453"/>
      <c r="B83" s="444"/>
      <c r="C83" s="444"/>
      <c r="D83" s="287" t="s">
        <v>273</v>
      </c>
      <c r="E83" s="300"/>
      <c r="F83" s="136" t="s">
        <v>867</v>
      </c>
      <c r="G83" s="57" t="s">
        <v>274</v>
      </c>
      <c r="H83" s="181">
        <v>0</v>
      </c>
    </row>
    <row r="84" spans="1:8" ht="12.75">
      <c r="A84" s="453"/>
      <c r="B84" s="444"/>
      <c r="C84" s="444"/>
      <c r="D84" s="303" t="s">
        <v>338</v>
      </c>
      <c r="E84" s="303"/>
      <c r="F84" s="137" t="s">
        <v>932</v>
      </c>
      <c r="G84" s="94" t="s">
        <v>86</v>
      </c>
      <c r="H84" s="181">
        <v>0</v>
      </c>
    </row>
    <row r="85" spans="1:9" ht="12.75" customHeight="1">
      <c r="A85" s="453"/>
      <c r="B85" s="444"/>
      <c r="C85" s="287" t="s">
        <v>340</v>
      </c>
      <c r="D85" s="287" t="s">
        <v>263</v>
      </c>
      <c r="E85" s="300"/>
      <c r="F85" s="135" t="s">
        <v>868</v>
      </c>
      <c r="G85" s="57" t="s">
        <v>190</v>
      </c>
      <c r="H85" s="138">
        <f>H86+H87</f>
        <v>0</v>
      </c>
      <c r="I85" s="157" t="str">
        <f>IF(H85=H86+H87,"OK","Pārbaudi naudā un natūrā izmaksātos pabalstus")</f>
        <v>OK</v>
      </c>
    </row>
    <row r="86" spans="1:8" ht="12.75">
      <c r="A86" s="453"/>
      <c r="B86" s="444"/>
      <c r="C86" s="444"/>
      <c r="D86" s="287" t="s">
        <v>93</v>
      </c>
      <c r="E86" s="56" t="s">
        <v>264</v>
      </c>
      <c r="F86" s="105" t="s">
        <v>933</v>
      </c>
      <c r="G86" s="57" t="s">
        <v>190</v>
      </c>
      <c r="H86" s="181">
        <v>0</v>
      </c>
    </row>
    <row r="87" spans="1:8" ht="12.75">
      <c r="A87" s="453"/>
      <c r="B87" s="444"/>
      <c r="C87" s="444"/>
      <c r="D87" s="287"/>
      <c r="E87" s="56" t="s">
        <v>265</v>
      </c>
      <c r="F87" s="105" t="s">
        <v>934</v>
      </c>
      <c r="G87" s="57" t="s">
        <v>190</v>
      </c>
      <c r="H87" s="181">
        <v>0</v>
      </c>
    </row>
    <row r="88" spans="1:8" ht="12.75">
      <c r="A88" s="453"/>
      <c r="B88" s="444"/>
      <c r="C88" s="444"/>
      <c r="D88" s="287" t="s">
        <v>273</v>
      </c>
      <c r="E88" s="300"/>
      <c r="F88" s="106" t="s">
        <v>935</v>
      </c>
      <c r="G88" s="57" t="s">
        <v>274</v>
      </c>
      <c r="H88" s="181">
        <v>0</v>
      </c>
    </row>
    <row r="89" spans="1:8" ht="13.5" thickBot="1">
      <c r="A89" s="454"/>
      <c r="B89" s="445"/>
      <c r="C89" s="445"/>
      <c r="D89" s="349" t="s">
        <v>338</v>
      </c>
      <c r="E89" s="349"/>
      <c r="F89" s="117" t="s">
        <v>936</v>
      </c>
      <c r="G89" s="100" t="s">
        <v>86</v>
      </c>
      <c r="H89" s="182">
        <v>0</v>
      </c>
    </row>
  </sheetData>
  <sheetProtection password="CE88" sheet="1" objects="1" scenarios="1"/>
  <mergeCells count="113">
    <mergeCell ref="A45:A89"/>
    <mergeCell ref="D86:D87"/>
    <mergeCell ref="D88:E88"/>
    <mergeCell ref="D89:E89"/>
    <mergeCell ref="C85:C89"/>
    <mergeCell ref="D83:E83"/>
    <mergeCell ref="D84:E84"/>
    <mergeCell ref="C80:C84"/>
    <mergeCell ref="D85:E85"/>
    <mergeCell ref="D72:D73"/>
    <mergeCell ref="D66:D67"/>
    <mergeCell ref="D62:D63"/>
    <mergeCell ref="D80:E80"/>
    <mergeCell ref="D70:E70"/>
    <mergeCell ref="D81:D82"/>
    <mergeCell ref="B75:B79"/>
    <mergeCell ref="C78:E78"/>
    <mergeCell ref="C79:E79"/>
    <mergeCell ref="C75:E75"/>
    <mergeCell ref="C76:C77"/>
    <mergeCell ref="D76:E76"/>
    <mergeCell ref="D77:E77"/>
    <mergeCell ref="B80:B89"/>
    <mergeCell ref="C71:C74"/>
    <mergeCell ref="D71:E71"/>
    <mergeCell ref="D74:E74"/>
    <mergeCell ref="B51:B74"/>
    <mergeCell ref="D52:D53"/>
    <mergeCell ref="D58:D59"/>
    <mergeCell ref="C65:C70"/>
    <mergeCell ref="D65:E65"/>
    <mergeCell ref="D68:E68"/>
    <mergeCell ref="D69:E69"/>
    <mergeCell ref="C57:C60"/>
    <mergeCell ref="C61:C64"/>
    <mergeCell ref="D64:E64"/>
    <mergeCell ref="D61:E61"/>
    <mergeCell ref="D60:E60"/>
    <mergeCell ref="D57:E57"/>
    <mergeCell ref="D49:E49"/>
    <mergeCell ref="D50:E50"/>
    <mergeCell ref="C45:E45"/>
    <mergeCell ref="C51:C56"/>
    <mergeCell ref="D51:E51"/>
    <mergeCell ref="D54:E54"/>
    <mergeCell ref="D55:E55"/>
    <mergeCell ref="D56:E56"/>
    <mergeCell ref="D46:E46"/>
    <mergeCell ref="D47:E47"/>
    <mergeCell ref="D48:E48"/>
    <mergeCell ref="D41:E41"/>
    <mergeCell ref="D42:E42"/>
    <mergeCell ref="D43:E43"/>
    <mergeCell ref="B44:E44"/>
    <mergeCell ref="B37:E37"/>
    <mergeCell ref="B38:E38"/>
    <mergeCell ref="B39:E39"/>
    <mergeCell ref="D40:E40"/>
    <mergeCell ref="A33:E33"/>
    <mergeCell ref="B34:E34"/>
    <mergeCell ref="C35:E35"/>
    <mergeCell ref="C36:E36"/>
    <mergeCell ref="B6:E6"/>
    <mergeCell ref="B7:E7"/>
    <mergeCell ref="D8:E8"/>
    <mergeCell ref="D9:E9"/>
    <mergeCell ref="C8:C9"/>
    <mergeCell ref="A25:A30"/>
    <mergeCell ref="A32:H32"/>
    <mergeCell ref="A34:A44"/>
    <mergeCell ref="B35:B36"/>
    <mergeCell ref="B25:C27"/>
    <mergeCell ref="B28:C30"/>
    <mergeCell ref="B40:B43"/>
    <mergeCell ref="C40:C41"/>
    <mergeCell ref="C42:C43"/>
    <mergeCell ref="D27:E27"/>
    <mergeCell ref="D29:E29"/>
    <mergeCell ref="D30:E30"/>
    <mergeCell ref="C20:C21"/>
    <mergeCell ref="C22:C23"/>
    <mergeCell ref="D23:E23"/>
    <mergeCell ref="B24:E24"/>
    <mergeCell ref="D25:E25"/>
    <mergeCell ref="D26:E26"/>
    <mergeCell ref="D20:E20"/>
    <mergeCell ref="D21:E21"/>
    <mergeCell ref="D22:E22"/>
    <mergeCell ref="D28:E28"/>
    <mergeCell ref="C16:E16"/>
    <mergeCell ref="C17:E17"/>
    <mergeCell ref="B18:E18"/>
    <mergeCell ref="B19:E19"/>
    <mergeCell ref="C10:C11"/>
    <mergeCell ref="B45:B50"/>
    <mergeCell ref="C46:C47"/>
    <mergeCell ref="C48:C50"/>
    <mergeCell ref="A13:H13"/>
    <mergeCell ref="B16:B17"/>
    <mergeCell ref="B20:B23"/>
    <mergeCell ref="A14:E14"/>
    <mergeCell ref="A15:A24"/>
    <mergeCell ref="B15:E15"/>
    <mergeCell ref="A1:H1"/>
    <mergeCell ref="A3:A11"/>
    <mergeCell ref="B4:B5"/>
    <mergeCell ref="B8:B11"/>
    <mergeCell ref="D10:E10"/>
    <mergeCell ref="D11:E11"/>
    <mergeCell ref="A2:E2"/>
    <mergeCell ref="B3:E3"/>
    <mergeCell ref="C4:E4"/>
    <mergeCell ref="C5:E5"/>
  </mergeCells>
  <printOptions/>
  <pageMargins left="0.75" right="0.75" top="0.45" bottom="0.4" header="0.24" footer="0.23"/>
  <pageSetup horizontalDpi="1200" verticalDpi="1200" orientation="portrait" paperSize="9" r:id="rId1"/>
  <headerFooter alignWithMargins="0">
    <oddFooter>&amp;R29 - 30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8" sqref="E8"/>
    </sheetView>
  </sheetViews>
  <sheetFormatPr defaultColWidth="9.140625" defaultRowHeight="12.75"/>
  <cols>
    <col min="1" max="1" width="9.140625" style="198" customWidth="1"/>
    <col min="2" max="2" width="35.8515625" style="198" customWidth="1"/>
    <col min="3" max="3" width="10.8515625" style="221" customWidth="1"/>
    <col min="4" max="4" width="11.8515625" style="198" customWidth="1"/>
    <col min="5" max="5" width="18.421875" style="198" customWidth="1"/>
    <col min="6" max="6" width="9.140625" style="198" customWidth="1"/>
  </cols>
  <sheetData>
    <row r="1" ht="21.75" customHeight="1" thickBot="1">
      <c r="A1" s="237" t="s">
        <v>342</v>
      </c>
    </row>
    <row r="2" spans="1:5" ht="15" thickBot="1">
      <c r="A2" s="570" t="s">
        <v>169</v>
      </c>
      <c r="B2" s="571"/>
      <c r="C2" s="238" t="s">
        <v>79</v>
      </c>
      <c r="D2" s="239" t="s">
        <v>80</v>
      </c>
      <c r="E2" s="241" t="s">
        <v>81</v>
      </c>
    </row>
    <row r="3" spans="1:5" ht="27.75" customHeight="1">
      <c r="A3" s="173" t="s">
        <v>343</v>
      </c>
      <c r="B3" s="511"/>
      <c r="C3" s="203" t="s">
        <v>937</v>
      </c>
      <c r="D3" s="202" t="s">
        <v>190</v>
      </c>
      <c r="E3" s="204">
        <f>E4+E5+E6</f>
        <v>0</v>
      </c>
    </row>
    <row r="4" spans="1:7" ht="12.75">
      <c r="A4" s="574" t="s">
        <v>158</v>
      </c>
      <c r="B4" s="242" t="s">
        <v>344</v>
      </c>
      <c r="C4" s="212" t="s">
        <v>939</v>
      </c>
      <c r="D4" s="209" t="s">
        <v>190</v>
      </c>
      <c r="E4" s="214">
        <f>'3_3.1'!G3</f>
        <v>0</v>
      </c>
      <c r="G4" s="151"/>
    </row>
    <row r="5" spans="1:7" ht="25.5">
      <c r="A5" s="505"/>
      <c r="B5" s="209" t="s">
        <v>347</v>
      </c>
      <c r="C5" s="212" t="s">
        <v>940</v>
      </c>
      <c r="D5" s="209" t="s">
        <v>190</v>
      </c>
      <c r="E5" s="214">
        <f>2!H11+2!I11+2!J11+2!K11+2!L11</f>
        <v>0</v>
      </c>
      <c r="G5" s="151"/>
    </row>
    <row r="6" spans="1:5" ht="25.5">
      <c r="A6" s="575"/>
      <c r="B6" s="209" t="s">
        <v>345</v>
      </c>
      <c r="C6" s="212" t="s">
        <v>941</v>
      </c>
      <c r="D6" s="209" t="s">
        <v>190</v>
      </c>
      <c r="E6" s="181">
        <v>0</v>
      </c>
    </row>
    <row r="7" spans="1:5" ht="15.75" customHeight="1">
      <c r="A7" s="572" t="s">
        <v>1055</v>
      </c>
      <c r="B7" s="502"/>
      <c r="C7" s="212" t="s">
        <v>938</v>
      </c>
      <c r="D7" s="209" t="s">
        <v>190</v>
      </c>
      <c r="E7" s="181">
        <v>0</v>
      </c>
    </row>
    <row r="8" spans="1:7" ht="24.75" customHeight="1" thickBot="1">
      <c r="A8" s="573" t="s">
        <v>346</v>
      </c>
      <c r="B8" s="515"/>
      <c r="C8" s="243" t="s">
        <v>942</v>
      </c>
      <c r="D8" s="219" t="s">
        <v>190</v>
      </c>
      <c r="E8" s="244">
        <f>2!G11</f>
        <v>0</v>
      </c>
      <c r="G8" s="150"/>
    </row>
    <row r="10" spans="1:5" ht="12.75">
      <c r="A10" s="245"/>
      <c r="B10" s="245"/>
      <c r="C10" s="246"/>
      <c r="D10" s="245"/>
      <c r="E10" s="245"/>
    </row>
    <row r="11" spans="1:6" s="1" customFormat="1" ht="12.75">
      <c r="A11" s="569" t="s">
        <v>357</v>
      </c>
      <c r="B11" s="566"/>
      <c r="C11" s="566"/>
      <c r="D11" s="566"/>
      <c r="E11" s="566"/>
      <c r="F11" s="5"/>
    </row>
    <row r="12" spans="1:6" s="1" customFormat="1" ht="12.75">
      <c r="A12" s="247"/>
      <c r="B12" s="248" t="s">
        <v>348</v>
      </c>
      <c r="C12" s="564" t="s">
        <v>349</v>
      </c>
      <c r="D12" s="564"/>
      <c r="E12" s="249" t="s">
        <v>350</v>
      </c>
      <c r="F12" s="5"/>
    </row>
    <row r="13" spans="1:6" s="1" customFormat="1" ht="12.75">
      <c r="A13" s="247"/>
      <c r="B13" s="247"/>
      <c r="C13" s="250"/>
      <c r="D13" s="247"/>
      <c r="E13" s="247"/>
      <c r="F13" s="5"/>
    </row>
    <row r="14" spans="1:6" s="1" customFormat="1" ht="12.75">
      <c r="A14" s="251" t="s">
        <v>351</v>
      </c>
      <c r="B14" s="247"/>
      <c r="C14" s="250"/>
      <c r="D14" s="247"/>
      <c r="E14" s="247"/>
      <c r="F14" s="5"/>
    </row>
    <row r="15" spans="1:6" s="1" customFormat="1" ht="12.75">
      <c r="A15" s="247" t="s">
        <v>358</v>
      </c>
      <c r="B15" s="247" t="s">
        <v>360</v>
      </c>
      <c r="C15" s="250"/>
      <c r="D15" s="247"/>
      <c r="E15" s="247"/>
      <c r="F15" s="5"/>
    </row>
    <row r="16" spans="1:6" s="1" customFormat="1" ht="12.75">
      <c r="A16" s="247" t="s">
        <v>359</v>
      </c>
      <c r="B16" s="566"/>
      <c r="C16" s="566"/>
      <c r="D16" s="566"/>
      <c r="E16" s="247"/>
      <c r="F16" s="5"/>
    </row>
    <row r="17" spans="1:6" s="1" customFormat="1" ht="12.75">
      <c r="A17" s="247"/>
      <c r="B17" s="247"/>
      <c r="C17" s="250"/>
      <c r="D17" s="247"/>
      <c r="E17" s="247"/>
      <c r="F17" s="5"/>
    </row>
    <row r="18" spans="1:6" s="1" customFormat="1" ht="12.75">
      <c r="A18" s="566" t="s">
        <v>355</v>
      </c>
      <c r="B18" s="566"/>
      <c r="C18" s="566"/>
      <c r="D18" s="566"/>
      <c r="E18" s="566"/>
      <c r="F18" s="5"/>
    </row>
    <row r="19" spans="1:6" s="1" customFormat="1" ht="12.75">
      <c r="A19" s="247"/>
      <c r="B19" s="564" t="s">
        <v>349</v>
      </c>
      <c r="C19" s="564"/>
      <c r="D19" s="247"/>
      <c r="E19" s="249" t="s">
        <v>350</v>
      </c>
      <c r="F19" s="5"/>
    </row>
    <row r="20" spans="1:6" s="1" customFormat="1" ht="12.75">
      <c r="A20" s="247" t="s">
        <v>352</v>
      </c>
      <c r="B20" s="247" t="s">
        <v>353</v>
      </c>
      <c r="C20" s="250"/>
      <c r="D20" s="247"/>
      <c r="E20" s="247"/>
      <c r="F20" s="5"/>
    </row>
    <row r="21" spans="1:6" s="1" customFormat="1" ht="12.75">
      <c r="A21" s="247"/>
      <c r="B21" s="247"/>
      <c r="C21" s="250"/>
      <c r="D21" s="247"/>
      <c r="E21" s="247"/>
      <c r="F21" s="5"/>
    </row>
    <row r="22" spans="1:6" s="1" customFormat="1" ht="12.75">
      <c r="A22" s="247" t="s">
        <v>354</v>
      </c>
      <c r="B22" s="247"/>
      <c r="C22" s="250"/>
      <c r="D22" s="247"/>
      <c r="E22" s="247"/>
      <c r="F22" s="5"/>
    </row>
    <row r="23" spans="1:6" s="1" customFormat="1" ht="12.75">
      <c r="A23" s="247"/>
      <c r="B23" s="247"/>
      <c r="C23" s="250"/>
      <c r="D23" s="247"/>
      <c r="E23" s="247"/>
      <c r="F23" s="5"/>
    </row>
    <row r="24" spans="1:6" s="1" customFormat="1" ht="12.75">
      <c r="A24" s="566" t="s">
        <v>356</v>
      </c>
      <c r="B24" s="566"/>
      <c r="C24" s="566"/>
      <c r="D24" s="566"/>
      <c r="E24" s="566"/>
      <c r="F24" s="5"/>
    </row>
    <row r="25" spans="1:6" s="1" customFormat="1" ht="12.75">
      <c r="A25" s="247"/>
      <c r="B25" s="564" t="s">
        <v>349</v>
      </c>
      <c r="C25" s="564"/>
      <c r="D25" s="565"/>
      <c r="E25" s="249" t="s">
        <v>350</v>
      </c>
      <c r="F25" s="5"/>
    </row>
    <row r="26" spans="1:6" s="1" customFormat="1" ht="12.75">
      <c r="A26" s="247" t="s">
        <v>352</v>
      </c>
      <c r="B26" s="247" t="s">
        <v>353</v>
      </c>
      <c r="C26" s="250"/>
      <c r="D26" s="247"/>
      <c r="E26" s="247"/>
      <c r="F26" s="5"/>
    </row>
    <row r="27" spans="1:5" ht="12.75">
      <c r="A27" s="245"/>
      <c r="B27" s="245"/>
      <c r="C27" s="246"/>
      <c r="D27" s="245"/>
      <c r="E27" s="245"/>
    </row>
    <row r="28" spans="1:5" ht="37.5" customHeight="1">
      <c r="A28" s="567" t="s">
        <v>361</v>
      </c>
      <c r="B28" s="568"/>
      <c r="C28" s="568"/>
      <c r="D28" s="568"/>
      <c r="E28" s="568"/>
    </row>
  </sheetData>
  <sheetProtection password="CE88" sheet="1" objects="1" scenarios="1"/>
  <mergeCells count="13">
    <mergeCell ref="A2:B2"/>
    <mergeCell ref="A3:B3"/>
    <mergeCell ref="A7:B7"/>
    <mergeCell ref="A8:B8"/>
    <mergeCell ref="A4:A6"/>
    <mergeCell ref="B25:D25"/>
    <mergeCell ref="B16:D16"/>
    <mergeCell ref="A28:E28"/>
    <mergeCell ref="A11:E11"/>
    <mergeCell ref="C12:D12"/>
    <mergeCell ref="A18:E18"/>
    <mergeCell ref="A24:E24"/>
    <mergeCell ref="B19:C19"/>
  </mergeCells>
  <printOptions/>
  <pageMargins left="0.75" right="0.75" top="0.54" bottom="0.52" header="0.37" footer="0.32"/>
  <pageSetup horizontalDpi="1200" verticalDpi="1200" orientation="portrait" paperSize="9" r:id="rId1"/>
  <headerFooter alignWithMargins="0">
    <oddFooter>&amp;R31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5">
      <selection activeCell="C10" sqref="C10:C11"/>
    </sheetView>
  </sheetViews>
  <sheetFormatPr defaultColWidth="9.140625" defaultRowHeight="12.75"/>
  <cols>
    <col min="1" max="1" width="14.140625" style="256" customWidth="1"/>
    <col min="2" max="2" width="9.7109375" style="256" customWidth="1"/>
    <col min="3" max="3" width="10.8515625" style="256" customWidth="1"/>
    <col min="4" max="4" width="31.8515625" style="256" customWidth="1"/>
    <col min="5" max="5" width="13.8515625" style="257" customWidth="1"/>
    <col min="6" max="6" width="12.00390625" style="256" customWidth="1"/>
    <col min="7" max="7" width="12.28125" style="258" customWidth="1"/>
    <col min="8" max="8" width="9.140625" style="198" customWidth="1"/>
  </cols>
  <sheetData>
    <row r="1" spans="1:7" ht="32.25" customHeight="1">
      <c r="A1" s="179" t="s">
        <v>106</v>
      </c>
      <c r="B1" s="179"/>
      <c r="C1" s="176"/>
      <c r="D1" s="176"/>
      <c r="E1" s="176"/>
      <c r="F1" s="176"/>
      <c r="G1" s="176"/>
    </row>
    <row r="2" spans="1:7" ht="33.75" customHeight="1" thickBot="1">
      <c r="A2" s="177" t="s">
        <v>78</v>
      </c>
      <c r="B2" s="177"/>
      <c r="C2" s="174"/>
      <c r="D2" s="174"/>
      <c r="E2" s="174"/>
      <c r="F2" s="174"/>
      <c r="G2" s="174"/>
    </row>
    <row r="3" spans="1:8" s="53" customFormat="1" ht="27.75" customHeight="1" thickBot="1">
      <c r="A3" s="175" t="s">
        <v>82</v>
      </c>
      <c r="B3" s="171"/>
      <c r="C3" s="172"/>
      <c r="D3" s="172"/>
      <c r="E3" s="200" t="s">
        <v>79</v>
      </c>
      <c r="F3" s="199" t="s">
        <v>80</v>
      </c>
      <c r="G3" s="201" t="s">
        <v>81</v>
      </c>
      <c r="H3" s="252"/>
    </row>
    <row r="4" spans="1:9" s="69" customFormat="1" ht="15" customHeight="1">
      <c r="A4" s="173" t="s">
        <v>83</v>
      </c>
      <c r="B4" s="167" t="s">
        <v>84</v>
      </c>
      <c r="C4" s="168"/>
      <c r="D4" s="169"/>
      <c r="E4" s="203" t="s">
        <v>368</v>
      </c>
      <c r="F4" s="202" t="s">
        <v>86</v>
      </c>
      <c r="G4" s="180">
        <v>0</v>
      </c>
      <c r="H4" s="211"/>
      <c r="I4" s="150"/>
    </row>
    <row r="5" spans="1:9" s="69" customFormat="1" ht="63" customHeight="1">
      <c r="A5" s="166"/>
      <c r="B5" s="170" t="s">
        <v>85</v>
      </c>
      <c r="C5" s="158"/>
      <c r="D5" s="159"/>
      <c r="E5" s="212" t="s">
        <v>367</v>
      </c>
      <c r="F5" s="209" t="s">
        <v>86</v>
      </c>
      <c r="G5" s="181">
        <v>0</v>
      </c>
      <c r="H5" s="211"/>
      <c r="I5" s="150"/>
    </row>
    <row r="6" spans="1:9" s="69" customFormat="1" ht="12.75" customHeight="1">
      <c r="A6" s="269" t="s">
        <v>87</v>
      </c>
      <c r="B6" s="271" t="s">
        <v>84</v>
      </c>
      <c r="C6" s="158"/>
      <c r="D6" s="159"/>
      <c r="E6" s="212" t="s">
        <v>943</v>
      </c>
      <c r="F6" s="209" t="s">
        <v>86</v>
      </c>
      <c r="G6" s="214">
        <f>G8+G20</f>
        <v>0</v>
      </c>
      <c r="H6" s="211"/>
      <c r="I6" s="150"/>
    </row>
    <row r="7" spans="1:9" s="69" customFormat="1" ht="39.75" customHeight="1">
      <c r="A7" s="270"/>
      <c r="B7" s="271" t="s">
        <v>88</v>
      </c>
      <c r="C7" s="158"/>
      <c r="D7" s="159"/>
      <c r="E7" s="212" t="s">
        <v>944</v>
      </c>
      <c r="F7" s="209" t="s">
        <v>86</v>
      </c>
      <c r="G7" s="214">
        <f>G9+G21</f>
        <v>0</v>
      </c>
      <c r="H7" s="211"/>
      <c r="I7" s="150"/>
    </row>
    <row r="8" spans="1:9" s="69" customFormat="1" ht="14.25" customHeight="1">
      <c r="A8" s="273" t="s">
        <v>124</v>
      </c>
      <c r="B8" s="272" t="s">
        <v>89</v>
      </c>
      <c r="C8" s="271" t="s">
        <v>84</v>
      </c>
      <c r="D8" s="159"/>
      <c r="E8" s="212" t="s">
        <v>945</v>
      </c>
      <c r="F8" s="209" t="s">
        <v>86</v>
      </c>
      <c r="G8" s="214">
        <f>G10+G15+G16+G18</f>
        <v>0</v>
      </c>
      <c r="H8" s="211"/>
      <c r="I8" s="150"/>
    </row>
    <row r="9" spans="1:9" s="69" customFormat="1" ht="48.75" customHeight="1">
      <c r="A9" s="274"/>
      <c r="B9" s="272"/>
      <c r="C9" s="271" t="s">
        <v>90</v>
      </c>
      <c r="D9" s="159"/>
      <c r="E9" s="210" t="s">
        <v>946</v>
      </c>
      <c r="F9" s="209" t="s">
        <v>86</v>
      </c>
      <c r="G9" s="214">
        <f>G11+G17+G19</f>
        <v>0</v>
      </c>
      <c r="H9" s="211"/>
      <c r="I9" s="150"/>
    </row>
    <row r="10" spans="1:9" s="69" customFormat="1" ht="15" customHeight="1">
      <c r="A10" s="275"/>
      <c r="B10" s="277" t="s">
        <v>124</v>
      </c>
      <c r="C10" s="281" t="s">
        <v>91</v>
      </c>
      <c r="D10" s="209" t="s">
        <v>84</v>
      </c>
      <c r="E10" s="210" t="s">
        <v>947</v>
      </c>
      <c r="F10" s="209" t="s">
        <v>86</v>
      </c>
      <c r="G10" s="214">
        <f>G12+G13+G14</f>
        <v>0</v>
      </c>
      <c r="H10" s="211"/>
      <c r="I10" s="150"/>
    </row>
    <row r="11" spans="1:8" s="69" customFormat="1" ht="38.25">
      <c r="A11" s="275"/>
      <c r="B11" s="278"/>
      <c r="C11" s="281"/>
      <c r="D11" s="209" t="s">
        <v>92</v>
      </c>
      <c r="E11" s="254" t="s">
        <v>948</v>
      </c>
      <c r="F11" s="209" t="s">
        <v>86</v>
      </c>
      <c r="G11" s="181">
        <v>0</v>
      </c>
      <c r="H11" s="211"/>
    </row>
    <row r="12" spans="1:12" s="69" customFormat="1" ht="25.5">
      <c r="A12" s="275"/>
      <c r="B12" s="278"/>
      <c r="C12" s="272" t="s">
        <v>93</v>
      </c>
      <c r="D12" s="209" t="s">
        <v>94</v>
      </c>
      <c r="E12" s="254" t="s">
        <v>949</v>
      </c>
      <c r="F12" s="209" t="s">
        <v>86</v>
      </c>
      <c r="G12" s="181">
        <v>0</v>
      </c>
      <c r="H12" s="211"/>
      <c r="I12" s="178"/>
      <c r="J12" s="178"/>
      <c r="K12" s="178"/>
      <c r="L12" s="178"/>
    </row>
    <row r="13" spans="1:12" s="69" customFormat="1" ht="25.5">
      <c r="A13" s="275"/>
      <c r="B13" s="278"/>
      <c r="C13" s="272"/>
      <c r="D13" s="209" t="s">
        <v>95</v>
      </c>
      <c r="E13" s="254" t="s">
        <v>950</v>
      </c>
      <c r="F13" s="209" t="s">
        <v>86</v>
      </c>
      <c r="G13" s="181">
        <v>0</v>
      </c>
      <c r="H13" s="211"/>
      <c r="I13" s="178"/>
      <c r="J13" s="178"/>
      <c r="K13" s="178"/>
      <c r="L13" s="178"/>
    </row>
    <row r="14" spans="1:12" s="69" customFormat="1" ht="25.5">
      <c r="A14" s="275"/>
      <c r="B14" s="278"/>
      <c r="C14" s="272"/>
      <c r="D14" s="209" t="s">
        <v>96</v>
      </c>
      <c r="E14" s="254" t="s">
        <v>951</v>
      </c>
      <c r="F14" s="209" t="s">
        <v>86</v>
      </c>
      <c r="G14" s="181">
        <v>0</v>
      </c>
      <c r="H14" s="211"/>
      <c r="I14" s="178"/>
      <c r="J14" s="178"/>
      <c r="K14" s="178"/>
      <c r="L14" s="178"/>
    </row>
    <row r="15" spans="1:9" s="69" customFormat="1" ht="19.5" customHeight="1">
      <c r="A15" s="275"/>
      <c r="B15" s="278"/>
      <c r="C15" s="280" t="s">
        <v>97</v>
      </c>
      <c r="D15" s="280"/>
      <c r="E15" s="210" t="s">
        <v>952</v>
      </c>
      <c r="F15" s="209" t="s">
        <v>86</v>
      </c>
      <c r="G15" s="181">
        <v>0</v>
      </c>
      <c r="H15" s="211"/>
      <c r="I15" s="150"/>
    </row>
    <row r="16" spans="1:9" s="69" customFormat="1" ht="15" customHeight="1">
      <c r="A16" s="275"/>
      <c r="B16" s="278"/>
      <c r="C16" s="281" t="s">
        <v>98</v>
      </c>
      <c r="D16" s="209" t="s">
        <v>84</v>
      </c>
      <c r="E16" s="210" t="s">
        <v>953</v>
      </c>
      <c r="F16" s="209" t="s">
        <v>86</v>
      </c>
      <c r="G16" s="181">
        <v>0</v>
      </c>
      <c r="H16" s="211"/>
      <c r="I16" s="147"/>
    </row>
    <row r="17" spans="1:8" s="69" customFormat="1" ht="38.25">
      <c r="A17" s="275"/>
      <c r="B17" s="278"/>
      <c r="C17" s="281"/>
      <c r="D17" s="209" t="s">
        <v>99</v>
      </c>
      <c r="E17" s="254" t="s">
        <v>954</v>
      </c>
      <c r="F17" s="209" t="s">
        <v>86</v>
      </c>
      <c r="G17" s="181">
        <v>0</v>
      </c>
      <c r="H17" s="211"/>
    </row>
    <row r="18" spans="1:9" s="69" customFormat="1" ht="14.25" customHeight="1">
      <c r="A18" s="275"/>
      <c r="B18" s="278"/>
      <c r="C18" s="281" t="s">
        <v>100</v>
      </c>
      <c r="D18" s="209" t="s">
        <v>84</v>
      </c>
      <c r="E18" s="210" t="s">
        <v>955</v>
      </c>
      <c r="F18" s="209" t="s">
        <v>86</v>
      </c>
      <c r="G18" s="181">
        <v>0</v>
      </c>
      <c r="H18" s="211"/>
      <c r="I18" s="150"/>
    </row>
    <row r="19" spans="1:8" s="69" customFormat="1" ht="38.25">
      <c r="A19" s="276"/>
      <c r="B19" s="279"/>
      <c r="C19" s="281"/>
      <c r="D19" s="209" t="s">
        <v>101</v>
      </c>
      <c r="E19" s="254" t="s">
        <v>956</v>
      </c>
      <c r="F19" s="209" t="s">
        <v>86</v>
      </c>
      <c r="G19" s="181">
        <v>0</v>
      </c>
      <c r="H19" s="211"/>
    </row>
    <row r="20" spans="1:9" s="69" customFormat="1" ht="15" customHeight="1">
      <c r="A20" s="282" t="s">
        <v>102</v>
      </c>
      <c r="B20" s="271" t="s">
        <v>84</v>
      </c>
      <c r="C20" s="158"/>
      <c r="D20" s="159"/>
      <c r="E20" s="212" t="s">
        <v>957</v>
      </c>
      <c r="F20" s="209" t="s">
        <v>86</v>
      </c>
      <c r="G20" s="181">
        <v>0</v>
      </c>
      <c r="H20" s="211"/>
      <c r="I20" s="150"/>
    </row>
    <row r="21" spans="1:8" s="69" customFormat="1" ht="36" customHeight="1">
      <c r="A21" s="282"/>
      <c r="B21" s="271" t="s">
        <v>103</v>
      </c>
      <c r="C21" s="158"/>
      <c r="D21" s="159"/>
      <c r="E21" s="210" t="s">
        <v>958</v>
      </c>
      <c r="F21" s="209" t="s">
        <v>86</v>
      </c>
      <c r="G21" s="181">
        <v>0</v>
      </c>
      <c r="H21" s="211"/>
    </row>
    <row r="22" spans="1:9" s="69" customFormat="1" ht="15" customHeight="1">
      <c r="A22" s="282" t="s">
        <v>104</v>
      </c>
      <c r="B22" s="271" t="s">
        <v>84</v>
      </c>
      <c r="C22" s="158"/>
      <c r="D22" s="159"/>
      <c r="E22" s="210" t="s">
        <v>959</v>
      </c>
      <c r="F22" s="209" t="s">
        <v>86</v>
      </c>
      <c r="G22" s="181">
        <v>0</v>
      </c>
      <c r="H22" s="255" t="str">
        <f>IF(G22&lt;=G20,"OK","PārBAUDI CITU PROFESIJU PĀRSTĀVJU SKAITU VISĀS TABULĀS")</f>
        <v>OK</v>
      </c>
      <c r="I22" s="150"/>
    </row>
    <row r="23" spans="1:9" s="69" customFormat="1" ht="40.5" customHeight="1" thickBot="1">
      <c r="A23" s="283"/>
      <c r="B23" s="284" t="s">
        <v>105</v>
      </c>
      <c r="C23" s="285"/>
      <c r="D23" s="286"/>
      <c r="E23" s="236" t="s">
        <v>960</v>
      </c>
      <c r="F23" s="219" t="s">
        <v>86</v>
      </c>
      <c r="G23" s="182">
        <v>0</v>
      </c>
      <c r="H23" s="211"/>
      <c r="I23" s="147"/>
    </row>
  </sheetData>
  <sheetProtection password="CE88" sheet="1" objects="1" scenarios="1"/>
  <mergeCells count="26">
    <mergeCell ref="A22:A23"/>
    <mergeCell ref="C18:C19"/>
    <mergeCell ref="A20:A21"/>
    <mergeCell ref="C10:C11"/>
    <mergeCell ref="C12:C14"/>
    <mergeCell ref="B21:D21"/>
    <mergeCell ref="B22:D22"/>
    <mergeCell ref="B23:D23"/>
    <mergeCell ref="B20:D20"/>
    <mergeCell ref="B8:B9"/>
    <mergeCell ref="A8:A19"/>
    <mergeCell ref="C8:D8"/>
    <mergeCell ref="C9:D9"/>
    <mergeCell ref="B10:B19"/>
    <mergeCell ref="C15:D15"/>
    <mergeCell ref="C16:C17"/>
    <mergeCell ref="I12:L14"/>
    <mergeCell ref="A1:G1"/>
    <mergeCell ref="A2:G2"/>
    <mergeCell ref="A3:D3"/>
    <mergeCell ref="A4:A5"/>
    <mergeCell ref="B4:D4"/>
    <mergeCell ref="B5:D5"/>
    <mergeCell ref="A6:A7"/>
    <mergeCell ref="B6:D6"/>
    <mergeCell ref="B7:D7"/>
  </mergeCells>
  <printOptions/>
  <pageMargins left="0.75" right="0.75" top="0.76" bottom="0.59" header="0.45" footer="0.28"/>
  <pageSetup horizontalDpi="1200" verticalDpi="1200" orientation="portrait" paperSize="9" scale="83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18" sqref="G18"/>
    </sheetView>
  </sheetViews>
  <sheetFormatPr defaultColWidth="9.140625" defaultRowHeight="12.75"/>
  <cols>
    <col min="1" max="1" width="9.140625" style="1" customWidth="1"/>
    <col min="2" max="3" width="7.421875" style="1" customWidth="1"/>
    <col min="4" max="4" width="27.28125" style="1" customWidth="1"/>
    <col min="5" max="5" width="11.28125" style="108" customWidth="1"/>
    <col min="6" max="6" width="12.7109375" style="1" customWidth="1"/>
    <col min="7" max="7" width="11.57421875" style="1" customWidth="1"/>
  </cols>
  <sheetData>
    <row r="1" spans="1:7" ht="45.75" customHeight="1" thickBot="1">
      <c r="A1" s="304" t="s">
        <v>107</v>
      </c>
      <c r="B1" s="305"/>
      <c r="C1" s="305"/>
      <c r="D1" s="305"/>
      <c r="E1" s="305"/>
      <c r="F1" s="305"/>
      <c r="G1" s="305"/>
    </row>
    <row r="2" spans="1:7" ht="15" thickBot="1">
      <c r="A2" s="306" t="s">
        <v>82</v>
      </c>
      <c r="B2" s="307"/>
      <c r="C2" s="307"/>
      <c r="D2" s="308"/>
      <c r="E2" s="101" t="s">
        <v>79</v>
      </c>
      <c r="F2" s="54" t="s">
        <v>80</v>
      </c>
      <c r="G2" s="55" t="s">
        <v>81</v>
      </c>
    </row>
    <row r="3" spans="1:9" s="69" customFormat="1" ht="30" customHeight="1">
      <c r="A3" s="309" t="s">
        <v>363</v>
      </c>
      <c r="B3" s="310"/>
      <c r="C3" s="310"/>
      <c r="D3" s="311"/>
      <c r="E3" s="102">
        <v>121</v>
      </c>
      <c r="F3" s="76" t="s">
        <v>86</v>
      </c>
      <c r="G3" s="139">
        <f>G4+G5+G10</f>
        <v>0</v>
      </c>
      <c r="I3" s="150"/>
    </row>
    <row r="4" spans="1:7" s="69" customFormat="1" ht="26.25" customHeight="1">
      <c r="A4" s="291" t="s">
        <v>93</v>
      </c>
      <c r="B4" s="294" t="s">
        <v>108</v>
      </c>
      <c r="C4" s="295"/>
      <c r="D4" s="295"/>
      <c r="E4" s="105" t="s">
        <v>369</v>
      </c>
      <c r="F4" s="57" t="s">
        <v>86</v>
      </c>
      <c r="G4" s="181">
        <v>0</v>
      </c>
    </row>
    <row r="5" spans="1:7" s="69" customFormat="1" ht="15.75" customHeight="1">
      <c r="A5" s="299"/>
      <c r="B5" s="294" t="s">
        <v>109</v>
      </c>
      <c r="C5" s="295"/>
      <c r="D5" s="295"/>
      <c r="E5" s="105" t="s">
        <v>370</v>
      </c>
      <c r="F5" s="57" t="s">
        <v>86</v>
      </c>
      <c r="G5" s="138">
        <f>G6+G7+G8</f>
        <v>0</v>
      </c>
    </row>
    <row r="6" spans="1:7" s="69" customFormat="1" ht="14.25" customHeight="1">
      <c r="A6" s="299"/>
      <c r="B6" s="287" t="s">
        <v>93</v>
      </c>
      <c r="C6" s="294" t="s">
        <v>110</v>
      </c>
      <c r="D6" s="294"/>
      <c r="E6" s="104" t="s">
        <v>371</v>
      </c>
      <c r="F6" s="57" t="s">
        <v>86</v>
      </c>
      <c r="G6" s="181">
        <v>0</v>
      </c>
    </row>
    <row r="7" spans="1:7" s="69" customFormat="1" ht="14.25" customHeight="1">
      <c r="A7" s="299"/>
      <c r="B7" s="292"/>
      <c r="C7" s="303" t="s">
        <v>111</v>
      </c>
      <c r="D7" s="303"/>
      <c r="E7" s="104" t="s">
        <v>372</v>
      </c>
      <c r="F7" s="57" t="s">
        <v>86</v>
      </c>
      <c r="G7" s="181">
        <v>0</v>
      </c>
    </row>
    <row r="8" spans="1:7" s="69" customFormat="1" ht="13.5" customHeight="1">
      <c r="A8" s="299"/>
      <c r="B8" s="292"/>
      <c r="C8" s="303" t="s">
        <v>112</v>
      </c>
      <c r="D8" s="303"/>
      <c r="E8" s="104" t="s">
        <v>373</v>
      </c>
      <c r="F8" s="57" t="s">
        <v>86</v>
      </c>
      <c r="G8" s="181">
        <v>0</v>
      </c>
    </row>
    <row r="9" spans="1:7" s="69" customFormat="1" ht="39" customHeight="1">
      <c r="A9" s="299"/>
      <c r="B9" s="294" t="s">
        <v>113</v>
      </c>
      <c r="C9" s="295"/>
      <c r="D9" s="295"/>
      <c r="E9" s="109" t="s">
        <v>374</v>
      </c>
      <c r="F9" s="57" t="s">
        <v>86</v>
      </c>
      <c r="G9" s="181">
        <v>0</v>
      </c>
    </row>
    <row r="10" spans="1:7" s="69" customFormat="1" ht="27" customHeight="1">
      <c r="A10" s="299"/>
      <c r="B10" s="294" t="s">
        <v>364</v>
      </c>
      <c r="C10" s="295"/>
      <c r="D10" s="295"/>
      <c r="E10" s="110" t="s">
        <v>375</v>
      </c>
      <c r="F10" s="57" t="s">
        <v>86</v>
      </c>
      <c r="G10" s="181">
        <v>0</v>
      </c>
    </row>
    <row r="11" spans="1:7" s="69" customFormat="1" ht="27.75" customHeight="1">
      <c r="A11" s="299"/>
      <c r="B11" s="300" t="s">
        <v>93</v>
      </c>
      <c r="C11" s="294" t="s">
        <v>114</v>
      </c>
      <c r="D11" s="294"/>
      <c r="E11" s="110" t="s">
        <v>385</v>
      </c>
      <c r="F11" s="57" t="s">
        <v>86</v>
      </c>
      <c r="G11" s="138">
        <f>G12+G13+G14</f>
        <v>0</v>
      </c>
    </row>
    <row r="12" spans="1:7" s="69" customFormat="1" ht="25.5">
      <c r="A12" s="299"/>
      <c r="B12" s="301"/>
      <c r="C12" s="300" t="s">
        <v>93</v>
      </c>
      <c r="D12" s="57" t="s">
        <v>115</v>
      </c>
      <c r="E12" s="109" t="s">
        <v>386</v>
      </c>
      <c r="F12" s="57" t="s">
        <v>86</v>
      </c>
      <c r="G12" s="181">
        <v>0</v>
      </c>
    </row>
    <row r="13" spans="1:7" s="69" customFormat="1" ht="14.25" customHeight="1">
      <c r="A13" s="299"/>
      <c r="B13" s="301"/>
      <c r="C13" s="301"/>
      <c r="D13" s="57" t="s">
        <v>116</v>
      </c>
      <c r="E13" s="109" t="s">
        <v>387</v>
      </c>
      <c r="F13" s="57" t="s">
        <v>86</v>
      </c>
      <c r="G13" s="181">
        <v>0</v>
      </c>
    </row>
    <row r="14" spans="1:7" s="69" customFormat="1" ht="12.75" customHeight="1">
      <c r="A14" s="299"/>
      <c r="B14" s="301"/>
      <c r="C14" s="301"/>
      <c r="D14" s="57" t="s">
        <v>362</v>
      </c>
      <c r="E14" s="109" t="s">
        <v>388</v>
      </c>
      <c r="F14" s="57" t="s">
        <v>86</v>
      </c>
      <c r="G14" s="181">
        <v>0</v>
      </c>
    </row>
    <row r="15" spans="1:7" s="69" customFormat="1" ht="40.5" customHeight="1">
      <c r="A15" s="299"/>
      <c r="B15" s="301"/>
      <c r="C15" s="294" t="s">
        <v>117</v>
      </c>
      <c r="D15" s="295"/>
      <c r="E15" s="110" t="s">
        <v>389</v>
      </c>
      <c r="F15" s="57" t="s">
        <v>86</v>
      </c>
      <c r="G15" s="181">
        <v>0</v>
      </c>
    </row>
    <row r="16" spans="1:7" s="69" customFormat="1" ht="27" customHeight="1">
      <c r="A16" s="302" t="s">
        <v>365</v>
      </c>
      <c r="B16" s="295"/>
      <c r="C16" s="295"/>
      <c r="D16" s="295"/>
      <c r="E16" s="106" t="s">
        <v>376</v>
      </c>
      <c r="F16" s="57" t="s">
        <v>86</v>
      </c>
      <c r="G16" s="181">
        <v>0</v>
      </c>
    </row>
    <row r="17" spans="1:7" s="69" customFormat="1" ht="24.75" customHeight="1">
      <c r="A17" s="298" t="s">
        <v>93</v>
      </c>
      <c r="B17" s="294" t="s">
        <v>114</v>
      </c>
      <c r="C17" s="294"/>
      <c r="D17" s="290"/>
      <c r="E17" s="110" t="s">
        <v>379</v>
      </c>
      <c r="F17" s="57" t="s">
        <v>86</v>
      </c>
      <c r="G17" s="138">
        <f>G18+G19+G20</f>
        <v>0</v>
      </c>
    </row>
    <row r="18" spans="1:7" s="69" customFormat="1" ht="12.75">
      <c r="A18" s="299"/>
      <c r="B18" s="300" t="s">
        <v>93</v>
      </c>
      <c r="C18" s="294" t="s">
        <v>115</v>
      </c>
      <c r="D18" s="290"/>
      <c r="E18" s="109" t="s">
        <v>381</v>
      </c>
      <c r="F18" s="57" t="s">
        <v>86</v>
      </c>
      <c r="G18" s="181">
        <v>0</v>
      </c>
    </row>
    <row r="19" spans="1:7" s="69" customFormat="1" ht="12.75" customHeight="1">
      <c r="A19" s="299"/>
      <c r="B19" s="301"/>
      <c r="C19" s="294" t="s">
        <v>116</v>
      </c>
      <c r="D19" s="290"/>
      <c r="E19" s="109" t="s">
        <v>382</v>
      </c>
      <c r="F19" s="57" t="s">
        <v>86</v>
      </c>
      <c r="G19" s="181">
        <v>0</v>
      </c>
    </row>
    <row r="20" spans="1:7" s="69" customFormat="1" ht="14.25" customHeight="1">
      <c r="A20" s="299"/>
      <c r="B20" s="301"/>
      <c r="C20" s="294" t="s">
        <v>362</v>
      </c>
      <c r="D20" s="290"/>
      <c r="E20" s="109" t="s">
        <v>383</v>
      </c>
      <c r="F20" s="57" t="s">
        <v>86</v>
      </c>
      <c r="G20" s="181">
        <v>0</v>
      </c>
    </row>
    <row r="21" spans="1:7" s="69" customFormat="1" ht="37.5" customHeight="1">
      <c r="A21" s="299"/>
      <c r="B21" s="294" t="s">
        <v>117</v>
      </c>
      <c r="C21" s="295"/>
      <c r="D21" s="290"/>
      <c r="E21" s="111" t="s">
        <v>380</v>
      </c>
      <c r="F21" s="57" t="s">
        <v>86</v>
      </c>
      <c r="G21" s="181">
        <v>0</v>
      </c>
    </row>
    <row r="22" spans="1:7" s="69" customFormat="1" ht="15.75" customHeight="1">
      <c r="A22" s="289" t="s">
        <v>118</v>
      </c>
      <c r="B22" s="290"/>
      <c r="C22" s="290"/>
      <c r="D22" s="290"/>
      <c r="E22" s="111" t="s">
        <v>384</v>
      </c>
      <c r="F22" s="57" t="s">
        <v>86</v>
      </c>
      <c r="G22" s="181">
        <v>0</v>
      </c>
    </row>
    <row r="23" spans="1:7" s="69" customFormat="1" ht="40.5" customHeight="1">
      <c r="A23" s="291" t="s">
        <v>366</v>
      </c>
      <c r="B23" s="292"/>
      <c r="C23" s="294" t="s">
        <v>120</v>
      </c>
      <c r="D23" s="295"/>
      <c r="E23" s="106" t="s">
        <v>377</v>
      </c>
      <c r="F23" s="287" t="s">
        <v>121</v>
      </c>
      <c r="G23" s="181">
        <v>0</v>
      </c>
    </row>
    <row r="24" spans="1:7" s="69" customFormat="1" ht="27" customHeight="1" thickBot="1">
      <c r="A24" s="293"/>
      <c r="B24" s="288"/>
      <c r="C24" s="296" t="s">
        <v>119</v>
      </c>
      <c r="D24" s="297"/>
      <c r="E24" s="107" t="s">
        <v>378</v>
      </c>
      <c r="F24" s="288"/>
      <c r="G24" s="182">
        <v>0</v>
      </c>
    </row>
  </sheetData>
  <sheetProtection password="CE88" sheet="1" objects="1" scenarios="1"/>
  <mergeCells count="29">
    <mergeCell ref="C6:D6"/>
    <mergeCell ref="C7:D7"/>
    <mergeCell ref="C8:D8"/>
    <mergeCell ref="A1:G1"/>
    <mergeCell ref="A2:D2"/>
    <mergeCell ref="A3:D3"/>
    <mergeCell ref="B4:D4"/>
    <mergeCell ref="C11:D11"/>
    <mergeCell ref="C12:C14"/>
    <mergeCell ref="C15:D15"/>
    <mergeCell ref="A16:D16"/>
    <mergeCell ref="B11:B15"/>
    <mergeCell ref="A4:A15"/>
    <mergeCell ref="B5:D5"/>
    <mergeCell ref="B6:B8"/>
    <mergeCell ref="B9:D9"/>
    <mergeCell ref="B10:D10"/>
    <mergeCell ref="A17:A21"/>
    <mergeCell ref="B18:B20"/>
    <mergeCell ref="B17:D17"/>
    <mergeCell ref="B21:D21"/>
    <mergeCell ref="C18:D18"/>
    <mergeCell ref="C19:D19"/>
    <mergeCell ref="C20:D20"/>
    <mergeCell ref="F23:F24"/>
    <mergeCell ref="A22:D22"/>
    <mergeCell ref="A23:B24"/>
    <mergeCell ref="C23:D23"/>
    <mergeCell ref="C24:D24"/>
  </mergeCells>
  <printOptions/>
  <pageMargins left="0.75" right="0.75" top="0.75" bottom="1" header="0.5" footer="0.5"/>
  <pageSetup horizontalDpi="1200" verticalDpi="12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5">
      <selection activeCell="E26" sqref="E26"/>
    </sheetView>
  </sheetViews>
  <sheetFormatPr defaultColWidth="9.140625" defaultRowHeight="12.75"/>
  <cols>
    <col min="1" max="1" width="18.140625" style="0" customWidth="1"/>
    <col min="2" max="2" width="6.8515625" style="0" customWidth="1"/>
    <col min="3" max="3" width="9.28125" style="0" customWidth="1"/>
    <col min="4" max="4" width="15.140625" style="0" customWidth="1"/>
    <col min="5" max="5" width="13.140625" style="118" customWidth="1"/>
    <col min="6" max="6" width="13.57421875" style="0" customWidth="1"/>
    <col min="7" max="7" width="11.00390625" style="0" customWidth="1"/>
  </cols>
  <sheetData>
    <row r="1" spans="1:7" ht="43.5" customHeight="1" thickBot="1">
      <c r="A1" s="339" t="s">
        <v>122</v>
      </c>
      <c r="B1" s="340"/>
      <c r="C1" s="340"/>
      <c r="D1" s="340"/>
      <c r="E1" s="340"/>
      <c r="F1" s="340"/>
      <c r="G1" s="340"/>
    </row>
    <row r="2" spans="1:7" ht="21" customHeight="1" thickBot="1">
      <c r="A2" s="313" t="s">
        <v>82</v>
      </c>
      <c r="B2" s="314"/>
      <c r="C2" s="314"/>
      <c r="D2" s="341"/>
      <c r="E2" s="101" t="s">
        <v>79</v>
      </c>
      <c r="F2" s="54" t="s">
        <v>80</v>
      </c>
      <c r="G2" s="55" t="s">
        <v>81</v>
      </c>
    </row>
    <row r="3" spans="1:7" s="69" customFormat="1" ht="15.75" customHeight="1">
      <c r="A3" s="316" t="s">
        <v>130</v>
      </c>
      <c r="B3" s="342" t="s">
        <v>123</v>
      </c>
      <c r="C3" s="343"/>
      <c r="D3" s="344"/>
      <c r="E3" s="119" t="s">
        <v>390</v>
      </c>
      <c r="F3" s="76" t="s">
        <v>86</v>
      </c>
      <c r="G3" s="139">
        <f>G4+G5+G6</f>
        <v>0</v>
      </c>
    </row>
    <row r="4" spans="1:7" s="69" customFormat="1" ht="15" customHeight="1">
      <c r="A4" s="324"/>
      <c r="B4" s="287" t="s">
        <v>124</v>
      </c>
      <c r="C4" s="330" t="s">
        <v>125</v>
      </c>
      <c r="D4" s="335"/>
      <c r="E4" s="105" t="s">
        <v>402</v>
      </c>
      <c r="F4" s="57" t="s">
        <v>86</v>
      </c>
      <c r="G4" s="181">
        <v>0</v>
      </c>
    </row>
    <row r="5" spans="1:7" s="69" customFormat="1" ht="15" customHeight="1">
      <c r="A5" s="324"/>
      <c r="B5" s="287"/>
      <c r="C5" s="330" t="s">
        <v>126</v>
      </c>
      <c r="D5" s="335"/>
      <c r="E5" s="105" t="s">
        <v>403</v>
      </c>
      <c r="F5" s="57" t="s">
        <v>86</v>
      </c>
      <c r="G5" s="181">
        <v>0</v>
      </c>
    </row>
    <row r="6" spans="1:7" s="69" customFormat="1" ht="15" customHeight="1">
      <c r="A6" s="324"/>
      <c r="B6" s="303"/>
      <c r="C6" s="330" t="s">
        <v>127</v>
      </c>
      <c r="D6" s="335"/>
      <c r="E6" s="110" t="s">
        <v>404</v>
      </c>
      <c r="F6" s="57" t="s">
        <v>86</v>
      </c>
      <c r="G6" s="181">
        <v>0</v>
      </c>
    </row>
    <row r="7" spans="1:7" s="69" customFormat="1" ht="15" customHeight="1">
      <c r="A7" s="324"/>
      <c r="B7" s="330" t="s">
        <v>128</v>
      </c>
      <c r="C7" s="331"/>
      <c r="D7" s="329"/>
      <c r="E7" s="120" t="s">
        <v>391</v>
      </c>
      <c r="F7" s="57" t="s">
        <v>86</v>
      </c>
      <c r="G7" s="181">
        <v>0</v>
      </c>
    </row>
    <row r="8" spans="1:7" s="69" customFormat="1" ht="28.5" customHeight="1">
      <c r="A8" s="324"/>
      <c r="B8" s="330" t="s">
        <v>129</v>
      </c>
      <c r="C8" s="336"/>
      <c r="D8" s="329"/>
      <c r="E8" s="120" t="s">
        <v>392</v>
      </c>
      <c r="F8" s="57" t="s">
        <v>86</v>
      </c>
      <c r="G8" s="181">
        <v>0</v>
      </c>
    </row>
    <row r="9" spans="1:7" s="69" customFormat="1" ht="12.75">
      <c r="A9" s="302" t="s">
        <v>137</v>
      </c>
      <c r="B9" s="327" t="s">
        <v>123</v>
      </c>
      <c r="C9" s="328"/>
      <c r="D9" s="337"/>
      <c r="E9" s="121" t="s">
        <v>393</v>
      </c>
      <c r="F9" s="57" t="s">
        <v>86</v>
      </c>
      <c r="G9" s="138">
        <f>G10+G11+G12</f>
        <v>0</v>
      </c>
    </row>
    <row r="10" spans="1:7" s="69" customFormat="1" ht="12.75">
      <c r="A10" s="338"/>
      <c r="B10" s="287" t="s">
        <v>124</v>
      </c>
      <c r="C10" s="330" t="s">
        <v>131</v>
      </c>
      <c r="D10" s="335"/>
      <c r="E10" s="105" t="s">
        <v>405</v>
      </c>
      <c r="F10" s="57" t="s">
        <v>86</v>
      </c>
      <c r="G10" s="181">
        <v>0</v>
      </c>
    </row>
    <row r="11" spans="1:7" s="69" customFormat="1" ht="12.75">
      <c r="A11" s="338"/>
      <c r="B11" s="287"/>
      <c r="C11" s="330" t="s">
        <v>132</v>
      </c>
      <c r="D11" s="335"/>
      <c r="E11" s="105" t="s">
        <v>409</v>
      </c>
      <c r="F11" s="57" t="s">
        <v>86</v>
      </c>
      <c r="G11" s="181">
        <v>0</v>
      </c>
    </row>
    <row r="12" spans="1:7" s="69" customFormat="1" ht="12.75">
      <c r="A12" s="338"/>
      <c r="B12" s="303"/>
      <c r="C12" s="330" t="s">
        <v>133</v>
      </c>
      <c r="D12" s="335"/>
      <c r="E12" s="110" t="s">
        <v>410</v>
      </c>
      <c r="F12" s="57" t="s">
        <v>86</v>
      </c>
      <c r="G12" s="181">
        <v>0</v>
      </c>
    </row>
    <row r="13" spans="1:7" s="69" customFormat="1" ht="12.75">
      <c r="A13" s="338"/>
      <c r="B13" s="330" t="s">
        <v>128</v>
      </c>
      <c r="C13" s="331"/>
      <c r="D13" s="329"/>
      <c r="E13" s="120" t="s">
        <v>394</v>
      </c>
      <c r="F13" s="57" t="s">
        <v>86</v>
      </c>
      <c r="G13" s="181">
        <v>0</v>
      </c>
    </row>
    <row r="14" spans="1:7" s="69" customFormat="1" ht="30" customHeight="1">
      <c r="A14" s="338"/>
      <c r="B14" s="330" t="s">
        <v>129</v>
      </c>
      <c r="C14" s="336"/>
      <c r="D14" s="329"/>
      <c r="E14" s="120" t="s">
        <v>395</v>
      </c>
      <c r="F14" s="57" t="s">
        <v>86</v>
      </c>
      <c r="G14" s="181">
        <v>0</v>
      </c>
    </row>
    <row r="15" spans="1:7" s="69" customFormat="1" ht="12.75">
      <c r="A15" s="291" t="s">
        <v>138</v>
      </c>
      <c r="B15" s="327" t="s">
        <v>123</v>
      </c>
      <c r="C15" s="328"/>
      <c r="D15" s="337"/>
      <c r="E15" s="121" t="s">
        <v>396</v>
      </c>
      <c r="F15" s="57" t="s">
        <v>86</v>
      </c>
      <c r="G15" s="138">
        <f>G16+G17+G18</f>
        <v>0</v>
      </c>
    </row>
    <row r="16" spans="1:7" s="69" customFormat="1" ht="12.75">
      <c r="A16" s="324"/>
      <c r="B16" s="287" t="s">
        <v>124</v>
      </c>
      <c r="C16" s="330" t="s">
        <v>134</v>
      </c>
      <c r="D16" s="335"/>
      <c r="E16" s="105" t="s">
        <v>406</v>
      </c>
      <c r="F16" s="57" t="s">
        <v>86</v>
      </c>
      <c r="G16" s="181">
        <v>0</v>
      </c>
    </row>
    <row r="17" spans="1:7" s="69" customFormat="1" ht="12.75">
      <c r="A17" s="324"/>
      <c r="B17" s="287"/>
      <c r="C17" s="330" t="s">
        <v>135</v>
      </c>
      <c r="D17" s="335"/>
      <c r="E17" s="105" t="s">
        <v>407</v>
      </c>
      <c r="F17" s="57" t="s">
        <v>86</v>
      </c>
      <c r="G17" s="181">
        <v>0</v>
      </c>
    </row>
    <row r="18" spans="1:7" s="69" customFormat="1" ht="12.75">
      <c r="A18" s="324"/>
      <c r="B18" s="303"/>
      <c r="C18" s="330" t="s">
        <v>136</v>
      </c>
      <c r="D18" s="335"/>
      <c r="E18" s="110" t="s">
        <v>408</v>
      </c>
      <c r="F18" s="57" t="s">
        <v>86</v>
      </c>
      <c r="G18" s="181">
        <v>0</v>
      </c>
    </row>
    <row r="19" spans="1:7" s="69" customFormat="1" ht="12.75">
      <c r="A19" s="324"/>
      <c r="B19" s="330" t="s">
        <v>128</v>
      </c>
      <c r="C19" s="331"/>
      <c r="D19" s="329"/>
      <c r="E19" s="120" t="s">
        <v>397</v>
      </c>
      <c r="F19" s="57" t="s">
        <v>86</v>
      </c>
      <c r="G19" s="181">
        <v>0</v>
      </c>
    </row>
    <row r="20" spans="1:7" s="69" customFormat="1" ht="30" customHeight="1">
      <c r="A20" s="324"/>
      <c r="B20" s="330" t="s">
        <v>129</v>
      </c>
      <c r="C20" s="336"/>
      <c r="D20" s="329"/>
      <c r="E20" s="120" t="s">
        <v>398</v>
      </c>
      <c r="F20" s="57" t="s">
        <v>86</v>
      </c>
      <c r="G20" s="181">
        <v>0</v>
      </c>
    </row>
    <row r="21" spans="1:7" s="69" customFormat="1" ht="12.75">
      <c r="A21" s="291" t="s">
        <v>139</v>
      </c>
      <c r="B21" s="327" t="s">
        <v>123</v>
      </c>
      <c r="C21" s="328"/>
      <c r="D21" s="329"/>
      <c r="E21" s="120" t="s">
        <v>399</v>
      </c>
      <c r="F21" s="57" t="s">
        <v>86</v>
      </c>
      <c r="G21" s="181">
        <v>0</v>
      </c>
    </row>
    <row r="22" spans="1:7" s="69" customFormat="1" ht="12.75">
      <c r="A22" s="324"/>
      <c r="B22" s="330" t="s">
        <v>128</v>
      </c>
      <c r="C22" s="331"/>
      <c r="D22" s="329"/>
      <c r="E22" s="120" t="s">
        <v>400</v>
      </c>
      <c r="F22" s="57" t="s">
        <v>86</v>
      </c>
      <c r="G22" s="181">
        <v>0</v>
      </c>
    </row>
    <row r="23" spans="1:7" s="69" customFormat="1" ht="32.25" customHeight="1" thickBot="1">
      <c r="A23" s="293"/>
      <c r="B23" s="332" t="s">
        <v>129</v>
      </c>
      <c r="C23" s="333"/>
      <c r="D23" s="334"/>
      <c r="E23" s="122" t="s">
        <v>401</v>
      </c>
      <c r="F23" s="74" t="s">
        <v>86</v>
      </c>
      <c r="G23" s="182">
        <v>0</v>
      </c>
    </row>
    <row r="25" spans="1:7" ht="33" customHeight="1" thickBot="1">
      <c r="A25" s="325" t="s">
        <v>140</v>
      </c>
      <c r="B25" s="326"/>
      <c r="C25" s="326"/>
      <c r="D25" s="326"/>
      <c r="E25" s="326"/>
      <c r="F25" s="326"/>
      <c r="G25" s="326"/>
    </row>
    <row r="26" spans="1:7" ht="19.5" customHeight="1" thickBot="1">
      <c r="A26" s="313" t="s">
        <v>82</v>
      </c>
      <c r="B26" s="314"/>
      <c r="C26" s="314"/>
      <c r="D26" s="315"/>
      <c r="E26" s="101" t="s">
        <v>79</v>
      </c>
      <c r="F26" s="54" t="s">
        <v>80</v>
      </c>
      <c r="G26" s="55" t="s">
        <v>81</v>
      </c>
    </row>
    <row r="27" spans="1:9" s="69" customFormat="1" ht="12.75">
      <c r="A27" s="316" t="s">
        <v>141</v>
      </c>
      <c r="B27" s="318" t="s">
        <v>142</v>
      </c>
      <c r="C27" s="319"/>
      <c r="D27" s="320"/>
      <c r="E27" s="114" t="s">
        <v>411</v>
      </c>
      <c r="F27" s="76" t="s">
        <v>86</v>
      </c>
      <c r="G27" s="180">
        <v>0</v>
      </c>
      <c r="I27" s="312"/>
    </row>
    <row r="28" spans="1:9" s="69" customFormat="1" ht="12.75">
      <c r="A28" s="291"/>
      <c r="B28" s="287" t="s">
        <v>93</v>
      </c>
      <c r="C28" s="287" t="s">
        <v>143</v>
      </c>
      <c r="D28" s="57" t="s">
        <v>144</v>
      </c>
      <c r="E28" s="110" t="s">
        <v>413</v>
      </c>
      <c r="F28" s="57" t="s">
        <v>86</v>
      </c>
      <c r="G28" s="181">
        <v>0</v>
      </c>
      <c r="I28" s="312"/>
    </row>
    <row r="29" spans="1:9" s="69" customFormat="1" ht="25.5">
      <c r="A29" s="291"/>
      <c r="B29" s="287"/>
      <c r="C29" s="287"/>
      <c r="D29" s="57" t="s">
        <v>145</v>
      </c>
      <c r="E29" s="110" t="s">
        <v>414</v>
      </c>
      <c r="F29" s="57" t="s">
        <v>86</v>
      </c>
      <c r="G29" s="181">
        <v>0</v>
      </c>
      <c r="I29" s="312"/>
    </row>
    <row r="30" spans="1:9" s="69" customFormat="1" ht="25.5">
      <c r="A30" s="291"/>
      <c r="B30" s="287"/>
      <c r="C30" s="287"/>
      <c r="D30" s="57" t="s">
        <v>146</v>
      </c>
      <c r="E30" s="110" t="s">
        <v>415</v>
      </c>
      <c r="F30" s="57" t="s">
        <v>86</v>
      </c>
      <c r="G30" s="181">
        <v>0</v>
      </c>
      <c r="I30" s="312"/>
    </row>
    <row r="31" spans="1:9" s="69" customFormat="1" ht="15.75" customHeight="1">
      <c r="A31" s="291"/>
      <c r="B31" s="287"/>
      <c r="C31" s="287" t="s">
        <v>147</v>
      </c>
      <c r="D31" s="57" t="s">
        <v>148</v>
      </c>
      <c r="E31" s="110" t="s">
        <v>416</v>
      </c>
      <c r="F31" s="57" t="s">
        <v>86</v>
      </c>
      <c r="G31" s="181">
        <v>0</v>
      </c>
      <c r="I31" s="312"/>
    </row>
    <row r="32" spans="1:9" s="69" customFormat="1" ht="25.5">
      <c r="A32" s="291"/>
      <c r="B32" s="287"/>
      <c r="C32" s="287"/>
      <c r="D32" s="57" t="s">
        <v>149</v>
      </c>
      <c r="E32" s="110" t="s">
        <v>417</v>
      </c>
      <c r="F32" s="57" t="s">
        <v>86</v>
      </c>
      <c r="G32" s="181">
        <v>0</v>
      </c>
      <c r="I32" s="312"/>
    </row>
    <row r="33" spans="1:9" s="69" customFormat="1" ht="25.5">
      <c r="A33" s="291"/>
      <c r="B33" s="287"/>
      <c r="C33" s="287"/>
      <c r="D33" s="57" t="s">
        <v>150</v>
      </c>
      <c r="E33" s="110" t="s">
        <v>418</v>
      </c>
      <c r="F33" s="57" t="s">
        <v>86</v>
      </c>
      <c r="G33" s="181">
        <v>0</v>
      </c>
      <c r="I33" s="312"/>
    </row>
    <row r="34" spans="1:9" s="69" customFormat="1" ht="13.5" thickBot="1">
      <c r="A34" s="317"/>
      <c r="B34" s="321" t="s">
        <v>151</v>
      </c>
      <c r="C34" s="322"/>
      <c r="D34" s="323"/>
      <c r="E34" s="115" t="s">
        <v>412</v>
      </c>
      <c r="F34" s="74" t="s">
        <v>86</v>
      </c>
      <c r="G34" s="182">
        <v>0</v>
      </c>
      <c r="I34" s="312"/>
    </row>
    <row r="35" ht="12.75">
      <c r="A35" s="62"/>
    </row>
  </sheetData>
  <sheetProtection password="CE88" sheet="1" objects="1" scenarios="1"/>
  <mergeCells count="39">
    <mergeCell ref="A1:G1"/>
    <mergeCell ref="B4:B6"/>
    <mergeCell ref="A2:D2"/>
    <mergeCell ref="A3:A8"/>
    <mergeCell ref="B3:D3"/>
    <mergeCell ref="C4:D4"/>
    <mergeCell ref="C5:D5"/>
    <mergeCell ref="C6:D6"/>
    <mergeCell ref="B7:D7"/>
    <mergeCell ref="B8:D8"/>
    <mergeCell ref="A9:A14"/>
    <mergeCell ref="B10:B12"/>
    <mergeCell ref="B9:D9"/>
    <mergeCell ref="C10:D10"/>
    <mergeCell ref="C11:D11"/>
    <mergeCell ref="C12:D12"/>
    <mergeCell ref="B13:D13"/>
    <mergeCell ref="B14:D14"/>
    <mergeCell ref="A15:A20"/>
    <mergeCell ref="C18:D18"/>
    <mergeCell ref="B19:D19"/>
    <mergeCell ref="B20:D20"/>
    <mergeCell ref="B15:D15"/>
    <mergeCell ref="C16:D16"/>
    <mergeCell ref="C17:D17"/>
    <mergeCell ref="B16:B18"/>
    <mergeCell ref="A21:A23"/>
    <mergeCell ref="A25:G25"/>
    <mergeCell ref="B21:D21"/>
    <mergeCell ref="B22:D22"/>
    <mergeCell ref="B23:D23"/>
    <mergeCell ref="I27:I34"/>
    <mergeCell ref="A26:D26"/>
    <mergeCell ref="B28:B33"/>
    <mergeCell ref="C28:C30"/>
    <mergeCell ref="C31:C33"/>
    <mergeCell ref="A27:A34"/>
    <mergeCell ref="B27:D27"/>
    <mergeCell ref="B34:D34"/>
  </mergeCells>
  <printOptions/>
  <pageMargins left="0.75" right="0.75" top="0.81" bottom="1" header="0.5" footer="0.5"/>
  <pageSetup horizontalDpi="1200" verticalDpi="1200" orientation="portrait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B26" sqref="B26:D26"/>
    </sheetView>
  </sheetViews>
  <sheetFormatPr defaultColWidth="9.140625" defaultRowHeight="12.75"/>
  <cols>
    <col min="1" max="1" width="11.421875" style="0" customWidth="1"/>
    <col min="2" max="2" width="6.8515625" style="0" customWidth="1"/>
    <col min="3" max="3" width="10.00390625" style="0" customWidth="1"/>
    <col min="4" max="4" width="21.7109375" style="0" customWidth="1"/>
    <col min="5" max="5" width="12.00390625" style="113" customWidth="1"/>
    <col min="6" max="6" width="12.8515625" style="0" customWidth="1"/>
    <col min="7" max="7" width="11.421875" style="0" customWidth="1"/>
  </cols>
  <sheetData>
    <row r="1" spans="1:7" ht="32.25" customHeight="1" thickBot="1">
      <c r="A1" s="325" t="s">
        <v>275</v>
      </c>
      <c r="B1" s="326"/>
      <c r="C1" s="326"/>
      <c r="D1" s="326"/>
      <c r="E1" s="326"/>
      <c r="F1" s="326"/>
      <c r="G1" s="326"/>
    </row>
    <row r="2" spans="1:7" ht="15.75" thickBot="1">
      <c r="A2" s="352" t="s">
        <v>82</v>
      </c>
      <c r="B2" s="353"/>
      <c r="C2" s="353"/>
      <c r="D2" s="354"/>
      <c r="E2" s="123" t="s">
        <v>79</v>
      </c>
      <c r="F2" s="58" t="s">
        <v>80</v>
      </c>
      <c r="G2" s="59" t="s">
        <v>81</v>
      </c>
    </row>
    <row r="3" spans="1:7" s="69" customFormat="1" ht="13.5" thickBot="1">
      <c r="A3" s="316" t="s">
        <v>152</v>
      </c>
      <c r="B3" s="348" t="s">
        <v>142</v>
      </c>
      <c r="C3" s="348"/>
      <c r="D3" s="348"/>
      <c r="E3" s="114" t="s">
        <v>419</v>
      </c>
      <c r="F3" s="76" t="s">
        <v>86</v>
      </c>
      <c r="G3" s="180">
        <v>0</v>
      </c>
    </row>
    <row r="4" spans="1:7" s="69" customFormat="1" ht="15" customHeight="1" thickBot="1">
      <c r="A4" s="291"/>
      <c r="B4" s="287" t="s">
        <v>93</v>
      </c>
      <c r="C4" s="287" t="s">
        <v>143</v>
      </c>
      <c r="D4" s="57" t="s">
        <v>144</v>
      </c>
      <c r="E4" s="116" t="s">
        <v>425</v>
      </c>
      <c r="F4" s="57" t="s">
        <v>86</v>
      </c>
      <c r="G4" s="181">
        <v>0</v>
      </c>
    </row>
    <row r="5" spans="1:7" s="69" customFormat="1" ht="13.5" thickBot="1">
      <c r="A5" s="291"/>
      <c r="B5" s="287"/>
      <c r="C5" s="287"/>
      <c r="D5" s="57" t="s">
        <v>145</v>
      </c>
      <c r="E5" s="116" t="s">
        <v>426</v>
      </c>
      <c r="F5" s="57" t="s">
        <v>86</v>
      </c>
      <c r="G5" s="181">
        <v>0</v>
      </c>
    </row>
    <row r="6" spans="1:7" s="69" customFormat="1" ht="13.5" thickBot="1">
      <c r="A6" s="291"/>
      <c r="B6" s="287"/>
      <c r="C6" s="287"/>
      <c r="D6" s="57" t="s">
        <v>146</v>
      </c>
      <c r="E6" s="116" t="s">
        <v>427</v>
      </c>
      <c r="F6" s="57" t="s">
        <v>86</v>
      </c>
      <c r="G6" s="181">
        <v>0</v>
      </c>
    </row>
    <row r="7" spans="1:7" s="69" customFormat="1" ht="13.5" thickBot="1">
      <c r="A7" s="291"/>
      <c r="B7" s="287"/>
      <c r="C7" s="287" t="s">
        <v>147</v>
      </c>
      <c r="D7" s="57" t="s">
        <v>148</v>
      </c>
      <c r="E7" s="116" t="s">
        <v>428</v>
      </c>
      <c r="F7" s="57" t="s">
        <v>86</v>
      </c>
      <c r="G7" s="181">
        <v>0</v>
      </c>
    </row>
    <row r="8" spans="1:7" s="69" customFormat="1" ht="16.5" customHeight="1" thickBot="1">
      <c r="A8" s="291"/>
      <c r="B8" s="287"/>
      <c r="C8" s="287"/>
      <c r="D8" s="57" t="s">
        <v>149</v>
      </c>
      <c r="E8" s="116" t="s">
        <v>429</v>
      </c>
      <c r="F8" s="57" t="s">
        <v>86</v>
      </c>
      <c r="G8" s="181">
        <v>0</v>
      </c>
    </row>
    <row r="9" spans="1:7" s="69" customFormat="1" ht="15" customHeight="1">
      <c r="A9" s="291"/>
      <c r="B9" s="287"/>
      <c r="C9" s="287"/>
      <c r="D9" s="57" t="s">
        <v>150</v>
      </c>
      <c r="E9" s="116" t="s">
        <v>430</v>
      </c>
      <c r="F9" s="57" t="s">
        <v>86</v>
      </c>
      <c r="G9" s="181">
        <v>0</v>
      </c>
    </row>
    <row r="10" spans="1:7" s="69" customFormat="1" ht="12.75">
      <c r="A10" s="291"/>
      <c r="B10" s="303" t="s">
        <v>151</v>
      </c>
      <c r="C10" s="303"/>
      <c r="D10" s="303"/>
      <c r="E10" s="126" t="s">
        <v>420</v>
      </c>
      <c r="F10" s="57" t="s">
        <v>86</v>
      </c>
      <c r="G10" s="181">
        <v>0</v>
      </c>
    </row>
    <row r="11" spans="1:7" s="69" customFormat="1" ht="12.75">
      <c r="A11" s="291" t="s">
        <v>153</v>
      </c>
      <c r="B11" s="303" t="s">
        <v>142</v>
      </c>
      <c r="C11" s="303"/>
      <c r="D11" s="303"/>
      <c r="E11" s="126" t="s">
        <v>421</v>
      </c>
      <c r="F11" s="57" t="s">
        <v>86</v>
      </c>
      <c r="G11" s="181">
        <v>0</v>
      </c>
    </row>
    <row r="12" spans="1:7" s="69" customFormat="1" ht="12.75">
      <c r="A12" s="291"/>
      <c r="B12" s="287" t="s">
        <v>93</v>
      </c>
      <c r="C12" s="287" t="s">
        <v>143</v>
      </c>
      <c r="D12" s="57" t="s">
        <v>144</v>
      </c>
      <c r="E12" s="110" t="s">
        <v>431</v>
      </c>
      <c r="F12" s="57" t="s">
        <v>86</v>
      </c>
      <c r="G12" s="181">
        <v>0</v>
      </c>
    </row>
    <row r="13" spans="1:7" s="69" customFormat="1" ht="12.75">
      <c r="A13" s="291"/>
      <c r="B13" s="287"/>
      <c r="C13" s="287"/>
      <c r="D13" s="57" t="s">
        <v>145</v>
      </c>
      <c r="E13" s="110" t="s">
        <v>432</v>
      </c>
      <c r="F13" s="57" t="s">
        <v>86</v>
      </c>
      <c r="G13" s="181">
        <v>0</v>
      </c>
    </row>
    <row r="14" spans="1:7" s="69" customFormat="1" ht="12.75">
      <c r="A14" s="291"/>
      <c r="B14" s="287"/>
      <c r="C14" s="287"/>
      <c r="D14" s="57" t="s">
        <v>146</v>
      </c>
      <c r="E14" s="110" t="s">
        <v>433</v>
      </c>
      <c r="F14" s="57" t="s">
        <v>86</v>
      </c>
      <c r="G14" s="181">
        <v>0</v>
      </c>
    </row>
    <row r="15" spans="1:7" s="69" customFormat="1" ht="12.75">
      <c r="A15" s="291"/>
      <c r="B15" s="287"/>
      <c r="C15" s="287" t="s">
        <v>147</v>
      </c>
      <c r="D15" s="57" t="s">
        <v>148</v>
      </c>
      <c r="E15" s="110" t="s">
        <v>434</v>
      </c>
      <c r="F15" s="57" t="s">
        <v>86</v>
      </c>
      <c r="G15" s="181">
        <v>0</v>
      </c>
    </row>
    <row r="16" spans="1:7" s="69" customFormat="1" ht="13.5" customHeight="1">
      <c r="A16" s="291"/>
      <c r="B16" s="287"/>
      <c r="C16" s="287"/>
      <c r="D16" s="57" t="s">
        <v>149</v>
      </c>
      <c r="E16" s="110" t="s">
        <v>435</v>
      </c>
      <c r="F16" s="57" t="s">
        <v>86</v>
      </c>
      <c r="G16" s="181">
        <v>0</v>
      </c>
    </row>
    <row r="17" spans="1:7" s="69" customFormat="1" ht="14.25" customHeight="1">
      <c r="A17" s="291"/>
      <c r="B17" s="287"/>
      <c r="C17" s="287"/>
      <c r="D17" s="57" t="s">
        <v>150</v>
      </c>
      <c r="E17" s="110" t="s">
        <v>436</v>
      </c>
      <c r="F17" s="57" t="s">
        <v>86</v>
      </c>
      <c r="G17" s="181">
        <v>0</v>
      </c>
    </row>
    <row r="18" spans="1:7" s="69" customFormat="1" ht="12.75">
      <c r="A18" s="291"/>
      <c r="B18" s="303" t="s">
        <v>151</v>
      </c>
      <c r="C18" s="303"/>
      <c r="D18" s="303"/>
      <c r="E18" s="126" t="s">
        <v>422</v>
      </c>
      <c r="F18" s="57" t="s">
        <v>86</v>
      </c>
      <c r="G18" s="181">
        <v>0</v>
      </c>
    </row>
    <row r="19" spans="1:7" s="69" customFormat="1" ht="12.75">
      <c r="A19" s="291" t="s">
        <v>154</v>
      </c>
      <c r="B19" s="303" t="s">
        <v>142</v>
      </c>
      <c r="C19" s="303"/>
      <c r="D19" s="303"/>
      <c r="E19" s="126" t="s">
        <v>423</v>
      </c>
      <c r="F19" s="57" t="s">
        <v>86</v>
      </c>
      <c r="G19" s="181">
        <v>0</v>
      </c>
    </row>
    <row r="20" spans="1:7" s="69" customFormat="1" ht="12.75">
      <c r="A20" s="291"/>
      <c r="B20" s="287" t="s">
        <v>93</v>
      </c>
      <c r="C20" s="287" t="s">
        <v>143</v>
      </c>
      <c r="D20" s="57" t="s">
        <v>144</v>
      </c>
      <c r="E20" s="110" t="s">
        <v>437</v>
      </c>
      <c r="F20" s="57" t="s">
        <v>86</v>
      </c>
      <c r="G20" s="181">
        <v>0</v>
      </c>
    </row>
    <row r="21" spans="1:7" s="69" customFormat="1" ht="12.75">
      <c r="A21" s="291"/>
      <c r="B21" s="287"/>
      <c r="C21" s="287"/>
      <c r="D21" s="57" t="s">
        <v>145</v>
      </c>
      <c r="E21" s="110" t="s">
        <v>438</v>
      </c>
      <c r="F21" s="57" t="s">
        <v>86</v>
      </c>
      <c r="G21" s="181">
        <v>0</v>
      </c>
    </row>
    <row r="22" spans="1:7" s="69" customFormat="1" ht="12.75">
      <c r="A22" s="291"/>
      <c r="B22" s="287"/>
      <c r="C22" s="287"/>
      <c r="D22" s="57" t="s">
        <v>146</v>
      </c>
      <c r="E22" s="110" t="s">
        <v>439</v>
      </c>
      <c r="F22" s="57" t="s">
        <v>86</v>
      </c>
      <c r="G22" s="181">
        <v>0</v>
      </c>
    </row>
    <row r="23" spans="1:7" s="69" customFormat="1" ht="12.75">
      <c r="A23" s="291"/>
      <c r="B23" s="287"/>
      <c r="C23" s="287" t="s">
        <v>147</v>
      </c>
      <c r="D23" s="57" t="s">
        <v>148</v>
      </c>
      <c r="E23" s="110" t="s">
        <v>440</v>
      </c>
      <c r="F23" s="57" t="s">
        <v>86</v>
      </c>
      <c r="G23" s="181">
        <v>0</v>
      </c>
    </row>
    <row r="24" spans="1:7" s="69" customFormat="1" ht="13.5" customHeight="1">
      <c r="A24" s="291"/>
      <c r="B24" s="287"/>
      <c r="C24" s="287"/>
      <c r="D24" s="57" t="s">
        <v>149</v>
      </c>
      <c r="E24" s="110" t="s">
        <v>441</v>
      </c>
      <c r="F24" s="57" t="s">
        <v>86</v>
      </c>
      <c r="G24" s="181">
        <v>0</v>
      </c>
    </row>
    <row r="25" spans="1:7" s="69" customFormat="1" ht="14.25" customHeight="1">
      <c r="A25" s="291"/>
      <c r="B25" s="287"/>
      <c r="C25" s="287"/>
      <c r="D25" s="57" t="s">
        <v>150</v>
      </c>
      <c r="E25" s="110" t="s">
        <v>442</v>
      </c>
      <c r="F25" s="57" t="s">
        <v>86</v>
      </c>
      <c r="G25" s="181">
        <v>0</v>
      </c>
    </row>
    <row r="26" spans="1:7" s="69" customFormat="1" ht="13.5" thickBot="1">
      <c r="A26" s="317"/>
      <c r="B26" s="349" t="s">
        <v>151</v>
      </c>
      <c r="C26" s="349"/>
      <c r="D26" s="349"/>
      <c r="E26" s="115" t="s">
        <v>424</v>
      </c>
      <c r="F26" s="74" t="s">
        <v>86</v>
      </c>
      <c r="G26" s="182">
        <v>0</v>
      </c>
    </row>
    <row r="28" spans="1:7" ht="14.25" thickBot="1">
      <c r="A28" s="350" t="s">
        <v>155</v>
      </c>
      <c r="B28" s="351"/>
      <c r="C28" s="351"/>
      <c r="D28" s="351"/>
      <c r="E28" s="351"/>
      <c r="F28" s="351"/>
      <c r="G28" s="351"/>
    </row>
    <row r="29" spans="1:7" ht="15.75" thickBot="1">
      <c r="A29" s="306" t="s">
        <v>82</v>
      </c>
      <c r="B29" s="307"/>
      <c r="C29" s="307"/>
      <c r="D29" s="347"/>
      <c r="E29" s="101" t="s">
        <v>79</v>
      </c>
      <c r="F29" s="54" t="s">
        <v>80</v>
      </c>
      <c r="G29" s="55" t="s">
        <v>81</v>
      </c>
    </row>
    <row r="30" spans="1:7" s="69" customFormat="1" ht="12.75">
      <c r="A30" s="316" t="s">
        <v>156</v>
      </c>
      <c r="B30" s="348" t="s">
        <v>157</v>
      </c>
      <c r="C30" s="348"/>
      <c r="D30" s="348"/>
      <c r="E30" s="112" t="s">
        <v>443</v>
      </c>
      <c r="F30" s="346" t="s">
        <v>121</v>
      </c>
      <c r="G30" s="180">
        <v>0</v>
      </c>
    </row>
    <row r="31" spans="1:7" s="69" customFormat="1" ht="30.75" customHeight="1">
      <c r="A31" s="291"/>
      <c r="B31" s="300" t="s">
        <v>158</v>
      </c>
      <c r="C31" s="294" t="s">
        <v>159</v>
      </c>
      <c r="D31" s="294"/>
      <c r="E31" s="110" t="s">
        <v>447</v>
      </c>
      <c r="F31" s="287"/>
      <c r="G31" s="181">
        <v>0</v>
      </c>
    </row>
    <row r="32" spans="1:7" s="69" customFormat="1" ht="27.75" customHeight="1">
      <c r="A32" s="291"/>
      <c r="B32" s="300"/>
      <c r="C32" s="294" t="s">
        <v>160</v>
      </c>
      <c r="D32" s="294"/>
      <c r="E32" s="110" t="s">
        <v>448</v>
      </c>
      <c r="F32" s="287"/>
      <c r="G32" s="181">
        <v>0</v>
      </c>
    </row>
    <row r="33" spans="1:7" s="69" customFormat="1" ht="30" customHeight="1">
      <c r="A33" s="291"/>
      <c r="B33" s="300"/>
      <c r="C33" s="294" t="s">
        <v>161</v>
      </c>
      <c r="D33" s="294"/>
      <c r="E33" s="110" t="s">
        <v>449</v>
      </c>
      <c r="F33" s="287"/>
      <c r="G33" s="181">
        <v>0</v>
      </c>
    </row>
    <row r="34" spans="1:7" s="69" customFormat="1" ht="13.5" customHeight="1">
      <c r="A34" s="291"/>
      <c r="B34" s="300"/>
      <c r="C34" s="294" t="s">
        <v>162</v>
      </c>
      <c r="D34" s="294"/>
      <c r="E34" s="110" t="s">
        <v>450</v>
      </c>
      <c r="F34" s="287"/>
      <c r="G34" s="181">
        <v>0</v>
      </c>
    </row>
    <row r="35" spans="1:7" s="69" customFormat="1" ht="12.75">
      <c r="A35" s="291"/>
      <c r="B35" s="300"/>
      <c r="C35" s="294" t="s">
        <v>163</v>
      </c>
      <c r="D35" s="294"/>
      <c r="E35" s="110" t="s">
        <v>451</v>
      </c>
      <c r="F35" s="287"/>
      <c r="G35" s="181">
        <v>0</v>
      </c>
    </row>
    <row r="36" spans="1:7" s="69" customFormat="1" ht="12.75">
      <c r="A36" s="291"/>
      <c r="B36" s="303" t="s">
        <v>164</v>
      </c>
      <c r="C36" s="303"/>
      <c r="D36" s="303"/>
      <c r="E36" s="106" t="s">
        <v>444</v>
      </c>
      <c r="F36" s="287"/>
      <c r="G36" s="181">
        <v>0</v>
      </c>
    </row>
    <row r="37" spans="1:7" s="69" customFormat="1" ht="30" customHeight="1">
      <c r="A37" s="291" t="s">
        <v>165</v>
      </c>
      <c r="B37" s="294"/>
      <c r="C37" s="294"/>
      <c r="D37" s="60" t="s">
        <v>166</v>
      </c>
      <c r="E37" s="106" t="s">
        <v>445</v>
      </c>
      <c r="F37" s="287" t="s">
        <v>121</v>
      </c>
      <c r="G37" s="181">
        <v>0</v>
      </c>
    </row>
    <row r="38" spans="1:7" s="69" customFormat="1" ht="30.75" customHeight="1" thickBot="1">
      <c r="A38" s="317"/>
      <c r="B38" s="296"/>
      <c r="C38" s="296"/>
      <c r="D38" s="97" t="s">
        <v>167</v>
      </c>
      <c r="E38" s="107" t="s">
        <v>446</v>
      </c>
      <c r="F38" s="345"/>
      <c r="G38" s="182">
        <v>0</v>
      </c>
    </row>
  </sheetData>
  <sheetProtection password="CE88" sheet="1" objects="1" scenarios="1"/>
  <mergeCells count="34">
    <mergeCell ref="A1:G1"/>
    <mergeCell ref="A2:D2"/>
    <mergeCell ref="A3:A10"/>
    <mergeCell ref="B3:D3"/>
    <mergeCell ref="B4:B9"/>
    <mergeCell ref="C4:C6"/>
    <mergeCell ref="C7:C9"/>
    <mergeCell ref="B10:D10"/>
    <mergeCell ref="A11:A18"/>
    <mergeCell ref="B11:D11"/>
    <mergeCell ref="B12:B17"/>
    <mergeCell ref="C12:C14"/>
    <mergeCell ref="C15:C17"/>
    <mergeCell ref="B18:D18"/>
    <mergeCell ref="A29:D29"/>
    <mergeCell ref="B30:D30"/>
    <mergeCell ref="C31:D31"/>
    <mergeCell ref="C20:C22"/>
    <mergeCell ref="C23:C25"/>
    <mergeCell ref="B26:D26"/>
    <mergeCell ref="A28:G28"/>
    <mergeCell ref="A19:A26"/>
    <mergeCell ref="B19:D19"/>
    <mergeCell ref="B20:B25"/>
    <mergeCell ref="F37:F38"/>
    <mergeCell ref="A37:C38"/>
    <mergeCell ref="B36:D36"/>
    <mergeCell ref="A30:A36"/>
    <mergeCell ref="B31:B35"/>
    <mergeCell ref="C32:D32"/>
    <mergeCell ref="C33:D33"/>
    <mergeCell ref="C34:D34"/>
    <mergeCell ref="C35:D35"/>
    <mergeCell ref="F30:F36"/>
  </mergeCells>
  <printOptions/>
  <pageMargins left="0.75" right="0.68" top="0.72" bottom="1" header="0.5" footer="0.5"/>
  <pageSetup horizontalDpi="1200" verticalDpi="12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5">
      <selection activeCell="A20" sqref="A20:D20"/>
    </sheetView>
  </sheetViews>
  <sheetFormatPr defaultColWidth="9.140625" defaultRowHeight="12.75"/>
  <cols>
    <col min="1" max="1" width="10.7109375" style="0" customWidth="1"/>
    <col min="3" max="3" width="18.28125" style="0" customWidth="1"/>
    <col min="4" max="4" width="12.28125" style="0" customWidth="1"/>
    <col min="5" max="5" width="9.140625" style="113" customWidth="1"/>
    <col min="6" max="6" width="12.421875" style="0" customWidth="1"/>
    <col min="7" max="7" width="14.57421875" style="0" customWidth="1"/>
    <col min="10" max="10" width="11.7109375" style="0" customWidth="1"/>
    <col min="12" max="12" width="12.140625" style="0" customWidth="1"/>
  </cols>
  <sheetData>
    <row r="1" spans="1:12" s="1" customFormat="1" ht="27.75" customHeight="1">
      <c r="A1" s="367" t="s">
        <v>168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="1" customFormat="1" ht="13.5" thickBot="1">
      <c r="E2" s="108"/>
    </row>
    <row r="3" spans="1:12" s="64" customFormat="1" ht="21" customHeight="1">
      <c r="A3" s="352" t="s">
        <v>169</v>
      </c>
      <c r="B3" s="353"/>
      <c r="C3" s="353"/>
      <c r="D3" s="386"/>
      <c r="E3" s="369" t="s">
        <v>79</v>
      </c>
      <c r="F3" s="372" t="s">
        <v>80</v>
      </c>
      <c r="G3" s="372" t="s">
        <v>170</v>
      </c>
      <c r="H3" s="372" t="s">
        <v>171</v>
      </c>
      <c r="I3" s="372"/>
      <c r="J3" s="372"/>
      <c r="K3" s="372"/>
      <c r="L3" s="375"/>
    </row>
    <row r="4" spans="1:12" s="64" customFormat="1" ht="30.75" customHeight="1">
      <c r="A4" s="387"/>
      <c r="B4" s="388"/>
      <c r="C4" s="388"/>
      <c r="D4" s="389"/>
      <c r="E4" s="370"/>
      <c r="F4" s="373"/>
      <c r="G4" s="373"/>
      <c r="H4" s="373" t="s">
        <v>172</v>
      </c>
      <c r="I4" s="373" t="s">
        <v>173</v>
      </c>
      <c r="J4" s="373"/>
      <c r="K4" s="373" t="s">
        <v>174</v>
      </c>
      <c r="L4" s="376"/>
    </row>
    <row r="5" spans="1:12" s="64" customFormat="1" ht="55.5" customHeight="1" thickBot="1">
      <c r="A5" s="390"/>
      <c r="B5" s="391"/>
      <c r="C5" s="391"/>
      <c r="D5" s="392"/>
      <c r="E5" s="371"/>
      <c r="F5" s="374"/>
      <c r="G5" s="374"/>
      <c r="H5" s="374"/>
      <c r="I5" s="86" t="s">
        <v>175</v>
      </c>
      <c r="J5" s="86" t="s">
        <v>176</v>
      </c>
      <c r="K5" s="86" t="s">
        <v>175</v>
      </c>
      <c r="L5" s="87" t="s">
        <v>176</v>
      </c>
    </row>
    <row r="6" spans="1:12" s="31" customFormat="1" ht="30.75" customHeight="1">
      <c r="A6" s="381" t="s">
        <v>177</v>
      </c>
      <c r="B6" s="393" t="s">
        <v>178</v>
      </c>
      <c r="C6" s="394"/>
      <c r="D6" s="395"/>
      <c r="E6" s="124" t="s">
        <v>1013</v>
      </c>
      <c r="F6" s="90" t="s">
        <v>189</v>
      </c>
      <c r="G6" s="183">
        <v>0</v>
      </c>
      <c r="H6" s="183">
        <v>0</v>
      </c>
      <c r="I6" s="183">
        <v>0</v>
      </c>
      <c r="J6" s="183">
        <v>0</v>
      </c>
      <c r="K6" s="183">
        <v>0</v>
      </c>
      <c r="L6" s="184">
        <v>0</v>
      </c>
    </row>
    <row r="7" spans="1:12" s="31" customFormat="1" ht="45.75" customHeight="1">
      <c r="A7" s="299"/>
      <c r="B7" s="330" t="s">
        <v>179</v>
      </c>
      <c r="C7" s="378"/>
      <c r="D7" s="329"/>
      <c r="E7" s="110" t="s">
        <v>1015</v>
      </c>
      <c r="F7" s="81" t="s">
        <v>189</v>
      </c>
      <c r="G7" s="188">
        <v>0</v>
      </c>
      <c r="H7" s="67" t="s">
        <v>191</v>
      </c>
      <c r="I7" s="67" t="s">
        <v>191</v>
      </c>
      <c r="J7" s="67" t="s">
        <v>191</v>
      </c>
      <c r="K7" s="67" t="s">
        <v>191</v>
      </c>
      <c r="L7" s="73" t="s">
        <v>191</v>
      </c>
    </row>
    <row r="8" spans="1:12" s="31" customFormat="1" ht="32.25" customHeight="1">
      <c r="A8" s="299"/>
      <c r="B8" s="330" t="s">
        <v>180</v>
      </c>
      <c r="C8" s="378"/>
      <c r="D8" s="329"/>
      <c r="E8" s="110" t="s">
        <v>1016</v>
      </c>
      <c r="F8" s="81" t="s">
        <v>189</v>
      </c>
      <c r="G8" s="188">
        <v>0</v>
      </c>
      <c r="H8" s="67" t="s">
        <v>191</v>
      </c>
      <c r="I8" s="67" t="s">
        <v>191</v>
      </c>
      <c r="J8" s="67" t="s">
        <v>191</v>
      </c>
      <c r="K8" s="67" t="s">
        <v>191</v>
      </c>
      <c r="L8" s="73" t="s">
        <v>191</v>
      </c>
    </row>
    <row r="9" spans="1:12" s="31" customFormat="1" ht="15">
      <c r="A9" s="299"/>
      <c r="B9" s="330" t="s">
        <v>181</v>
      </c>
      <c r="C9" s="378"/>
      <c r="D9" s="329"/>
      <c r="E9" s="106" t="s">
        <v>1014</v>
      </c>
      <c r="F9" s="56" t="s">
        <v>86</v>
      </c>
      <c r="G9" s="140">
        <f>'2.1'!H6+'2.2'!G6+'2.3'!G6+'2.4'!G6+'2.5'!G6+'2.6'!G6+'2.7'!H6</f>
        <v>0</v>
      </c>
      <c r="H9" s="67" t="s">
        <v>191</v>
      </c>
      <c r="I9" s="67" t="s">
        <v>191</v>
      </c>
      <c r="J9" s="67" t="s">
        <v>191</v>
      </c>
      <c r="K9" s="67" t="s">
        <v>191</v>
      </c>
      <c r="L9" s="73" t="s">
        <v>191</v>
      </c>
    </row>
    <row r="10" spans="1:12" s="31" customFormat="1" ht="15">
      <c r="A10" s="299"/>
      <c r="B10" s="330" t="s">
        <v>182</v>
      </c>
      <c r="C10" s="378"/>
      <c r="D10" s="329"/>
      <c r="E10" s="110" t="s">
        <v>1017</v>
      </c>
      <c r="F10" s="56" t="s">
        <v>86</v>
      </c>
      <c r="G10" s="140">
        <f>'2.1'!H7+'2.2'!G7+'2.3'!G7+'2.4'!G7+'2.5'!G7+'2.6'!G7+'2.7'!H7</f>
        <v>0</v>
      </c>
      <c r="H10" s="67" t="s">
        <v>191</v>
      </c>
      <c r="I10" s="67" t="s">
        <v>191</v>
      </c>
      <c r="J10" s="67" t="s">
        <v>191</v>
      </c>
      <c r="K10" s="67" t="s">
        <v>191</v>
      </c>
      <c r="L10" s="73" t="s">
        <v>191</v>
      </c>
    </row>
    <row r="11" spans="1:12" s="31" customFormat="1" ht="15">
      <c r="A11" s="299"/>
      <c r="B11" s="330" t="s">
        <v>183</v>
      </c>
      <c r="C11" s="378"/>
      <c r="D11" s="329"/>
      <c r="E11" s="106" t="s">
        <v>1018</v>
      </c>
      <c r="F11" s="82" t="s">
        <v>190</v>
      </c>
      <c r="G11" s="140">
        <f>'2.1'!H8+'2.2'!G8+'2.3'!G8+'2.4'!G8+'2.5'!G5+'2.6'!G5+'2.7'!H8</f>
        <v>0</v>
      </c>
      <c r="H11" s="140">
        <f>'2.1'!I8+'2.2'!H8+'2.3'!H8+'2.4'!H8+'2.5'!H5+'2.6'!H5+'2.7'!I8</f>
        <v>0</v>
      </c>
      <c r="I11" s="140">
        <f>'2.1'!J8+'2.2'!I8+'2.3'!I8+'2.4'!I8+'2.5'!I5+'2.6'!I5+'2.7'!J8</f>
        <v>0</v>
      </c>
      <c r="J11" s="140">
        <f>'2.1'!K8+'2.2'!J8+'2.3'!J8+'2.4'!J8+'2.5'!J5+'2.6'!J5+'2.7'!K8</f>
        <v>0</v>
      </c>
      <c r="K11" s="140">
        <f>'2.1'!L8+'2.2'!K8+'2.3'!K8+'2.4'!K8+'2.5'!K5+'2.6'!K5+'2.7'!L8</f>
        <v>0</v>
      </c>
      <c r="L11" s="149">
        <f>'2.1'!M8+'2.2'!L8+'2.3'!L8+'2.4'!L8+'2.5'!L5+'2.6'!L5+'2.7'!M8</f>
        <v>0</v>
      </c>
    </row>
    <row r="12" spans="1:13" s="31" customFormat="1" ht="15">
      <c r="A12" s="299"/>
      <c r="B12" s="330" t="s">
        <v>184</v>
      </c>
      <c r="C12" s="378"/>
      <c r="D12" s="329"/>
      <c r="E12" s="106" t="s">
        <v>1019</v>
      </c>
      <c r="F12" s="56" t="s">
        <v>86</v>
      </c>
      <c r="G12" s="140">
        <f aca="true" t="shared" si="0" ref="G12:L12">G13+G14+G15+G16</f>
        <v>0</v>
      </c>
      <c r="H12" s="140">
        <f t="shared" si="0"/>
        <v>0</v>
      </c>
      <c r="I12" s="140">
        <f t="shared" si="0"/>
        <v>0</v>
      </c>
      <c r="J12" s="140">
        <f t="shared" si="0"/>
        <v>0</v>
      </c>
      <c r="K12" s="140">
        <f t="shared" si="0"/>
        <v>0</v>
      </c>
      <c r="L12" s="140">
        <f t="shared" si="0"/>
        <v>0</v>
      </c>
      <c r="M12" s="21"/>
    </row>
    <row r="13" spans="1:13" s="31" customFormat="1" ht="15">
      <c r="A13" s="299"/>
      <c r="B13" s="300" t="s">
        <v>93</v>
      </c>
      <c r="C13" s="383" t="s">
        <v>185</v>
      </c>
      <c r="D13" s="57" t="s">
        <v>187</v>
      </c>
      <c r="E13" s="109" t="s">
        <v>1020</v>
      </c>
      <c r="F13" s="56" t="s">
        <v>86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9">
        <v>0</v>
      </c>
      <c r="M13" s="21"/>
    </row>
    <row r="14" spans="1:13" s="31" customFormat="1" ht="15">
      <c r="A14" s="299"/>
      <c r="B14" s="300"/>
      <c r="C14" s="384"/>
      <c r="D14" s="57" t="s">
        <v>188</v>
      </c>
      <c r="E14" s="109" t="s">
        <v>1021</v>
      </c>
      <c r="F14" s="56" t="s">
        <v>86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9">
        <v>0</v>
      </c>
      <c r="M14" s="21"/>
    </row>
    <row r="15" spans="1:13" s="31" customFormat="1" ht="15">
      <c r="A15" s="299"/>
      <c r="B15" s="300"/>
      <c r="C15" s="383" t="s">
        <v>186</v>
      </c>
      <c r="D15" s="57" t="s">
        <v>187</v>
      </c>
      <c r="E15" s="109" t="s">
        <v>1022</v>
      </c>
      <c r="F15" s="56" t="s">
        <v>86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9">
        <v>0</v>
      </c>
      <c r="M15" s="21"/>
    </row>
    <row r="16" spans="1:13" s="31" customFormat="1" ht="15.75" thickBot="1">
      <c r="A16" s="382"/>
      <c r="B16" s="377"/>
      <c r="C16" s="385"/>
      <c r="D16" s="74" t="s">
        <v>188</v>
      </c>
      <c r="E16" s="125" t="s">
        <v>1023</v>
      </c>
      <c r="F16" s="61" t="s">
        <v>86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1">
        <v>0</v>
      </c>
      <c r="M16" s="21"/>
    </row>
    <row r="17" s="1" customFormat="1" ht="12.75">
      <c r="E17" s="108"/>
    </row>
    <row r="18" spans="1:12" s="1" customFormat="1" ht="30.75" customHeight="1" thickBot="1">
      <c r="A18" s="379" t="s">
        <v>192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</row>
    <row r="19" spans="1:12" s="31" customFormat="1" ht="15">
      <c r="A19" s="363" t="s">
        <v>26</v>
      </c>
      <c r="B19" s="364"/>
      <c r="C19" s="364"/>
      <c r="D19" s="364"/>
      <c r="E19" s="112" t="s">
        <v>1037</v>
      </c>
      <c r="F19" s="365"/>
      <c r="G19" s="365"/>
      <c r="H19" s="365"/>
      <c r="I19" s="365"/>
      <c r="J19" s="365"/>
      <c r="K19" s="365"/>
      <c r="L19" s="366"/>
    </row>
    <row r="20" spans="1:12" s="31" customFormat="1" ht="15">
      <c r="A20" s="355" t="s">
        <v>193</v>
      </c>
      <c r="B20" s="356"/>
      <c r="C20" s="356"/>
      <c r="D20" s="356"/>
      <c r="E20" s="106" t="s">
        <v>1038</v>
      </c>
      <c r="F20" s="357"/>
      <c r="G20" s="357"/>
      <c r="H20" s="357"/>
      <c r="I20" s="357"/>
      <c r="J20" s="357"/>
      <c r="K20" s="357"/>
      <c r="L20" s="358"/>
    </row>
    <row r="21" spans="1:12" s="31" customFormat="1" ht="15">
      <c r="A21" s="355" t="s">
        <v>194</v>
      </c>
      <c r="B21" s="356"/>
      <c r="C21" s="356"/>
      <c r="D21" s="356"/>
      <c r="E21" s="106" t="s">
        <v>1039</v>
      </c>
      <c r="F21" s="357"/>
      <c r="G21" s="357"/>
      <c r="H21" s="357"/>
      <c r="I21" s="357"/>
      <c r="J21" s="357"/>
      <c r="K21" s="357"/>
      <c r="L21" s="358"/>
    </row>
    <row r="22" spans="1:12" s="31" customFormat="1" ht="15.75" thickBot="1">
      <c r="A22" s="359" t="s">
        <v>195</v>
      </c>
      <c r="B22" s="360"/>
      <c r="C22" s="360"/>
      <c r="D22" s="360"/>
      <c r="E22" s="107" t="s">
        <v>1040</v>
      </c>
      <c r="F22" s="361"/>
      <c r="G22" s="361"/>
      <c r="H22" s="361"/>
      <c r="I22" s="361"/>
      <c r="J22" s="361"/>
      <c r="K22" s="361"/>
      <c r="L22" s="362"/>
    </row>
    <row r="23" s="1" customFormat="1" ht="13.5" thickBot="1">
      <c r="E23" s="108"/>
    </row>
    <row r="24" spans="1:12" s="1" customFormat="1" ht="15">
      <c r="A24" s="363" t="s">
        <v>26</v>
      </c>
      <c r="B24" s="364"/>
      <c r="C24" s="364"/>
      <c r="D24" s="364"/>
      <c r="E24" s="112" t="s">
        <v>1041</v>
      </c>
      <c r="F24" s="365"/>
      <c r="G24" s="365"/>
      <c r="H24" s="365"/>
      <c r="I24" s="365"/>
      <c r="J24" s="365"/>
      <c r="K24" s="365"/>
      <c r="L24" s="366"/>
    </row>
    <row r="25" spans="1:12" s="1" customFormat="1" ht="15">
      <c r="A25" s="355" t="s">
        <v>193</v>
      </c>
      <c r="B25" s="356"/>
      <c r="C25" s="356"/>
      <c r="D25" s="356"/>
      <c r="E25" s="106" t="s">
        <v>1042</v>
      </c>
      <c r="F25" s="357"/>
      <c r="G25" s="357"/>
      <c r="H25" s="357"/>
      <c r="I25" s="357"/>
      <c r="J25" s="357"/>
      <c r="K25" s="357"/>
      <c r="L25" s="358"/>
    </row>
    <row r="26" spans="1:12" s="1" customFormat="1" ht="15">
      <c r="A26" s="355" t="s">
        <v>194</v>
      </c>
      <c r="B26" s="356"/>
      <c r="C26" s="356"/>
      <c r="D26" s="356"/>
      <c r="E26" s="106" t="s">
        <v>1043</v>
      </c>
      <c r="F26" s="357"/>
      <c r="G26" s="357"/>
      <c r="H26" s="357"/>
      <c r="I26" s="357"/>
      <c r="J26" s="357"/>
      <c r="K26" s="357"/>
      <c r="L26" s="358"/>
    </row>
    <row r="27" spans="1:12" s="1" customFormat="1" ht="15.75" thickBot="1">
      <c r="A27" s="359" t="s">
        <v>195</v>
      </c>
      <c r="B27" s="360"/>
      <c r="C27" s="360"/>
      <c r="D27" s="360"/>
      <c r="E27" s="107" t="s">
        <v>1044</v>
      </c>
      <c r="F27" s="361"/>
      <c r="G27" s="361"/>
      <c r="H27" s="361"/>
      <c r="I27" s="361"/>
      <c r="J27" s="361"/>
      <c r="K27" s="361"/>
      <c r="L27" s="362"/>
    </row>
    <row r="28" s="1" customFormat="1" ht="13.5" thickBot="1">
      <c r="E28" s="108"/>
    </row>
    <row r="29" spans="1:12" s="1" customFormat="1" ht="15">
      <c r="A29" s="363" t="s">
        <v>26</v>
      </c>
      <c r="B29" s="364"/>
      <c r="C29" s="364"/>
      <c r="D29" s="364"/>
      <c r="E29" s="112" t="s">
        <v>1045</v>
      </c>
      <c r="F29" s="365"/>
      <c r="G29" s="365"/>
      <c r="H29" s="365"/>
      <c r="I29" s="365"/>
      <c r="J29" s="365"/>
      <c r="K29" s="365"/>
      <c r="L29" s="366"/>
    </row>
    <row r="30" spans="1:12" s="1" customFormat="1" ht="15">
      <c r="A30" s="355" t="s">
        <v>193</v>
      </c>
      <c r="B30" s="356"/>
      <c r="C30" s="356"/>
      <c r="D30" s="356"/>
      <c r="E30" s="106" t="s">
        <v>1046</v>
      </c>
      <c r="F30" s="357"/>
      <c r="G30" s="357"/>
      <c r="H30" s="357"/>
      <c r="I30" s="357"/>
      <c r="J30" s="357"/>
      <c r="K30" s="357"/>
      <c r="L30" s="358"/>
    </row>
    <row r="31" spans="1:12" s="1" customFormat="1" ht="15">
      <c r="A31" s="355" t="s">
        <v>194</v>
      </c>
      <c r="B31" s="356"/>
      <c r="C31" s="356"/>
      <c r="D31" s="356"/>
      <c r="E31" s="106" t="s">
        <v>1047</v>
      </c>
      <c r="F31" s="357"/>
      <c r="G31" s="357"/>
      <c r="H31" s="357"/>
      <c r="I31" s="357"/>
      <c r="J31" s="357"/>
      <c r="K31" s="357"/>
      <c r="L31" s="358"/>
    </row>
    <row r="32" spans="1:12" s="1" customFormat="1" ht="15.75" thickBot="1">
      <c r="A32" s="359" t="s">
        <v>195</v>
      </c>
      <c r="B32" s="360"/>
      <c r="C32" s="360"/>
      <c r="D32" s="360"/>
      <c r="E32" s="107" t="s">
        <v>1048</v>
      </c>
      <c r="F32" s="361"/>
      <c r="G32" s="361"/>
      <c r="H32" s="361"/>
      <c r="I32" s="361"/>
      <c r="J32" s="361"/>
      <c r="K32" s="361"/>
      <c r="L32" s="362"/>
    </row>
    <row r="33" s="1" customFormat="1" ht="12.75">
      <c r="E33" s="108"/>
    </row>
    <row r="34" s="1" customFormat="1" ht="12.75">
      <c r="E34" s="108"/>
    </row>
    <row r="35" s="1" customFormat="1" ht="12.75">
      <c r="E35" s="108"/>
    </row>
    <row r="36" s="1" customFormat="1" ht="12.75">
      <c r="E36" s="108"/>
    </row>
  </sheetData>
  <sheetProtection password="CE88" sheet="1" objects="1" scenarios="1"/>
  <mergeCells count="45">
    <mergeCell ref="B11:D11"/>
    <mergeCell ref="A3:D5"/>
    <mergeCell ref="B6:D6"/>
    <mergeCell ref="B7:D7"/>
    <mergeCell ref="B8:D8"/>
    <mergeCell ref="B13:B16"/>
    <mergeCell ref="B12:D12"/>
    <mergeCell ref="A18:L18"/>
    <mergeCell ref="A19:D19"/>
    <mergeCell ref="F19:L19"/>
    <mergeCell ref="A6:A16"/>
    <mergeCell ref="C13:C14"/>
    <mergeCell ref="C15:C16"/>
    <mergeCell ref="B9:D9"/>
    <mergeCell ref="B10:D10"/>
    <mergeCell ref="A20:D20"/>
    <mergeCell ref="A21:D21"/>
    <mergeCell ref="A22:D22"/>
    <mergeCell ref="F20:L20"/>
    <mergeCell ref="F21:L21"/>
    <mergeCell ref="F22:L22"/>
    <mergeCell ref="A1:L1"/>
    <mergeCell ref="E3:E5"/>
    <mergeCell ref="F3:F5"/>
    <mergeCell ref="G3:G5"/>
    <mergeCell ref="H3:L3"/>
    <mergeCell ref="H4:H5"/>
    <mergeCell ref="I4:J4"/>
    <mergeCell ref="K4:L4"/>
    <mergeCell ref="A24:D24"/>
    <mergeCell ref="F24:L24"/>
    <mergeCell ref="A25:D25"/>
    <mergeCell ref="F25:L25"/>
    <mergeCell ref="A26:D26"/>
    <mergeCell ref="F26:L26"/>
    <mergeCell ref="A27:D27"/>
    <mergeCell ref="F27:L27"/>
    <mergeCell ref="A29:D29"/>
    <mergeCell ref="F29:L29"/>
    <mergeCell ref="A30:D30"/>
    <mergeCell ref="F30:L30"/>
    <mergeCell ref="A31:D31"/>
    <mergeCell ref="F31:L31"/>
    <mergeCell ref="A32:D32"/>
    <mergeCell ref="F32:L32"/>
  </mergeCells>
  <printOptions/>
  <pageMargins left="0.58" right="0.35" top="0.7" bottom="0.85" header="0.4" footer="0.5"/>
  <pageSetup horizontalDpi="1200" verticalDpi="1200" orientation="landscape" paperSize="9" r:id="rId1"/>
  <headerFooter alignWithMargins="0"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5">
      <selection activeCell="A15" sqref="A15:A39"/>
    </sheetView>
  </sheetViews>
  <sheetFormatPr defaultColWidth="9.140625" defaultRowHeight="12.75"/>
  <cols>
    <col min="1" max="1" width="10.7109375" style="0" customWidth="1"/>
    <col min="2" max="2" width="6.57421875" style="0" customWidth="1"/>
    <col min="3" max="3" width="9.7109375" style="0" customWidth="1"/>
    <col min="4" max="4" width="15.8515625" style="0" customWidth="1"/>
    <col min="5" max="5" width="12.00390625" style="0" customWidth="1"/>
    <col min="6" max="6" width="9.7109375" style="113" customWidth="1"/>
    <col min="7" max="7" width="12.28125" style="65" customWidth="1"/>
    <col min="8" max="8" width="12.421875" style="0" customWidth="1"/>
    <col min="9" max="9" width="10.57421875" style="0" customWidth="1"/>
    <col min="10" max="10" width="10.140625" style="0" customWidth="1"/>
    <col min="11" max="11" width="10.28125" style="0" customWidth="1"/>
    <col min="12" max="12" width="9.57421875" style="0" customWidth="1"/>
    <col min="13" max="13" width="9.8515625" style="0" customWidth="1"/>
  </cols>
  <sheetData>
    <row r="1" ht="16.5" thickBot="1">
      <c r="A1" s="63" t="s">
        <v>196</v>
      </c>
    </row>
    <row r="2" spans="1:13" ht="12.75">
      <c r="A2" s="407" t="s">
        <v>169</v>
      </c>
      <c r="B2" s="404"/>
      <c r="C2" s="404"/>
      <c r="D2" s="408"/>
      <c r="E2" s="408"/>
      <c r="F2" s="401" t="s">
        <v>79</v>
      </c>
      <c r="G2" s="404" t="s">
        <v>80</v>
      </c>
      <c r="H2" s="404" t="s">
        <v>170</v>
      </c>
      <c r="I2" s="404" t="s">
        <v>171</v>
      </c>
      <c r="J2" s="404"/>
      <c r="K2" s="404"/>
      <c r="L2" s="404"/>
      <c r="M2" s="415"/>
    </row>
    <row r="3" spans="1:13" ht="26.25" customHeight="1">
      <c r="A3" s="409"/>
      <c r="B3" s="410"/>
      <c r="C3" s="410"/>
      <c r="D3" s="411"/>
      <c r="E3" s="411"/>
      <c r="F3" s="402"/>
      <c r="G3" s="405"/>
      <c r="H3" s="405"/>
      <c r="I3" s="405" t="s">
        <v>172</v>
      </c>
      <c r="J3" s="405" t="s">
        <v>173</v>
      </c>
      <c r="K3" s="405"/>
      <c r="L3" s="405" t="s">
        <v>174</v>
      </c>
      <c r="M3" s="416"/>
    </row>
    <row r="4" spans="1:13" ht="43.5" customHeight="1" thickBot="1">
      <c r="A4" s="412"/>
      <c r="B4" s="413"/>
      <c r="C4" s="413"/>
      <c r="D4" s="414"/>
      <c r="E4" s="414"/>
      <c r="F4" s="403"/>
      <c r="G4" s="406"/>
      <c r="H4" s="406"/>
      <c r="I4" s="406"/>
      <c r="J4" s="88" t="s">
        <v>175</v>
      </c>
      <c r="K4" s="88" t="s">
        <v>176</v>
      </c>
      <c r="L4" s="88" t="s">
        <v>175</v>
      </c>
      <c r="M4" s="89" t="s">
        <v>176</v>
      </c>
    </row>
    <row r="5" spans="1:13" s="1" customFormat="1" ht="25.5">
      <c r="A5" s="428" t="s">
        <v>197</v>
      </c>
      <c r="B5" s="431" t="s">
        <v>178</v>
      </c>
      <c r="C5" s="432"/>
      <c r="D5" s="432"/>
      <c r="E5" s="432"/>
      <c r="F5" s="124">
        <v>211</v>
      </c>
      <c r="G5" s="72" t="s">
        <v>189</v>
      </c>
      <c r="H5" s="144">
        <f>H15+'2.1_turp'!H5</f>
        <v>0</v>
      </c>
      <c r="I5" s="144">
        <f>I15+'2.1_turp'!I5</f>
        <v>0</v>
      </c>
      <c r="J5" s="144">
        <f>J15+'2.1_turp'!J5</f>
        <v>0</v>
      </c>
      <c r="K5" s="144">
        <f>K15+'2.1_turp'!K5</f>
        <v>0</v>
      </c>
      <c r="L5" s="144">
        <f>L15+'2.1_turp'!L5</f>
        <v>0</v>
      </c>
      <c r="M5" s="160">
        <f>M15+'2.1_turp'!M5</f>
        <v>0</v>
      </c>
    </row>
    <row r="6" spans="1:13" s="1" customFormat="1" ht="12.75">
      <c r="A6" s="429"/>
      <c r="B6" s="294" t="s">
        <v>181</v>
      </c>
      <c r="C6" s="303"/>
      <c r="D6" s="303"/>
      <c r="E6" s="303"/>
      <c r="F6" s="106">
        <v>212</v>
      </c>
      <c r="G6" s="68" t="s">
        <v>86</v>
      </c>
      <c r="H6" s="188">
        <v>0</v>
      </c>
      <c r="I6" s="67" t="s">
        <v>191</v>
      </c>
      <c r="J6" s="67" t="s">
        <v>191</v>
      </c>
      <c r="K6" s="67" t="s">
        <v>191</v>
      </c>
      <c r="L6" s="67" t="s">
        <v>191</v>
      </c>
      <c r="M6" s="73" t="s">
        <v>191</v>
      </c>
    </row>
    <row r="7" spans="1:13" s="1" customFormat="1" ht="12.75">
      <c r="A7" s="429"/>
      <c r="B7" s="294" t="s">
        <v>182</v>
      </c>
      <c r="C7" s="303"/>
      <c r="D7" s="303"/>
      <c r="E7" s="303"/>
      <c r="F7" s="110">
        <v>2121</v>
      </c>
      <c r="G7" s="68" t="s">
        <v>86</v>
      </c>
      <c r="H7" s="188">
        <v>0</v>
      </c>
      <c r="I7" s="67" t="s">
        <v>191</v>
      </c>
      <c r="J7" s="67" t="s">
        <v>191</v>
      </c>
      <c r="K7" s="67" t="s">
        <v>191</v>
      </c>
      <c r="L7" s="67" t="s">
        <v>191</v>
      </c>
      <c r="M7" s="73" t="s">
        <v>191</v>
      </c>
    </row>
    <row r="8" spans="1:13" s="1" customFormat="1" ht="12.75">
      <c r="A8" s="429"/>
      <c r="B8" s="294" t="s">
        <v>183</v>
      </c>
      <c r="C8" s="303"/>
      <c r="D8" s="303"/>
      <c r="E8" s="303"/>
      <c r="F8" s="106">
        <v>213</v>
      </c>
      <c r="G8" s="67" t="s">
        <v>190</v>
      </c>
      <c r="H8" s="140">
        <f>H17+'2.1_turp'!H6</f>
        <v>0</v>
      </c>
      <c r="I8" s="140">
        <f>I17+'2.1_turp'!I6</f>
        <v>0</v>
      </c>
      <c r="J8" s="140">
        <f>J17+'2.1_turp'!J6</f>
        <v>0</v>
      </c>
      <c r="K8" s="140">
        <f>K17+'2.1_turp'!K6</f>
        <v>0</v>
      </c>
      <c r="L8" s="140">
        <f>L17+'2.1_turp'!L6</f>
        <v>0</v>
      </c>
      <c r="M8" s="149">
        <f>M17+'2.1_turp'!M6</f>
        <v>0</v>
      </c>
    </row>
    <row r="9" spans="1:13" s="1" customFormat="1" ht="12.75">
      <c r="A9" s="429"/>
      <c r="B9" s="294" t="s">
        <v>184</v>
      </c>
      <c r="C9" s="303"/>
      <c r="D9" s="303"/>
      <c r="E9" s="303"/>
      <c r="F9" s="106">
        <v>214</v>
      </c>
      <c r="G9" s="68" t="s">
        <v>86</v>
      </c>
      <c r="H9" s="140">
        <f aca="true" t="shared" si="0" ref="H9:M9">H10+H11+H12+H13</f>
        <v>0</v>
      </c>
      <c r="I9" s="140">
        <f t="shared" si="0"/>
        <v>0</v>
      </c>
      <c r="J9" s="140">
        <f t="shared" si="0"/>
        <v>0</v>
      </c>
      <c r="K9" s="140">
        <f t="shared" si="0"/>
        <v>0</v>
      </c>
      <c r="L9" s="140">
        <f t="shared" si="0"/>
        <v>0</v>
      </c>
      <c r="M9" s="149">
        <f t="shared" si="0"/>
        <v>0</v>
      </c>
    </row>
    <row r="10" spans="1:13" s="1" customFormat="1" ht="12.75">
      <c r="A10" s="429"/>
      <c r="B10" s="300" t="s">
        <v>93</v>
      </c>
      <c r="C10" s="287" t="s">
        <v>185</v>
      </c>
      <c r="D10" s="294" t="s">
        <v>187</v>
      </c>
      <c r="E10" s="294"/>
      <c r="F10" s="109" t="s">
        <v>452</v>
      </c>
      <c r="G10" s="68" t="s">
        <v>86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0</v>
      </c>
    </row>
    <row r="11" spans="1:13" s="1" customFormat="1" ht="12.75">
      <c r="A11" s="429"/>
      <c r="B11" s="300"/>
      <c r="C11" s="287"/>
      <c r="D11" s="294" t="s">
        <v>188</v>
      </c>
      <c r="E11" s="294"/>
      <c r="F11" s="109" t="s">
        <v>453</v>
      </c>
      <c r="G11" s="68" t="s">
        <v>86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9">
        <v>0</v>
      </c>
    </row>
    <row r="12" spans="1:13" s="1" customFormat="1" ht="12.75">
      <c r="A12" s="429"/>
      <c r="B12" s="300"/>
      <c r="C12" s="287" t="s">
        <v>186</v>
      </c>
      <c r="D12" s="294" t="s">
        <v>187</v>
      </c>
      <c r="E12" s="294"/>
      <c r="F12" s="109" t="s">
        <v>454</v>
      </c>
      <c r="G12" s="68" t="s">
        <v>86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9">
        <v>0</v>
      </c>
    </row>
    <row r="13" spans="1:13" s="1" customFormat="1" ht="12.75">
      <c r="A13" s="429"/>
      <c r="B13" s="300"/>
      <c r="C13" s="287"/>
      <c r="D13" s="294" t="s">
        <v>188</v>
      </c>
      <c r="E13" s="294"/>
      <c r="F13" s="109" t="s">
        <v>455</v>
      </c>
      <c r="G13" s="68" t="s">
        <v>86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9">
        <v>0</v>
      </c>
    </row>
    <row r="14" spans="1:13" s="1" customFormat="1" ht="27.75" customHeight="1" thickBot="1">
      <c r="A14" s="430"/>
      <c r="B14" s="296" t="s">
        <v>198</v>
      </c>
      <c r="C14" s="349"/>
      <c r="D14" s="349"/>
      <c r="E14" s="349"/>
      <c r="F14" s="117" t="s">
        <v>456</v>
      </c>
      <c r="G14" s="75" t="s">
        <v>86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1">
        <v>0</v>
      </c>
    </row>
    <row r="15" spans="1:13" s="1" customFormat="1" ht="24" customHeight="1">
      <c r="A15" s="418" t="s">
        <v>93</v>
      </c>
      <c r="B15" s="423" t="s">
        <v>199</v>
      </c>
      <c r="C15" s="310" t="s">
        <v>178</v>
      </c>
      <c r="D15" s="310"/>
      <c r="E15" s="310"/>
      <c r="F15" s="114" t="s">
        <v>457</v>
      </c>
      <c r="G15" s="78" t="s">
        <v>189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3">
        <v>0</v>
      </c>
    </row>
    <row r="16" spans="1:13" s="1" customFormat="1" ht="15.75" customHeight="1">
      <c r="A16" s="419"/>
      <c r="B16" s="424"/>
      <c r="C16" s="294" t="s">
        <v>200</v>
      </c>
      <c r="D16" s="294"/>
      <c r="E16" s="294"/>
      <c r="F16" s="126" t="s">
        <v>458</v>
      </c>
      <c r="G16" s="68" t="s">
        <v>86</v>
      </c>
      <c r="H16" s="188">
        <v>0</v>
      </c>
      <c r="I16" s="67" t="s">
        <v>191</v>
      </c>
      <c r="J16" s="67" t="s">
        <v>191</v>
      </c>
      <c r="K16" s="67" t="s">
        <v>191</v>
      </c>
      <c r="L16" s="67" t="s">
        <v>191</v>
      </c>
      <c r="M16" s="73" t="s">
        <v>191</v>
      </c>
    </row>
    <row r="17" spans="1:13" s="1" customFormat="1" ht="15.75" customHeight="1">
      <c r="A17" s="419"/>
      <c r="B17" s="424"/>
      <c r="C17" s="330" t="s">
        <v>961</v>
      </c>
      <c r="D17" s="336"/>
      <c r="E17" s="335"/>
      <c r="F17" s="126" t="s">
        <v>962</v>
      </c>
      <c r="G17" s="68" t="s">
        <v>190</v>
      </c>
      <c r="H17" s="140">
        <f>H18+H19+H20</f>
        <v>0</v>
      </c>
      <c r="I17" s="148">
        <f>I18</f>
        <v>0</v>
      </c>
      <c r="J17" s="148">
        <f>J18</f>
        <v>0</v>
      </c>
      <c r="K17" s="148">
        <f>K18</f>
        <v>0</v>
      </c>
      <c r="L17" s="148">
        <f>L18</f>
        <v>0</v>
      </c>
      <c r="M17" s="161">
        <f>M18</f>
        <v>0</v>
      </c>
    </row>
    <row r="18" spans="1:13" s="1" customFormat="1" ht="13.5" customHeight="1">
      <c r="A18" s="419"/>
      <c r="B18" s="424"/>
      <c r="C18" s="287" t="s">
        <v>93</v>
      </c>
      <c r="D18" s="294" t="s">
        <v>201</v>
      </c>
      <c r="E18" s="303"/>
      <c r="F18" s="110" t="s">
        <v>459</v>
      </c>
      <c r="G18" s="67" t="s">
        <v>190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9">
        <v>0</v>
      </c>
    </row>
    <row r="19" spans="1:13" s="1" customFormat="1" ht="12.75">
      <c r="A19" s="419"/>
      <c r="B19" s="424"/>
      <c r="C19" s="287"/>
      <c r="D19" s="294" t="s">
        <v>202</v>
      </c>
      <c r="E19" s="303"/>
      <c r="F19" s="110" t="s">
        <v>460</v>
      </c>
      <c r="G19" s="67" t="s">
        <v>190</v>
      </c>
      <c r="H19" s="188">
        <v>0</v>
      </c>
      <c r="I19" s="67" t="s">
        <v>191</v>
      </c>
      <c r="J19" s="67" t="s">
        <v>191</v>
      </c>
      <c r="K19" s="67" t="s">
        <v>191</v>
      </c>
      <c r="L19" s="67" t="s">
        <v>191</v>
      </c>
      <c r="M19" s="73" t="s">
        <v>191</v>
      </c>
    </row>
    <row r="20" spans="1:13" s="1" customFormat="1" ht="13.5" customHeight="1">
      <c r="A20" s="419"/>
      <c r="B20" s="424"/>
      <c r="C20" s="287"/>
      <c r="D20" s="294" t="s">
        <v>210</v>
      </c>
      <c r="E20" s="303"/>
      <c r="F20" s="110" t="s">
        <v>461</v>
      </c>
      <c r="G20" s="67" t="s">
        <v>190</v>
      </c>
      <c r="H20" s="188">
        <v>0</v>
      </c>
      <c r="I20" s="67" t="s">
        <v>191</v>
      </c>
      <c r="J20" s="67" t="s">
        <v>191</v>
      </c>
      <c r="K20" s="67" t="s">
        <v>191</v>
      </c>
      <c r="L20" s="67" t="s">
        <v>191</v>
      </c>
      <c r="M20" s="73" t="s">
        <v>191</v>
      </c>
    </row>
    <row r="21" spans="1:15" s="1" customFormat="1" ht="12.75">
      <c r="A21" s="419"/>
      <c r="B21" s="424"/>
      <c r="C21" s="294" t="s">
        <v>208</v>
      </c>
      <c r="D21" s="294"/>
      <c r="E21" s="294"/>
      <c r="F21" s="126" t="s">
        <v>462</v>
      </c>
      <c r="G21" s="68" t="s">
        <v>86</v>
      </c>
      <c r="H21" s="140">
        <f aca="true" t="shared" si="1" ref="H21:M21">H22+H23+H24+H25</f>
        <v>0</v>
      </c>
      <c r="I21" s="140">
        <f t="shared" si="1"/>
        <v>0</v>
      </c>
      <c r="J21" s="140">
        <f t="shared" si="1"/>
        <v>0</v>
      </c>
      <c r="K21" s="140">
        <f t="shared" si="1"/>
        <v>0</v>
      </c>
      <c r="L21" s="140">
        <f t="shared" si="1"/>
        <v>0</v>
      </c>
      <c r="M21" s="149">
        <f t="shared" si="1"/>
        <v>0</v>
      </c>
      <c r="N21" s="155" t="str">
        <f>IF(AND((H21=H26+H28+H30+H31),(I21=I26+I28+I30+I31),(J21=J26+J28+J30+J31),(K21=K26+K28+K30+K31),(L21=L26+L28+L30+L31),(M21=M26+M28+M30+M31)),"OK","PĀRBAUDI APRŪPĒJAMO SADALĪJUMU PĒC VESELĪBAS STATUSA")</f>
        <v>OK</v>
      </c>
      <c r="O21" s="146"/>
    </row>
    <row r="22" spans="1:13" s="1" customFormat="1" ht="12.75">
      <c r="A22" s="419"/>
      <c r="B22" s="424"/>
      <c r="C22" s="398" t="s">
        <v>93</v>
      </c>
      <c r="D22" s="396" t="s">
        <v>185</v>
      </c>
      <c r="E22" s="56" t="s">
        <v>187</v>
      </c>
      <c r="F22" s="110" t="s">
        <v>463</v>
      </c>
      <c r="G22" s="68" t="s">
        <v>86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9">
        <v>0</v>
      </c>
    </row>
    <row r="23" spans="1:13" s="1" customFormat="1" ht="12.75">
      <c r="A23" s="419"/>
      <c r="B23" s="424"/>
      <c r="C23" s="399"/>
      <c r="D23" s="397"/>
      <c r="E23" s="66" t="s">
        <v>188</v>
      </c>
      <c r="F23" s="110" t="s">
        <v>464</v>
      </c>
      <c r="G23" s="68" t="s">
        <v>86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9">
        <v>0</v>
      </c>
    </row>
    <row r="24" spans="1:13" s="1" customFormat="1" ht="12.75">
      <c r="A24" s="419"/>
      <c r="B24" s="424"/>
      <c r="C24" s="399"/>
      <c r="D24" s="287" t="s">
        <v>186</v>
      </c>
      <c r="E24" s="56" t="s">
        <v>187</v>
      </c>
      <c r="F24" s="110" t="s">
        <v>465</v>
      </c>
      <c r="G24" s="68" t="s">
        <v>86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9">
        <v>0</v>
      </c>
    </row>
    <row r="25" spans="1:13" s="1" customFormat="1" ht="12.75">
      <c r="A25" s="419"/>
      <c r="B25" s="424"/>
      <c r="C25" s="400"/>
      <c r="D25" s="287"/>
      <c r="E25" s="66" t="s">
        <v>188</v>
      </c>
      <c r="F25" s="110" t="s">
        <v>466</v>
      </c>
      <c r="G25" s="68" t="s">
        <v>86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9">
        <v>0</v>
      </c>
    </row>
    <row r="26" spans="1:13" s="1" customFormat="1" ht="12.75">
      <c r="A26" s="419"/>
      <c r="B26" s="424"/>
      <c r="C26" s="398" t="s">
        <v>124</v>
      </c>
      <c r="D26" s="294" t="s">
        <v>203</v>
      </c>
      <c r="E26" s="303"/>
      <c r="F26" s="110" t="s">
        <v>467</v>
      </c>
      <c r="G26" s="68" t="s">
        <v>86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9">
        <v>0</v>
      </c>
    </row>
    <row r="27" spans="1:13" s="1" customFormat="1" ht="25.5" customHeight="1">
      <c r="A27" s="419"/>
      <c r="B27" s="424"/>
      <c r="C27" s="399"/>
      <c r="D27" s="294" t="s">
        <v>209</v>
      </c>
      <c r="E27" s="303"/>
      <c r="F27" s="109" t="s">
        <v>468</v>
      </c>
      <c r="G27" s="68" t="s">
        <v>86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9">
        <v>0</v>
      </c>
    </row>
    <row r="28" spans="1:13" s="1" customFormat="1" ht="14.25" customHeight="1">
      <c r="A28" s="419"/>
      <c r="B28" s="424"/>
      <c r="C28" s="399"/>
      <c r="D28" s="294" t="s">
        <v>204</v>
      </c>
      <c r="E28" s="303"/>
      <c r="F28" s="110" t="s">
        <v>469</v>
      </c>
      <c r="G28" s="68" t="s">
        <v>86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9">
        <v>0</v>
      </c>
    </row>
    <row r="29" spans="1:13" s="1" customFormat="1" ht="25.5" customHeight="1">
      <c r="A29" s="419"/>
      <c r="B29" s="424"/>
      <c r="C29" s="399"/>
      <c r="D29" s="294" t="s">
        <v>205</v>
      </c>
      <c r="E29" s="303"/>
      <c r="F29" s="109" t="s">
        <v>470</v>
      </c>
      <c r="G29" s="68" t="s">
        <v>86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9">
        <v>0</v>
      </c>
    </row>
    <row r="30" spans="1:13" s="1" customFormat="1" ht="12.75">
      <c r="A30" s="419"/>
      <c r="B30" s="424"/>
      <c r="C30" s="399"/>
      <c r="D30" s="294" t="s">
        <v>206</v>
      </c>
      <c r="E30" s="303"/>
      <c r="F30" s="110" t="s">
        <v>471</v>
      </c>
      <c r="G30" s="68" t="s">
        <v>86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9">
        <v>0</v>
      </c>
    </row>
    <row r="31" spans="1:13" s="1" customFormat="1" ht="12.75">
      <c r="A31" s="419"/>
      <c r="B31" s="424"/>
      <c r="C31" s="400"/>
      <c r="D31" s="294" t="s">
        <v>207</v>
      </c>
      <c r="E31" s="303"/>
      <c r="F31" s="106" t="s">
        <v>472</v>
      </c>
      <c r="G31" s="68" t="s">
        <v>86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9">
        <v>0</v>
      </c>
    </row>
    <row r="32" spans="1:13" s="1" customFormat="1" ht="39" customHeight="1">
      <c r="A32" s="420"/>
      <c r="B32" s="425"/>
      <c r="C32" s="294" t="s">
        <v>211</v>
      </c>
      <c r="D32" s="303"/>
      <c r="E32" s="303"/>
      <c r="F32" s="106" t="s">
        <v>473</v>
      </c>
      <c r="G32" s="68" t="s">
        <v>86</v>
      </c>
      <c r="H32" s="140">
        <f aca="true" t="shared" si="2" ref="H32:M32">H33+H34+H35</f>
        <v>0</v>
      </c>
      <c r="I32" s="140">
        <f t="shared" si="2"/>
        <v>0</v>
      </c>
      <c r="J32" s="140">
        <f t="shared" si="2"/>
        <v>0</v>
      </c>
      <c r="K32" s="140">
        <f t="shared" si="2"/>
        <v>0</v>
      </c>
      <c r="L32" s="140">
        <f t="shared" si="2"/>
        <v>0</v>
      </c>
      <c r="M32" s="149">
        <f t="shared" si="2"/>
        <v>0</v>
      </c>
    </row>
    <row r="33" spans="1:13" s="1" customFormat="1" ht="27" customHeight="1">
      <c r="A33" s="420"/>
      <c r="B33" s="425"/>
      <c r="C33" s="287" t="s">
        <v>124</v>
      </c>
      <c r="D33" s="294" t="s">
        <v>212</v>
      </c>
      <c r="E33" s="303"/>
      <c r="F33" s="110" t="s">
        <v>474</v>
      </c>
      <c r="G33" s="68" t="s">
        <v>86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9">
        <v>0</v>
      </c>
    </row>
    <row r="34" spans="1:13" s="1" customFormat="1" ht="28.5" customHeight="1">
      <c r="A34" s="420"/>
      <c r="B34" s="425"/>
      <c r="C34" s="287"/>
      <c r="D34" s="294" t="s">
        <v>213</v>
      </c>
      <c r="E34" s="303"/>
      <c r="F34" s="110" t="s">
        <v>475</v>
      </c>
      <c r="G34" s="68" t="s">
        <v>86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9">
        <v>0</v>
      </c>
    </row>
    <row r="35" spans="1:13" s="1" customFormat="1" ht="51" customHeight="1">
      <c r="A35" s="420"/>
      <c r="B35" s="425"/>
      <c r="C35" s="287"/>
      <c r="D35" s="294" t="s">
        <v>214</v>
      </c>
      <c r="E35" s="303"/>
      <c r="F35" s="110" t="s">
        <v>476</v>
      </c>
      <c r="G35" s="68" t="s">
        <v>86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9">
        <v>0</v>
      </c>
    </row>
    <row r="36" spans="1:13" s="1" customFormat="1" ht="12.75" customHeight="1">
      <c r="A36" s="420"/>
      <c r="B36" s="425"/>
      <c r="C36" s="294" t="s">
        <v>215</v>
      </c>
      <c r="D36" s="303"/>
      <c r="E36" s="303"/>
      <c r="F36" s="106" t="s">
        <v>477</v>
      </c>
      <c r="G36" s="68" t="s">
        <v>86</v>
      </c>
      <c r="H36" s="140">
        <f aca="true" t="shared" si="3" ref="H36:M36">H37+H38</f>
        <v>0</v>
      </c>
      <c r="I36" s="140">
        <f t="shared" si="3"/>
        <v>0</v>
      </c>
      <c r="J36" s="140">
        <f t="shared" si="3"/>
        <v>0</v>
      </c>
      <c r="K36" s="140">
        <f t="shared" si="3"/>
        <v>0</v>
      </c>
      <c r="L36" s="140">
        <f t="shared" si="3"/>
        <v>0</v>
      </c>
      <c r="M36" s="149">
        <f t="shared" si="3"/>
        <v>0</v>
      </c>
    </row>
    <row r="37" spans="1:13" s="1" customFormat="1" ht="19.5" customHeight="1">
      <c r="A37" s="421"/>
      <c r="B37" s="426"/>
      <c r="C37" s="294" t="s">
        <v>216</v>
      </c>
      <c r="D37" s="56" t="s">
        <v>217</v>
      </c>
      <c r="E37" s="56"/>
      <c r="F37" s="110" t="s">
        <v>478</v>
      </c>
      <c r="G37" s="68" t="s">
        <v>86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9">
        <v>0</v>
      </c>
    </row>
    <row r="38" spans="1:13" s="1" customFormat="1" ht="19.5" customHeight="1">
      <c r="A38" s="421"/>
      <c r="B38" s="426"/>
      <c r="C38" s="290"/>
      <c r="D38" s="56" t="s">
        <v>218</v>
      </c>
      <c r="E38" s="56"/>
      <c r="F38" s="110" t="s">
        <v>479</v>
      </c>
      <c r="G38" s="68" t="s">
        <v>86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9">
        <v>0</v>
      </c>
    </row>
    <row r="39" spans="1:13" s="1" customFormat="1" ht="27" customHeight="1" thickBot="1">
      <c r="A39" s="422"/>
      <c r="B39" s="427"/>
      <c r="C39" s="296" t="s">
        <v>219</v>
      </c>
      <c r="D39" s="417"/>
      <c r="E39" s="417"/>
      <c r="F39" s="107" t="s">
        <v>480</v>
      </c>
      <c r="G39" s="75" t="s">
        <v>86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1">
        <v>0</v>
      </c>
    </row>
    <row r="40" spans="6:7" s="1" customFormat="1" ht="25.5" customHeight="1">
      <c r="F40" s="108"/>
      <c r="G40" s="70"/>
    </row>
  </sheetData>
  <sheetProtection password="CE88" sheet="1" objects="1" scenarios="1"/>
  <mergeCells count="50">
    <mergeCell ref="C39:E39"/>
    <mergeCell ref="A15:A39"/>
    <mergeCell ref="B15:B39"/>
    <mergeCell ref="A5:A14"/>
    <mergeCell ref="B10:B13"/>
    <mergeCell ref="C10:C11"/>
    <mergeCell ref="C37:C38"/>
    <mergeCell ref="B5:E5"/>
    <mergeCell ref="B6:E6"/>
    <mergeCell ref="B7:E7"/>
    <mergeCell ref="I2:M2"/>
    <mergeCell ref="I3:I4"/>
    <mergeCell ref="J3:K3"/>
    <mergeCell ref="L3:M3"/>
    <mergeCell ref="F2:F4"/>
    <mergeCell ref="G2:G4"/>
    <mergeCell ref="H2:H4"/>
    <mergeCell ref="A2:E4"/>
    <mergeCell ref="B8:E8"/>
    <mergeCell ref="B9:E9"/>
    <mergeCell ref="D10:E10"/>
    <mergeCell ref="D11:E11"/>
    <mergeCell ref="D12:E12"/>
    <mergeCell ref="C12:C13"/>
    <mergeCell ref="C36:E36"/>
    <mergeCell ref="D13:E13"/>
    <mergeCell ref="B14:E14"/>
    <mergeCell ref="C15:E15"/>
    <mergeCell ref="C16:E16"/>
    <mergeCell ref="D29:E29"/>
    <mergeCell ref="D30:E30"/>
    <mergeCell ref="D31:E31"/>
    <mergeCell ref="D27:E27"/>
    <mergeCell ref="D28:E28"/>
    <mergeCell ref="C18:C20"/>
    <mergeCell ref="D18:E18"/>
    <mergeCell ref="D19:E19"/>
    <mergeCell ref="D20:E20"/>
    <mergeCell ref="C22:C25"/>
    <mergeCell ref="C26:C31"/>
    <mergeCell ref="C17:E17"/>
    <mergeCell ref="C33:C35"/>
    <mergeCell ref="D33:E33"/>
    <mergeCell ref="D34:E34"/>
    <mergeCell ref="D35:E35"/>
    <mergeCell ref="C21:E21"/>
    <mergeCell ref="D22:D23"/>
    <mergeCell ref="C32:E32"/>
    <mergeCell ref="D24:D25"/>
    <mergeCell ref="D26:E26"/>
  </mergeCells>
  <printOptions/>
  <pageMargins left="0.41" right="0.43" top="0.65" bottom="0.57" header="0.5" footer="0.34"/>
  <pageSetup horizontalDpi="1200" verticalDpi="1200" orientation="landscape" paperSize="9" r:id="rId1"/>
  <headerFooter alignWithMargins="0">
    <oddFooter>&amp;R8 - 9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2" sqref="A2:E4"/>
    </sheetView>
  </sheetViews>
  <sheetFormatPr defaultColWidth="9.140625" defaultRowHeight="12.75"/>
  <cols>
    <col min="3" max="3" width="12.421875" style="0" customWidth="1"/>
    <col min="5" max="5" width="7.421875" style="0" customWidth="1"/>
    <col min="6" max="6" width="9.140625" style="113" customWidth="1"/>
    <col min="7" max="7" width="12.57421875" style="0" customWidth="1"/>
    <col min="8" max="8" width="11.00390625" style="0" customWidth="1"/>
    <col min="9" max="9" width="10.140625" style="0" customWidth="1"/>
    <col min="10" max="12" width="9.7109375" style="0" customWidth="1"/>
    <col min="13" max="13" width="9.8515625" style="0" customWidth="1"/>
  </cols>
  <sheetData>
    <row r="1" ht="16.5" thickBot="1">
      <c r="A1" s="63" t="s">
        <v>220</v>
      </c>
    </row>
    <row r="2" spans="1:13" ht="12.75">
      <c r="A2" s="407" t="s">
        <v>169</v>
      </c>
      <c r="B2" s="404"/>
      <c r="C2" s="404"/>
      <c r="D2" s="408"/>
      <c r="E2" s="408"/>
      <c r="F2" s="401" t="s">
        <v>79</v>
      </c>
      <c r="G2" s="404" t="s">
        <v>80</v>
      </c>
      <c r="H2" s="404" t="s">
        <v>170</v>
      </c>
      <c r="I2" s="404" t="s">
        <v>171</v>
      </c>
      <c r="J2" s="404"/>
      <c r="K2" s="404"/>
      <c r="L2" s="404"/>
      <c r="M2" s="415"/>
    </row>
    <row r="3" spans="1:13" ht="23.25" customHeight="1">
      <c r="A3" s="409"/>
      <c r="B3" s="410"/>
      <c r="C3" s="410"/>
      <c r="D3" s="411"/>
      <c r="E3" s="411"/>
      <c r="F3" s="402"/>
      <c r="G3" s="405"/>
      <c r="H3" s="405"/>
      <c r="I3" s="405" t="s">
        <v>172</v>
      </c>
      <c r="J3" s="405" t="s">
        <v>173</v>
      </c>
      <c r="K3" s="405"/>
      <c r="L3" s="405" t="s">
        <v>174</v>
      </c>
      <c r="M3" s="416"/>
    </row>
    <row r="4" spans="1:13" ht="51.75" thickBot="1">
      <c r="A4" s="433"/>
      <c r="B4" s="434"/>
      <c r="C4" s="434"/>
      <c r="D4" s="435"/>
      <c r="E4" s="435"/>
      <c r="F4" s="436"/>
      <c r="G4" s="437"/>
      <c r="H4" s="437"/>
      <c r="I4" s="437"/>
      <c r="J4" s="79" t="s">
        <v>175</v>
      </c>
      <c r="K4" s="79" t="s">
        <v>176</v>
      </c>
      <c r="L4" s="79" t="s">
        <v>175</v>
      </c>
      <c r="M4" s="80" t="s">
        <v>176</v>
      </c>
    </row>
    <row r="5" spans="1:13" ht="26.25" customHeight="1">
      <c r="A5" s="438" t="s">
        <v>93</v>
      </c>
      <c r="B5" s="446" t="s">
        <v>221</v>
      </c>
      <c r="C5" s="310" t="s">
        <v>1034</v>
      </c>
      <c r="D5" s="310"/>
      <c r="E5" s="310"/>
      <c r="F5" s="112" t="s">
        <v>481</v>
      </c>
      <c r="G5" s="78" t="s">
        <v>189</v>
      </c>
      <c r="H5" s="192">
        <v>0</v>
      </c>
      <c r="I5" s="192">
        <v>0</v>
      </c>
      <c r="J5" s="192">
        <v>0</v>
      </c>
      <c r="K5" s="192">
        <v>0</v>
      </c>
      <c r="L5" s="192">
        <v>0</v>
      </c>
      <c r="M5" s="193">
        <v>0</v>
      </c>
    </row>
    <row r="6" spans="1:13" ht="12.75">
      <c r="A6" s="298"/>
      <c r="B6" s="444"/>
      <c r="C6" s="294" t="s">
        <v>183</v>
      </c>
      <c r="D6" s="294"/>
      <c r="E6" s="294"/>
      <c r="F6" s="106" t="s">
        <v>482</v>
      </c>
      <c r="G6" s="68" t="s">
        <v>190</v>
      </c>
      <c r="H6" s="140">
        <f aca="true" t="shared" si="0" ref="H6:M6">H10+H12+H14+H16+H18</f>
        <v>0</v>
      </c>
      <c r="I6" s="140">
        <f t="shared" si="0"/>
        <v>0</v>
      </c>
      <c r="J6" s="140">
        <f t="shared" si="0"/>
        <v>0</v>
      </c>
      <c r="K6" s="140">
        <f t="shared" si="0"/>
        <v>0</v>
      </c>
      <c r="L6" s="140">
        <f t="shared" si="0"/>
        <v>0</v>
      </c>
      <c r="M6" s="149">
        <f t="shared" si="0"/>
        <v>0</v>
      </c>
    </row>
    <row r="7" spans="1:19" ht="12.75">
      <c r="A7" s="298"/>
      <c r="B7" s="444"/>
      <c r="C7" s="287" t="s">
        <v>222</v>
      </c>
      <c r="D7" s="294" t="s">
        <v>84</v>
      </c>
      <c r="E7" s="303"/>
      <c r="F7" s="106" t="s">
        <v>483</v>
      </c>
      <c r="G7" s="68" t="s">
        <v>86</v>
      </c>
      <c r="H7" s="140">
        <f aca="true" t="shared" si="1" ref="H7:M7">H8+H9</f>
        <v>0</v>
      </c>
      <c r="I7" s="140">
        <f t="shared" si="1"/>
        <v>0</v>
      </c>
      <c r="J7" s="140">
        <f t="shared" si="1"/>
        <v>0</v>
      </c>
      <c r="K7" s="140">
        <f t="shared" si="1"/>
        <v>0</v>
      </c>
      <c r="L7" s="140">
        <f t="shared" si="1"/>
        <v>0</v>
      </c>
      <c r="M7" s="149">
        <f t="shared" si="1"/>
        <v>0</v>
      </c>
      <c r="N7" s="162" t="str">
        <f aca="true" t="shared" si="2" ref="N7:S7">IF(OR(H7&lt;H11,H7&lt;H13,H7&lt;H15,H7&lt;H17,H7&lt;H19),"Pārbaudi katra pakalpojuma veida saņēmēju skaitu","OK")</f>
        <v>OK</v>
      </c>
      <c r="O7" s="156" t="str">
        <f t="shared" si="2"/>
        <v>OK</v>
      </c>
      <c r="P7" s="156" t="str">
        <f t="shared" si="2"/>
        <v>OK</v>
      </c>
      <c r="Q7" s="156" t="str">
        <f t="shared" si="2"/>
        <v>OK</v>
      </c>
      <c r="R7" s="156" t="str">
        <f t="shared" si="2"/>
        <v>OK</v>
      </c>
      <c r="S7" s="156" t="str">
        <f t="shared" si="2"/>
        <v>OK</v>
      </c>
    </row>
    <row r="8" spans="1:13" ht="12.75">
      <c r="A8" s="298"/>
      <c r="B8" s="444"/>
      <c r="C8" s="287"/>
      <c r="D8" s="294" t="s">
        <v>187</v>
      </c>
      <c r="E8" s="303"/>
      <c r="F8" s="110" t="s">
        <v>484</v>
      </c>
      <c r="G8" s="68" t="s">
        <v>86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9">
        <v>0</v>
      </c>
    </row>
    <row r="9" spans="1:13" ht="12.75">
      <c r="A9" s="298"/>
      <c r="B9" s="444"/>
      <c r="C9" s="287"/>
      <c r="D9" s="294" t="s">
        <v>188</v>
      </c>
      <c r="E9" s="303"/>
      <c r="F9" s="110" t="s">
        <v>485</v>
      </c>
      <c r="G9" s="68" t="s">
        <v>86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9">
        <v>0</v>
      </c>
    </row>
    <row r="10" spans="1:13" ht="12.75">
      <c r="A10" s="289"/>
      <c r="B10" s="300" t="s">
        <v>93</v>
      </c>
      <c r="C10" s="287" t="s">
        <v>223</v>
      </c>
      <c r="D10" s="294" t="s">
        <v>183</v>
      </c>
      <c r="E10" s="303"/>
      <c r="F10" s="106" t="s">
        <v>1001</v>
      </c>
      <c r="G10" s="68" t="s">
        <v>190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0</v>
      </c>
    </row>
    <row r="11" spans="1:13" ht="30" customHeight="1">
      <c r="A11" s="289"/>
      <c r="B11" s="444"/>
      <c r="C11" s="287"/>
      <c r="D11" s="294" t="s">
        <v>222</v>
      </c>
      <c r="E11" s="303"/>
      <c r="F11" s="106" t="s">
        <v>1002</v>
      </c>
      <c r="G11" s="68" t="s">
        <v>86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9">
        <v>0</v>
      </c>
    </row>
    <row r="12" spans="1:13" ht="12.75">
      <c r="A12" s="439"/>
      <c r="B12" s="444"/>
      <c r="C12" s="294" t="s">
        <v>224</v>
      </c>
      <c r="D12" s="294" t="s">
        <v>183</v>
      </c>
      <c r="E12" s="303"/>
      <c r="F12" s="106" t="s">
        <v>1003</v>
      </c>
      <c r="G12" s="68" t="s">
        <v>190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9">
        <v>0</v>
      </c>
    </row>
    <row r="13" spans="1:13" ht="25.5" customHeight="1">
      <c r="A13" s="439"/>
      <c r="B13" s="444"/>
      <c r="C13" s="442"/>
      <c r="D13" s="294" t="s">
        <v>222</v>
      </c>
      <c r="E13" s="303"/>
      <c r="F13" s="106" t="s">
        <v>1004</v>
      </c>
      <c r="G13" s="68" t="s">
        <v>86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9">
        <v>0</v>
      </c>
    </row>
    <row r="14" spans="1:13" ht="12.75" customHeight="1">
      <c r="A14" s="439"/>
      <c r="B14" s="444"/>
      <c r="C14" s="294" t="s">
        <v>225</v>
      </c>
      <c r="D14" s="294" t="s">
        <v>183</v>
      </c>
      <c r="E14" s="303"/>
      <c r="F14" s="106" t="s">
        <v>1005</v>
      </c>
      <c r="G14" s="68" t="s">
        <v>190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9">
        <v>0</v>
      </c>
    </row>
    <row r="15" spans="1:13" ht="26.25" customHeight="1">
      <c r="A15" s="439"/>
      <c r="B15" s="444"/>
      <c r="C15" s="442"/>
      <c r="D15" s="294" t="s">
        <v>222</v>
      </c>
      <c r="E15" s="303"/>
      <c r="F15" s="106" t="s">
        <v>1006</v>
      </c>
      <c r="G15" s="68" t="s">
        <v>86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9">
        <v>0</v>
      </c>
    </row>
    <row r="16" spans="1:13" ht="12.75">
      <c r="A16" s="439"/>
      <c r="B16" s="444"/>
      <c r="C16" s="294" t="s">
        <v>226</v>
      </c>
      <c r="D16" s="294" t="s">
        <v>183</v>
      </c>
      <c r="E16" s="303"/>
      <c r="F16" s="106" t="s">
        <v>1007</v>
      </c>
      <c r="G16" s="68" t="s">
        <v>190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9">
        <v>0</v>
      </c>
    </row>
    <row r="17" spans="1:13" ht="25.5" customHeight="1">
      <c r="A17" s="439"/>
      <c r="B17" s="444"/>
      <c r="C17" s="442"/>
      <c r="D17" s="294" t="s">
        <v>222</v>
      </c>
      <c r="E17" s="303"/>
      <c r="F17" s="106" t="s">
        <v>1008</v>
      </c>
      <c r="G17" s="68" t="s">
        <v>86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9">
        <v>0</v>
      </c>
    </row>
    <row r="18" spans="1:13" ht="12.75">
      <c r="A18" s="439"/>
      <c r="B18" s="444"/>
      <c r="C18" s="294" t="s">
        <v>227</v>
      </c>
      <c r="D18" s="294" t="s">
        <v>183</v>
      </c>
      <c r="E18" s="303"/>
      <c r="F18" s="106" t="s">
        <v>1009</v>
      </c>
      <c r="G18" s="68" t="s">
        <v>190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9">
        <v>0</v>
      </c>
    </row>
    <row r="19" spans="1:13" ht="24.75" customHeight="1">
      <c r="A19" s="439"/>
      <c r="B19" s="444"/>
      <c r="C19" s="442"/>
      <c r="D19" s="294" t="s">
        <v>222</v>
      </c>
      <c r="E19" s="303"/>
      <c r="F19" s="106" t="s">
        <v>1010</v>
      </c>
      <c r="G19" s="68" t="s">
        <v>86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9">
        <v>0</v>
      </c>
    </row>
    <row r="20" spans="1:13" ht="24.75" customHeight="1">
      <c r="A20" s="439"/>
      <c r="B20" s="444"/>
      <c r="C20" s="294" t="s">
        <v>215</v>
      </c>
      <c r="D20" s="303"/>
      <c r="E20" s="303"/>
      <c r="F20" s="106" t="s">
        <v>486</v>
      </c>
      <c r="G20" s="68" t="s">
        <v>86</v>
      </c>
      <c r="H20" s="140">
        <f aca="true" t="shared" si="3" ref="H20:M20">H21+H22</f>
        <v>0</v>
      </c>
      <c r="I20" s="140">
        <f t="shared" si="3"/>
        <v>0</v>
      </c>
      <c r="J20" s="140">
        <f t="shared" si="3"/>
        <v>0</v>
      </c>
      <c r="K20" s="140">
        <f t="shared" si="3"/>
        <v>0</v>
      </c>
      <c r="L20" s="140">
        <f t="shared" si="3"/>
        <v>0</v>
      </c>
      <c r="M20" s="149">
        <f t="shared" si="3"/>
        <v>0</v>
      </c>
    </row>
    <row r="21" spans="1:13" ht="25.5" customHeight="1">
      <c r="A21" s="439"/>
      <c r="B21" s="444"/>
      <c r="C21" s="294" t="s">
        <v>216</v>
      </c>
      <c r="D21" s="330" t="s">
        <v>217</v>
      </c>
      <c r="E21" s="441"/>
      <c r="F21" s="110" t="s">
        <v>1011</v>
      </c>
      <c r="G21" s="68" t="s">
        <v>86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9">
        <v>0</v>
      </c>
    </row>
    <row r="22" spans="1:13" ht="28.5" customHeight="1">
      <c r="A22" s="439"/>
      <c r="B22" s="444"/>
      <c r="C22" s="442"/>
      <c r="D22" s="330" t="s">
        <v>218</v>
      </c>
      <c r="E22" s="441"/>
      <c r="F22" s="110" t="s">
        <v>1012</v>
      </c>
      <c r="G22" s="68" t="s">
        <v>86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9">
        <v>0</v>
      </c>
    </row>
    <row r="23" spans="1:13" ht="36.75" customHeight="1" thickBot="1">
      <c r="A23" s="440"/>
      <c r="B23" s="445"/>
      <c r="C23" s="296" t="s">
        <v>219</v>
      </c>
      <c r="D23" s="443"/>
      <c r="E23" s="443"/>
      <c r="F23" s="107" t="s">
        <v>487</v>
      </c>
      <c r="G23" s="75" t="s">
        <v>86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1">
        <v>0</v>
      </c>
    </row>
    <row r="24" ht="12.75">
      <c r="B24" s="1"/>
    </row>
  </sheetData>
  <sheetProtection password="CE88" sheet="1" objects="1" scenarios="1"/>
  <mergeCells count="37">
    <mergeCell ref="C12:C13"/>
    <mergeCell ref="B5:B9"/>
    <mergeCell ref="D13:E13"/>
    <mergeCell ref="C14:C15"/>
    <mergeCell ref="D14:E14"/>
    <mergeCell ref="D15:E15"/>
    <mergeCell ref="D7:E7"/>
    <mergeCell ref="D8:E8"/>
    <mergeCell ref="D9:E9"/>
    <mergeCell ref="C16:C17"/>
    <mergeCell ref="D16:E16"/>
    <mergeCell ref="B10:B23"/>
    <mergeCell ref="D21:E21"/>
    <mergeCell ref="D12:E12"/>
    <mergeCell ref="C10:C11"/>
    <mergeCell ref="D10:E10"/>
    <mergeCell ref="D11:E11"/>
    <mergeCell ref="C18:C19"/>
    <mergeCell ref="D18:E18"/>
    <mergeCell ref="A5:A23"/>
    <mergeCell ref="D22:E22"/>
    <mergeCell ref="D17:E17"/>
    <mergeCell ref="C20:E20"/>
    <mergeCell ref="C21:C22"/>
    <mergeCell ref="C23:E23"/>
    <mergeCell ref="D19:E19"/>
    <mergeCell ref="C5:E5"/>
    <mergeCell ref="C6:E6"/>
    <mergeCell ref="C7:C9"/>
    <mergeCell ref="I2:M2"/>
    <mergeCell ref="I3:I4"/>
    <mergeCell ref="J3:K3"/>
    <mergeCell ref="L3:M3"/>
    <mergeCell ref="A2:E4"/>
    <mergeCell ref="F2:F4"/>
    <mergeCell ref="G2:G4"/>
    <mergeCell ref="H2:H4"/>
  </mergeCells>
  <printOptions/>
  <pageMargins left="0.75" right="0.75" top="0.6" bottom="0.52" header="0.36" footer="0.33"/>
  <pageSetup horizontalDpi="1200" verticalDpi="1200" orientation="landscape" paperSize="9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maijas</cp:lastModifiedBy>
  <cp:lastPrinted>2010-12-21T14:18:04Z</cp:lastPrinted>
  <dcterms:created xsi:type="dcterms:W3CDTF">1996-10-14T23:33:28Z</dcterms:created>
  <dcterms:modified xsi:type="dcterms:W3CDTF">2011-01-10T08:12:55Z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