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6"/>
  </bookViews>
  <sheets>
    <sheet name="Titullapa" sheetId="1" r:id="rId1"/>
    <sheet name="1.1-1.6" sheetId="2" r:id="rId2"/>
    <sheet name="1.7-2.1" sheetId="3" r:id="rId3"/>
    <sheet name="2.2-2.3" sheetId="4" r:id="rId4"/>
    <sheet name="2.4-2.5" sheetId="5" r:id="rId5"/>
    <sheet name="3-4.3" sheetId="6" r:id="rId6"/>
    <sheet name="5-6.3" sheetId="7" r:id="rId7"/>
    <sheet name="7.1-8.1" sheetId="8" r:id="rId8"/>
    <sheet name="9_10_paraksti" sheetId="9" r:id="rId9"/>
  </sheets>
  <definedNames>
    <definedName name="_xlnm.Print_Area" localSheetId="1">'1.1-1.6'!$A$1:$G$51</definedName>
    <definedName name="_xlnm.Print_Area" localSheetId="3">'2.2-2.3'!$A$1:$G$52</definedName>
    <definedName name="_xlnm.Print_Area" localSheetId="4">'2.4-2.5'!$A$1:$G$52</definedName>
    <definedName name="_xlnm.Print_Area" localSheetId="5">'3-4.3'!$A$1:$G$41</definedName>
    <definedName name="_xlnm.Print_Area" localSheetId="6">'5-6.3'!$A$1:$G$39</definedName>
  </definedNames>
  <calcPr fullCalcOnLoad="1"/>
</workbook>
</file>

<file path=xl/sharedStrings.xml><?xml version="1.0" encoding="utf-8"?>
<sst xmlns="http://schemas.openxmlformats.org/spreadsheetml/2006/main" count="797" uniqueCount="539">
  <si>
    <t xml:space="preserve">                              </t>
  </si>
  <si>
    <t xml:space="preserve">         Ministru kabineta</t>
  </si>
  <si>
    <t xml:space="preserve">       </t>
  </si>
  <si>
    <t xml:space="preserve">LV - </t>
  </si>
  <si>
    <t>Fakss</t>
  </si>
  <si>
    <t>E - pasts</t>
  </si>
  <si>
    <t>Kods</t>
  </si>
  <si>
    <t>mēnesī</t>
  </si>
  <si>
    <t>Atbilstošo atzīmēt ar "1"</t>
  </si>
  <si>
    <t>Zēni</t>
  </si>
  <si>
    <t xml:space="preserve">Meitenes </t>
  </si>
  <si>
    <t xml:space="preserve">  no  Vidzemes reģiona</t>
  </si>
  <si>
    <t xml:space="preserve">  no Zemgales reģiona</t>
  </si>
  <si>
    <t xml:space="preserve">  no Latgales reģiona</t>
  </si>
  <si>
    <t xml:space="preserve">  no  Rīgas reģiona</t>
  </si>
  <si>
    <t>pēc emocionālas vardarbības</t>
  </si>
  <si>
    <t>pēc fiziskas vardarbības</t>
  </si>
  <si>
    <t>pēc seksuālas vardarbības</t>
  </si>
  <si>
    <t>pēc pamešanas novārtā</t>
  </si>
  <si>
    <t>Meitenes</t>
  </si>
  <si>
    <t xml:space="preserve">                      18 g. v. un vecāki</t>
  </si>
  <si>
    <t xml:space="preserve">  no Kurzemes reģiona</t>
  </si>
  <si>
    <t>pēc vairāku veidu kombinācijas</t>
  </si>
  <si>
    <t xml:space="preserve">     rehabilitācijas sekmīgi pabeigta pirms plānotā kursa beigām</t>
  </si>
  <si>
    <t xml:space="preserve">     rehabilitācijas veida maiņa</t>
  </si>
  <si>
    <t xml:space="preserve">     veselības stāvokļa pasliktināšanās</t>
  </si>
  <si>
    <t xml:space="preserve">     pēc paša ( vecāku) iniciatīvas</t>
  </si>
  <si>
    <t>Apstiprināto amata vienību skaits</t>
  </si>
  <si>
    <r>
      <t>Kods</t>
    </r>
    <r>
      <rPr>
        <sz val="10"/>
        <rFont val="Times New Roman"/>
        <family val="1"/>
      </rPr>
      <t xml:space="preserve"> </t>
    </r>
  </si>
  <si>
    <t>Bērni (kopā)</t>
  </si>
  <si>
    <t>Summa (Ls)</t>
  </si>
  <si>
    <t>X</t>
  </si>
  <si>
    <t>Kapitālie izdevumi kopā ( 5000 kods)</t>
  </si>
  <si>
    <t xml:space="preserve">Zēni </t>
  </si>
  <si>
    <t xml:space="preserve">līdz 6 mēnešiem </t>
  </si>
  <si>
    <t xml:space="preserve">līdz 12 mēnešiem </t>
  </si>
  <si>
    <t xml:space="preserve">līdz 24 mēnešiem </t>
  </si>
  <si>
    <t xml:space="preserve">līdz 36 mēnešiem </t>
  </si>
  <si>
    <t xml:space="preserve">vairāk kā pēc 3 gadiem </t>
  </si>
  <si>
    <t>māte</t>
  </si>
  <si>
    <t>tēvs</t>
  </si>
  <si>
    <t>cits mājsaimniecībā dzīvojošs cilvēks</t>
  </si>
  <si>
    <t>cits mājsaimniecībā dzīvojošs radinieks</t>
  </si>
  <si>
    <t>ārpus mājsaimniecības dzīvojošs radinieks</t>
  </si>
  <si>
    <t>ģimenes locekļu paziņa</t>
  </si>
  <si>
    <t>svešs cilvēks</t>
  </si>
  <si>
    <t>ar bērna izglītošanu, aprūpi vai audzināšanu saistīta persona</t>
  </si>
  <si>
    <t>aizbildnis vai audžuvecāks</t>
  </si>
  <si>
    <t>kārtējo remontu un iestādes uzturēšanas materiālu iegādei (izņemot sanitāri higiēniskos materiālus) (2350 kods)</t>
  </si>
  <si>
    <r>
      <t xml:space="preserve"> </t>
    </r>
    <r>
      <rPr>
        <b/>
        <sz val="10"/>
        <rFont val="Times New Roman"/>
        <family val="1"/>
      </rPr>
      <t>atalgojumam</t>
    </r>
    <r>
      <rPr>
        <sz val="10"/>
        <rFont val="Times New Roman"/>
        <family val="1"/>
      </rPr>
      <t xml:space="preserve"> (1100 kods)</t>
    </r>
  </si>
  <si>
    <t>darbiniekiem, kuri tieši iesaistīti rehabilitācijas procesā</t>
  </si>
  <si>
    <r>
      <t>sociālās apdrošināšanas</t>
    </r>
    <r>
      <rPr>
        <sz val="10"/>
        <rFont val="Times New Roman"/>
        <family val="1"/>
      </rPr>
      <t xml:space="preserve"> obligātajām iemaksām, sociāla rakstura pabalstiem un kompensācijām (1200 kods)</t>
    </r>
  </si>
  <si>
    <t xml:space="preserve"> darbiniekiem, kuri tieši iesaistīti rehabilitācijas procesā</t>
  </si>
  <si>
    <t>pārējiem izdevumiem</t>
  </si>
  <si>
    <t xml:space="preserve">Kods </t>
  </si>
  <si>
    <t>ar noteikto rehabilitācijas kursu - 30 dienas</t>
  </si>
  <si>
    <t>ar noteikto rehabilitācijas kursu, īsāku par 30 dienām</t>
  </si>
  <si>
    <t xml:space="preserve"> </t>
  </si>
  <si>
    <t>mācību līdzekļu un materiālu iegādei (2370 kods)</t>
  </si>
  <si>
    <t>izdevumi par kurināmā un enerģētisko materiālu iegādi (2320 kods)</t>
  </si>
  <si>
    <t xml:space="preserve">izdevumi par komunālajiem pakalpojumiem (2220 kods) </t>
  </si>
  <si>
    <t>Institūcijas direktors (vadītājs):</t>
  </si>
  <si>
    <t>ar  noteikto rehabilitācijas kursu - 60 dienas</t>
  </si>
  <si>
    <t>1. ZIŅAS PAR PĀRSKATA GADA LAIKĀ SOCIĀLĀS REHABILITĀCIJAS PAKALPOJUMU SAŅĒMUŠIEM BĒRNIEM</t>
  </si>
  <si>
    <r>
      <t xml:space="preserve">Pārskata gada laikā </t>
    </r>
    <r>
      <rPr>
        <sz val="10"/>
        <rFont val="Times New Roman"/>
        <family val="1"/>
      </rPr>
      <t>rehabilitācijas pakalpojumu saņēma</t>
    </r>
    <r>
      <rPr>
        <b/>
        <sz val="10"/>
        <rFont val="Times New Roman"/>
        <family val="1"/>
      </rPr>
      <t xml:space="preserve"> - bērni kopā:</t>
    </r>
  </si>
  <si>
    <r>
      <t xml:space="preserve">Pārskata gada laikā  – </t>
    </r>
    <r>
      <rPr>
        <b/>
        <sz val="10"/>
        <rFont val="Times New Roman"/>
        <family val="1"/>
      </rPr>
      <t>bērni kopā:</t>
    </r>
  </si>
  <si>
    <t xml:space="preserve">5. Ieņēmumi pārskata gadā </t>
  </si>
  <si>
    <t>Rehabilitācijas pakalpojumu sniegšanai saņemto līdzekļu kopapjoms</t>
  </si>
  <si>
    <t>6.1  Izdevumi pārskata gadā (faktiskie izdevumi, atbilstoši ekonomiskās klasifikācijas kodiem)</t>
  </si>
  <si>
    <t>Pārskata gadā kopā (Ls)</t>
  </si>
  <si>
    <t>Pārskata gadā UZ VIENU BĒRNU izlietots (Ls)</t>
  </si>
  <si>
    <r>
      <t>Pārskata gada laikā</t>
    </r>
    <r>
      <rPr>
        <sz val="10"/>
        <rFont val="Times New Roman"/>
        <family val="1"/>
      </rPr>
      <t xml:space="preserve"> rehabilitācijas pakalpojumu saņēmušo bērnu pavadoņu skaits, kuri uzturējās iestādē</t>
    </r>
  </si>
  <si>
    <t>Rehabilitācijas institūcijas vajadzībām izlietoto līdzekļu kopapjoms (bez kapitālajiem izdevumiem)</t>
  </si>
  <si>
    <r>
      <t xml:space="preserve">Izlietotie līdzekļi </t>
    </r>
    <r>
      <rPr>
        <b/>
        <sz val="10"/>
        <rFont val="Times New Roman"/>
        <family val="1"/>
      </rPr>
      <t>kopā:</t>
    </r>
  </si>
  <si>
    <t>6.3 Sociālās rehabilitācijas pakalpojumus saņēmušo bērnu pavadoņi</t>
  </si>
  <si>
    <t xml:space="preserve">mīkstā inventāra iegādei </t>
  </si>
  <si>
    <t>5.SOCIĀLĀS REHABILITĀCIJAS PAKALPOJUMU SNIEDZĒJU IEŅĒMUMI</t>
  </si>
  <si>
    <r>
      <t xml:space="preserve">6.2 Finanšu līdzekļu izlietojums uz vienu bērnu </t>
    </r>
    <r>
      <rPr>
        <sz val="11"/>
        <rFont val="Times New Roman"/>
        <family val="1"/>
      </rPr>
      <t>(bez kapitālajiem izdevumiem)</t>
    </r>
  </si>
  <si>
    <t>par vidējo konsultāciju skaitu uz 1 bērnu</t>
  </si>
  <si>
    <t>par 1 konsultāciju</t>
  </si>
  <si>
    <t>Pret bērniem (kopā)</t>
  </si>
  <si>
    <t>Pret zēniem</t>
  </si>
  <si>
    <t>Pret meitenēm</t>
  </si>
  <si>
    <t>Pavadoņu skaits</t>
  </si>
  <si>
    <t>7. SOCIĀLĀS REHABILITĀCIJAS INSTITŪCIJAS TERITORIJA, ĒKAS</t>
  </si>
  <si>
    <t>8. SOCIĀLĀS REHABILITĀCIJAS INSTITŪCIJAS  DARBINIEKI UZ PĀRSKATA GADA 31.DECEMBRI</t>
  </si>
  <si>
    <t>Institūcijas darbinieku skaits uz pārskata gada 31.decembri – kopā</t>
  </si>
  <si>
    <t xml:space="preserve">Istabu skaits </t>
  </si>
  <si>
    <t xml:space="preserve">            4. pielikums</t>
  </si>
  <si>
    <t xml:space="preserve">                                                    2010.gada 6. aprīļa</t>
  </si>
  <si>
    <t xml:space="preserve"> noteikumiem Nr. 338</t>
  </si>
  <si>
    <t>VALSTS STATISTIKAS PĀRSKATS</t>
  </si>
  <si>
    <t xml:space="preserve">Latvijas Republikas </t>
  </si>
  <si>
    <t>līdz 2011.gada15.februārim</t>
  </si>
  <si>
    <t>Labklājības ministrijai</t>
  </si>
  <si>
    <t>Skolas ielā 28, Rīgā, LV-1331</t>
  </si>
  <si>
    <t>Tālr.   67021600  Fakss: 67276445</t>
  </si>
  <si>
    <t>Reģistrācijas numurs Sociālo pakalpojumu sniedzēju reģistrā</t>
  </si>
  <si>
    <t>Tālrunis</t>
  </si>
  <si>
    <t>Mobilais tālrunis</t>
  </si>
  <si>
    <t>VSPARK 22710007</t>
  </si>
  <si>
    <t xml:space="preserve">PĀRSKATS PAR SOCIĀLĀS REHABILITĀCIJAS </t>
  </si>
  <si>
    <t>PAKALPOJUMU SNIEGŠANU NO PRETTIESISKĀM DARBĪBĀM CIETUŠIEM BĒRNIEM</t>
  </si>
  <si>
    <t>Iesniedz sociālās rehabilitācijas pakalpojumu sniedzēji</t>
  </si>
  <si>
    <t>Sociālās rehabilitācijas pakalpojuma sniegšanas vietas adrese</t>
  </si>
  <si>
    <t>Sociālās rehabilitācijas pakalpojumu sniedzējas institūcijas direktors / vadītājs</t>
  </si>
  <si>
    <t>Institūcijas nosaukums un juridiskais statuss, vai fiziskās personas vārds, uzvārds</t>
  </si>
  <si>
    <t xml:space="preserve"> (vārds, uzvārds)</t>
  </si>
  <si>
    <t>saņēma no valsts budžeta apmaksātu pakalpojumu</t>
  </si>
  <si>
    <t xml:space="preserve">                       2 - 3 g. v. </t>
  </si>
  <si>
    <t xml:space="preserve">                       4 - 5 g. v. </t>
  </si>
  <si>
    <t xml:space="preserve">                       6 - 12 g. v. </t>
  </si>
  <si>
    <t xml:space="preserve">                      13 - 15 g.v. </t>
  </si>
  <si>
    <t xml:space="preserve">                      16 - 17 g. v. </t>
  </si>
  <si>
    <t xml:space="preserve">                       0 - 1g. v. </t>
  </si>
  <si>
    <t>saņēma no pašvaldību budžeta apmaksātu pakalpojumu</t>
  </si>
  <si>
    <t>saņēma citu organizāciju vai privātpersonu apmaksātu pakalpojumu</t>
  </si>
  <si>
    <t>ģimenē</t>
  </si>
  <si>
    <t>tai skaitā</t>
  </si>
  <si>
    <t>ārpus ģimenes</t>
  </si>
  <si>
    <r>
      <t>Pārskata gada laikā</t>
    </r>
    <r>
      <rPr>
        <sz val="10"/>
        <rFont val="Times New Roman"/>
        <family val="1"/>
      </rPr>
      <t xml:space="preserve"> rehabilitācijas pakalpojumu saņēma </t>
    </r>
    <r>
      <rPr>
        <b/>
        <sz val="10"/>
        <rFont val="Times New Roman"/>
        <family val="1"/>
      </rPr>
      <t>bērni - kopā</t>
    </r>
  </si>
  <si>
    <r>
      <t xml:space="preserve">Pārskata gada laikā </t>
    </r>
    <r>
      <rPr>
        <sz val="10"/>
        <rFont val="Times New Roman"/>
        <family val="1"/>
      </rPr>
      <t>rehabilitācijas pakalpojumu saņēma</t>
    </r>
    <r>
      <rPr>
        <b/>
        <sz val="10"/>
        <rFont val="Times New Roman"/>
        <family val="1"/>
      </rPr>
      <t xml:space="preserve"> bērni - kopā</t>
    </r>
  </si>
  <si>
    <t>1.1. Pārskata gada laikā sociālās rehabilitācijas pakalpojumu saņēmušo bērnu skaits</t>
  </si>
  <si>
    <t xml:space="preserve">1.2.  Sociālās rehabilitācijas pakalpojumu saņēmušo bērnu sadalījums pa vecuma grupām </t>
  </si>
  <si>
    <r>
      <t>1.3.  Sociālās rehabilitācijas pakalpojumu saņēmušo bērnu sadalījums pa reģioniem</t>
    </r>
    <r>
      <rPr>
        <b/>
        <vertAlign val="superscript"/>
        <sz val="11"/>
        <rFont val="Times New Roman"/>
        <family val="1"/>
      </rPr>
      <t>1)</t>
    </r>
  </si>
  <si>
    <r>
      <t>1)</t>
    </r>
    <r>
      <rPr>
        <sz val="10"/>
        <rFont val="Times New Roman"/>
        <family val="1"/>
      </rPr>
      <t>atbilstoši MK 05.05.2009. noteikumiem nr. 391 "Noteikumi par plānošanas reģionu teritorijām"</t>
    </r>
  </si>
  <si>
    <r>
      <t xml:space="preserve">Pārskata gada laikā </t>
    </r>
    <r>
      <rPr>
        <sz val="10"/>
        <rFont val="Times New Roman"/>
        <family val="1"/>
      </rPr>
      <t xml:space="preserve">rehabilitācijas pakalpojumu saņēma </t>
    </r>
    <r>
      <rPr>
        <b/>
        <sz val="10"/>
        <rFont val="Times New Roman"/>
        <family val="1"/>
      </rPr>
      <t>bērni - kopā</t>
    </r>
  </si>
  <si>
    <t>1.4.  Sociālās  rehabilitācijas pakalpojumu saņēmušo bērnu sadalījums pēc vardarbības veidiem</t>
  </si>
  <si>
    <r>
      <t xml:space="preserve">pēc </t>
    </r>
    <r>
      <rPr>
        <b/>
        <sz val="10"/>
        <rFont val="Times New Roman"/>
        <family val="1"/>
      </rPr>
      <t>emocionālas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</si>
  <si>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fiziskas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</si>
  <si>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seksuālas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</si>
  <si>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pamešanas novārtā</t>
    </r>
  </si>
  <si>
    <r>
      <t xml:space="preserve">pēc </t>
    </r>
    <r>
      <rPr>
        <b/>
        <sz val="10"/>
        <rFont val="Times New Roman"/>
        <family val="1"/>
      </rPr>
      <t>vairāku</t>
    </r>
    <r>
      <rPr>
        <sz val="10"/>
        <rFont val="Times New Roman"/>
        <family val="1"/>
      </rPr>
      <t xml:space="preserve"> veidu kombinācijas</t>
    </r>
  </si>
  <si>
    <t>1.5. Sociālās rehabilitācijas pakalpojuma kursa ilgums</t>
  </si>
  <si>
    <r>
      <t xml:space="preserve">Pārskata gada laikā </t>
    </r>
    <r>
      <rPr>
        <sz val="10"/>
        <rFont val="Times New Roman"/>
        <family val="1"/>
      </rPr>
      <t xml:space="preserve">rehabilitācijas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</si>
  <si>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 xml:space="preserve">rehabilitācijas 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</si>
  <si>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t xml:space="preserve">1.7. Sociālās rehabilitācijas pakalpojumu sniedzēja sadarbība saistībā ar sociālās rehabilitācijas pakalpojumu sniegšanu bērnam </t>
  </si>
  <si>
    <t>18 g. v. un vecāki</t>
  </si>
  <si>
    <t xml:space="preserve">0 - 1g. v. </t>
  </si>
  <si>
    <t xml:space="preserve"> 2 - 4 g. v. </t>
  </si>
  <si>
    <t xml:space="preserve">5 - 6 g. v. </t>
  </si>
  <si>
    <t xml:space="preserve">7 - 12 g. v. </t>
  </si>
  <si>
    <t xml:space="preserve">13 - 15 g. v. </t>
  </si>
  <si>
    <t xml:space="preserve"> 16 - 17 g. v. </t>
  </si>
  <si>
    <t>sadarbojās ar bērna ģimeni</t>
  </si>
  <si>
    <t>sadarbojās ar tās pašvaldības sociālo dienestu, kuras teritorijā reģistrēta bērna dzīvesvieta</t>
  </si>
  <si>
    <t xml:space="preserve">no tiem - sociālās rehabilitācijas pakalpojumu sniedzējs </t>
  </si>
  <si>
    <t>2. PILNĪBĀ UN DAĻĒJI SOCIĀLĀS REHABILITĀCIJAS PAKALPOJUMU SAŅĒMUŠO BĒRNU SKAITS UN PAKALPOJUMA PĀRTRAUKŠANAS IEMESLI PĀRSKATA GADĀ</t>
  </si>
  <si>
    <t xml:space="preserve">2.1. Iziets pilns piešķirtais sociālās rehabilitācijas kurss </t>
  </si>
  <si>
    <t>1.6. Sociālās rehabilitācijas pakalpojuma konsultāciju skaits</t>
  </si>
  <si>
    <t>ar noteikto rehabilitācijas kursu, ilgāku par 60 dienām</t>
  </si>
  <si>
    <t xml:space="preserve">no tiem     </t>
  </si>
  <si>
    <t xml:space="preserve">no tiem         </t>
  </si>
  <si>
    <t xml:space="preserve">no tiem      </t>
  </si>
  <si>
    <t>no tiem</t>
  </si>
  <si>
    <t xml:space="preserve">no tiem </t>
  </si>
  <si>
    <t>maksimālais valsts apmaksāto rehabilitācijas konsultāciju skaits (10 konsultācijas)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</si>
  <si>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</si>
  <si>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</si>
  <si>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r>
      <t xml:space="preserve">2.2.Pakalpojuma pārtraukšana pēc </t>
    </r>
    <r>
      <rPr>
        <b/>
        <u val="single"/>
        <sz val="11"/>
        <rFont val="Times New Roman"/>
        <family val="1"/>
      </rPr>
      <t>mazāk, nekā 50%</t>
    </r>
    <r>
      <rPr>
        <b/>
        <sz val="11"/>
        <rFont val="Times New Roman"/>
        <family val="1"/>
      </rPr>
      <t xml:space="preserve"> no piešķirtā sociālās rehabilitācijas kursa ilguma </t>
    </r>
  </si>
  <si>
    <t>nepakļaušanās rehabilitācijas pakalpojumam (aizbēdzis, neievēro režīmu vai citas prasības)</t>
  </si>
  <si>
    <t xml:space="preserve">     cits iemesls norādīt, kāds)</t>
  </si>
  <si>
    <t>2.3. Pakalpojuma pārtraukšanas iemesli</t>
  </si>
  <si>
    <r>
      <t xml:space="preserve">Pārskata gada laikā  – </t>
    </r>
    <r>
      <rPr>
        <b/>
        <sz val="10"/>
        <rFont val="Times New Roman"/>
        <family val="1"/>
      </rPr>
      <t>bērni kopā</t>
    </r>
  </si>
  <si>
    <t xml:space="preserve">no tiem    </t>
  </si>
  <si>
    <t>2.5. Pakalpojuma pārtraukšanas iemesli</t>
  </si>
  <si>
    <r>
      <t xml:space="preserve">2.4. Pakalpojuma pārtraukšana pēc </t>
    </r>
    <r>
      <rPr>
        <b/>
        <u val="single"/>
        <sz val="11"/>
        <rFont val="Times New Roman"/>
        <family val="1"/>
      </rPr>
      <t>vairāk, nekā 50%</t>
    </r>
    <r>
      <rPr>
        <b/>
        <sz val="11"/>
        <rFont val="Times New Roman"/>
        <family val="1"/>
      </rPr>
      <t xml:space="preserve"> no piešķirtā sociālās rehabilitācijas kursa ilguma </t>
    </r>
  </si>
  <si>
    <t>3. Vardarbības veicēji pret pārskata gada laikā sociālās rehabilitācijas pakalpojumu saņēmušajiem bērniem</t>
  </si>
  <si>
    <t>tai skaitā vardarbības veicējs</t>
  </si>
  <si>
    <r>
      <t>vardarbības gadījumi ģimenē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</si>
  <si>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r>
      <t>vardarbības gadījumi  ārpus ģimenes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</si>
  <si>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 xml:space="preserve">no tiem  </t>
  </si>
  <si>
    <t>4. PĀRSKATA GADA LAIKĀ ATKĀRTOTI SOCIĀLĀS REHABILITĀCIJAS PAKALPOJUMU SAŅĒMUŠIE BĒRNI</t>
  </si>
  <si>
    <r>
      <t>Pārskata gada laikā</t>
    </r>
    <r>
      <rPr>
        <sz val="10"/>
        <rFont val="Times New Roman"/>
        <family val="1"/>
      </rPr>
      <t xml:space="preserve"> iestādē </t>
    </r>
    <r>
      <rPr>
        <b/>
        <sz val="10"/>
        <rFont val="Times New Roman"/>
        <family val="1"/>
      </rPr>
      <t xml:space="preserve">ATKĀRTOTI </t>
    </r>
    <r>
      <rPr>
        <sz val="10"/>
        <rFont val="Times New Roman"/>
        <family val="1"/>
      </rPr>
      <t xml:space="preserve">rehabilitācijas pakalpojumu saņēma </t>
    </r>
    <r>
      <rPr>
        <b/>
        <sz val="10"/>
        <rFont val="Times New Roman"/>
        <family val="1"/>
      </rPr>
      <t>bērni - kopā</t>
    </r>
  </si>
  <si>
    <t xml:space="preserve">                       2 - 4 g. v. </t>
  </si>
  <si>
    <t xml:space="preserve">                       5 - 6 g. v. </t>
  </si>
  <si>
    <t xml:space="preserve">                       7 - 12 g. v. </t>
  </si>
  <si>
    <t xml:space="preserve">                       0 - 1g. v.</t>
  </si>
  <si>
    <t xml:space="preserve">4.1. Sadalījums pa vecuma grupām </t>
  </si>
  <si>
    <t>4.2. Sadalījums pēc atkārtota sociālās rehabilitācijas pakalpojuma piešķiršanas biežuma</t>
  </si>
  <si>
    <r>
      <t>4.3. Sadalījums pa reģioniem</t>
    </r>
    <r>
      <rPr>
        <b/>
        <vertAlign val="superscript"/>
        <sz val="11"/>
        <rFont val="Times New Roman"/>
        <family val="1"/>
      </rPr>
      <t>1)</t>
    </r>
  </si>
  <si>
    <r>
      <t>Pārskata gada laikā</t>
    </r>
    <r>
      <rPr>
        <sz val="10"/>
        <rFont val="Times New Roman"/>
        <family val="1"/>
      </rPr>
      <t xml:space="preserve"> iestādē </t>
    </r>
    <r>
      <rPr>
        <b/>
        <sz val="10"/>
        <rFont val="Times New Roman"/>
        <family val="1"/>
      </rPr>
      <t xml:space="preserve">ATKĀRTOTI </t>
    </r>
    <r>
      <rPr>
        <sz val="10"/>
        <rFont val="Times New Roman"/>
        <family val="1"/>
      </rPr>
      <t xml:space="preserve">rehabilitācijas pakalpojumu saņēma </t>
    </r>
    <r>
      <rPr>
        <b/>
        <sz val="10"/>
        <rFont val="Times New Roman"/>
        <family val="1"/>
      </rPr>
      <t>bērni - kopā:</t>
    </r>
  </si>
  <si>
    <t>3. INFORMĀCIJA PAR VARDARBĪBAS  VEICĒJIEM</t>
  </si>
  <si>
    <r>
      <t xml:space="preserve">no tiem - </t>
    </r>
    <r>
      <rPr>
        <b/>
        <sz val="10"/>
        <rFont val="Times New Roman"/>
        <family val="1"/>
      </rPr>
      <t>laikposmā</t>
    </r>
    <r>
      <rPr>
        <sz val="10"/>
        <rFont val="Times New Roman"/>
        <family val="1"/>
      </rPr>
      <t xml:space="preserve"> pēc iepriekšējā rehabilitācijas pakalpojuma saņemšanas</t>
    </r>
  </si>
  <si>
    <t>Izdevumi pavadoņu uzturēšanai - kopējā summa pārskata gadā</t>
  </si>
  <si>
    <t>Izdevumi pavadoņu uzturēšanai - vidēji uz vienu pavadoni dienā</t>
  </si>
  <si>
    <t xml:space="preserve"> ēdināšanai </t>
  </si>
  <si>
    <t xml:space="preserve">sanitāri higiēniskajiem materiāliem </t>
  </si>
  <si>
    <t>vidēji vienam bērnam</t>
  </si>
  <si>
    <t xml:space="preserve">      valsts budžeta līdzekļi</t>
  </si>
  <si>
    <t xml:space="preserve">      pašvaldību budžeta līdzekļi</t>
  </si>
  <si>
    <t xml:space="preserve">      citu organizāciju vai privātpersonu līdzekļi</t>
  </si>
  <si>
    <t xml:space="preserve">      citi (norādīt, kādi)</t>
  </si>
  <si>
    <t>6. IZDEVUMI, KAS SAISTĪTI AR SOCIĀLĀS REHABILITĀCIJAS PAKALPOJUMU SNIEGŠANU</t>
  </si>
  <si>
    <t>periodikas iegādei ( 2400 kods)</t>
  </si>
  <si>
    <t>ēdināšanai (2363 kods)</t>
  </si>
  <si>
    <t>mīkstā inventāra iegādei (2361 kods)</t>
  </si>
  <si>
    <t>biroja preču un inventāra iegādei (2310 kods)</t>
  </si>
  <si>
    <t>sanitāri higiēniskai apkopšanai izmantojamo materiālu iegādei (2350 kods)</t>
  </si>
  <si>
    <t>viena konsultācija</t>
  </si>
  <si>
    <t>Kopējā teritorijas platība</t>
  </si>
  <si>
    <t>Kopējā rehabilitācijas institūcijas ēku platība</t>
  </si>
  <si>
    <t>Individuālo nodarbību, rotaļu un atpūtas telpu kopējā platība</t>
  </si>
  <si>
    <r>
      <t xml:space="preserve">Kopējā </t>
    </r>
    <r>
      <rPr>
        <b/>
        <sz val="10"/>
        <rFont val="Times New Roman"/>
        <family val="1"/>
      </rPr>
      <t>dzīvojamo istabu</t>
    </r>
    <r>
      <rPr>
        <sz val="10"/>
        <rFont val="Times New Roman"/>
        <family val="1"/>
      </rPr>
      <t xml:space="preserve"> platība</t>
    </r>
  </si>
  <si>
    <t>7.1. Teritorija, ēkas</t>
  </si>
  <si>
    <r>
      <t xml:space="preserve">7.2.  Dzīvojamās istabas </t>
    </r>
    <r>
      <rPr>
        <sz val="11"/>
        <rFont val="Times New Roman"/>
        <family val="1"/>
      </rPr>
      <t>(guļamtelpas)</t>
    </r>
  </si>
  <si>
    <t>no tām</t>
  </si>
  <si>
    <t>1 - 2 bērni istabā</t>
  </si>
  <si>
    <t>3 - 4  bērni istabā</t>
  </si>
  <si>
    <t>5 - 6  bērni istabā</t>
  </si>
  <si>
    <t>7- 9  bērni istabā</t>
  </si>
  <si>
    <r>
      <t>Platība (m</t>
    </r>
    <r>
      <rPr>
        <b/>
        <vertAlign val="superscript"/>
        <sz val="10"/>
        <rFont val="Times New Roman"/>
        <family val="1"/>
      </rPr>
      <t>2)</t>
    </r>
  </si>
  <si>
    <t>10 bērni un vairāk istabā</t>
  </si>
  <si>
    <t>sociālā darba speciālisti - kopā</t>
  </si>
  <si>
    <t>veselības aprūpes speciālisti - kopā</t>
  </si>
  <si>
    <t>citi</t>
  </si>
  <si>
    <t>pedagogi</t>
  </si>
  <si>
    <t>citi speciālisti - kopā</t>
  </si>
  <si>
    <t>pārējie darbinieki</t>
  </si>
  <si>
    <r>
      <t>8.1. Amata nosaukums saskaņā ar profesiju klasifikatoru</t>
    </r>
    <r>
      <rPr>
        <b/>
        <vertAlign val="superscript"/>
        <sz val="11"/>
        <rFont val="Times New Roman"/>
        <family val="1"/>
      </rPr>
      <t>1)</t>
    </r>
  </si>
  <si>
    <r>
      <t>2)</t>
    </r>
    <r>
      <rPr>
        <sz val="10"/>
        <rFont val="Times New Roman"/>
        <family val="1"/>
      </rPr>
      <t xml:space="preserve"> tā kā darbinieki var strādāt nepilnu slodzi vai vairāk par slodzi, šim skaitam </t>
    </r>
    <r>
      <rPr>
        <b/>
        <sz val="10"/>
        <rFont val="Times New Roman"/>
        <family val="1"/>
      </rPr>
      <t>nav jābūt</t>
    </r>
    <r>
      <rPr>
        <sz val="10"/>
        <rFont val="Times New Roman"/>
        <family val="1"/>
      </rPr>
      <t xml:space="preserve"> faktiski amatos strādājošo personu skaita summai! Šeit jāuzrāda</t>
    </r>
    <r>
      <rPr>
        <b/>
        <sz val="10"/>
        <rFont val="Times New Roman"/>
        <family val="1"/>
      </rPr>
      <t xml:space="preserve"> kopējais iestādes darbinieku</t>
    </r>
    <r>
      <rPr>
        <sz val="10"/>
        <rFont val="Times New Roman"/>
        <family val="1"/>
      </rPr>
      <t xml:space="preserve">  skaits.</t>
    </r>
  </si>
  <si>
    <r>
      <t>Faktiski šajos amatos strādājošo personu skaits</t>
    </r>
    <r>
      <rPr>
        <b/>
        <vertAlign val="superscript"/>
        <sz val="10"/>
        <rFont val="Times New Roman"/>
        <family val="1"/>
      </rPr>
      <t>2)</t>
    </r>
  </si>
  <si>
    <r>
      <t>administratīvais personāls</t>
    </r>
    <r>
      <rPr>
        <b/>
        <vertAlign val="superscript"/>
        <sz val="10"/>
        <rFont val="Times New Roman"/>
        <family val="1"/>
      </rPr>
      <t>3)</t>
    </r>
  </si>
  <si>
    <r>
      <t>3)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administratīvais personāls - direktors un direktora vietnieks,grāmatvedis, ekonomists, lietvedis, arhīva lietu speciālists, personāla inspektors</t>
    </r>
  </si>
  <si>
    <r>
      <t>1)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atbilstoši ar LR MK 18.05.2010.gada noteikumiem Nr.461 apstiprinātajam profesiju klasifikatoram</t>
    </r>
  </si>
  <si>
    <t>Istabu skaits - kopā</t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</si>
  <si>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sociālajā darbā</t>
    </r>
    <r>
      <rPr>
        <sz val="10"/>
        <rFont val="Times New Roman"/>
        <family val="1"/>
      </rPr>
      <t xml:space="preserve"> vai karitatīvajā sociālajā darbā</t>
    </r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</si>
  <si>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citā profesijā</t>
    </r>
  </si>
  <si>
    <t>pirmā līmeņa profesionālā augstākā izglītība sociālās aprūpes, sociālās rehabilitācijas, sociālās palīdzības organizēšanas jomā</t>
  </si>
  <si>
    <t>t.sk., iegūst otrā līmeņa profesionālo augstāko vai akadēmisko izglītību</t>
  </si>
  <si>
    <t>cita izglītība</t>
  </si>
  <si>
    <t>9.DATI PAR SOCIĀLĀS REHABILITĀCIJAS INSTITŪCIJAS VADĪTĀJU</t>
  </si>
  <si>
    <t>Pārskatu sagatavoja:</t>
  </si>
  <si>
    <t xml:space="preserve">                                                             (amats)    </t>
  </si>
  <si>
    <r>
      <t xml:space="preserve">Kontaktinformācija: </t>
    </r>
    <r>
      <rPr>
        <sz val="10"/>
        <rFont val="Times New Roman"/>
        <family val="1"/>
      </rPr>
      <t>tālrunis:</t>
    </r>
  </si>
  <si>
    <t>e-pasts:</t>
  </si>
  <si>
    <t xml:space="preserve">Datums:                                   </t>
  </si>
  <si>
    <t>10. SOCIĀLĀS REHABILITĀCIJAS PAKALPOJUMA SNIEDZĒJI DZĪVESVIETĀ</t>
  </si>
  <si>
    <t>(vārds, uzvārds)                           (paraksts)</t>
  </si>
  <si>
    <t>(vārds, uzvārds)                            (paraksts)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</si>
  <si>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</si>
  <si>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>9. Institūcijas vadītāja izglītība</t>
  </si>
  <si>
    <t>0111</t>
  </si>
  <si>
    <t>01111</t>
  </si>
  <si>
    <t>01112</t>
  </si>
  <si>
    <t>01113</t>
  </si>
  <si>
    <t>0121</t>
  </si>
  <si>
    <t>01211</t>
  </si>
  <si>
    <t>01212</t>
  </si>
  <si>
    <t>01213</t>
  </si>
  <si>
    <t>01214</t>
  </si>
  <si>
    <t>01215</t>
  </si>
  <si>
    <t>01216</t>
  </si>
  <si>
    <t>01217</t>
  </si>
  <si>
    <t>0131</t>
  </si>
  <si>
    <t>01311</t>
  </si>
  <si>
    <t>01312</t>
  </si>
  <si>
    <t>01313</t>
  </si>
  <si>
    <t>01314</t>
  </si>
  <si>
    <t>01315</t>
  </si>
  <si>
    <t>0141</t>
  </si>
  <si>
    <t>01411</t>
  </si>
  <si>
    <t>014111</t>
  </si>
  <si>
    <t>014112</t>
  </si>
  <si>
    <t>01412</t>
  </si>
  <si>
    <t>014121</t>
  </si>
  <si>
    <t>014122</t>
  </si>
  <si>
    <t>01413</t>
  </si>
  <si>
    <t>014131</t>
  </si>
  <si>
    <t>014132</t>
  </si>
  <si>
    <t>01414</t>
  </si>
  <si>
    <t>014141</t>
  </si>
  <si>
    <t>014142</t>
  </si>
  <si>
    <t>01415</t>
  </si>
  <si>
    <t>014151</t>
  </si>
  <si>
    <t>014152</t>
  </si>
  <si>
    <t>0151</t>
  </si>
  <si>
    <t>01511</t>
  </si>
  <si>
    <t>01512</t>
  </si>
  <si>
    <t>01513</t>
  </si>
  <si>
    <t>01514</t>
  </si>
  <si>
    <t>0161</t>
  </si>
  <si>
    <t>01611</t>
  </si>
  <si>
    <t>01612</t>
  </si>
  <si>
    <t>01613</t>
  </si>
  <si>
    <t>0171</t>
  </si>
  <si>
    <t>01711</t>
  </si>
  <si>
    <t>01712</t>
  </si>
  <si>
    <t>0211</t>
  </si>
  <si>
    <t>02111</t>
  </si>
  <si>
    <t>021111</t>
  </si>
  <si>
    <t>021112</t>
  </si>
  <si>
    <t>021113</t>
  </si>
  <si>
    <t>021114</t>
  </si>
  <si>
    <t>021115</t>
  </si>
  <si>
    <t>02112</t>
  </si>
  <si>
    <t>021121</t>
  </si>
  <si>
    <t>021122</t>
  </si>
  <si>
    <t>021123</t>
  </si>
  <si>
    <t>021124</t>
  </si>
  <si>
    <t>021125</t>
  </si>
  <si>
    <t>02113</t>
  </si>
  <si>
    <t>021131</t>
  </si>
  <si>
    <t>021132</t>
  </si>
  <si>
    <t>021133</t>
  </si>
  <si>
    <t>021134</t>
  </si>
  <si>
    <t>021135</t>
  </si>
  <si>
    <t>02114</t>
  </si>
  <si>
    <t>021141</t>
  </si>
  <si>
    <t>021142</t>
  </si>
  <si>
    <t>021143</t>
  </si>
  <si>
    <t>021144</t>
  </si>
  <si>
    <t>021145</t>
  </si>
  <si>
    <t>02115</t>
  </si>
  <si>
    <t>021151</t>
  </si>
  <si>
    <t>021152</t>
  </si>
  <si>
    <t>021153</t>
  </si>
  <si>
    <t>021154</t>
  </si>
  <si>
    <t>021155</t>
  </si>
  <si>
    <t>02116</t>
  </si>
  <si>
    <t>021161</t>
  </si>
  <si>
    <t>021162</t>
  </si>
  <si>
    <t>021163</t>
  </si>
  <si>
    <t>021164</t>
  </si>
  <si>
    <t>021165</t>
  </si>
  <si>
    <t>02117</t>
  </si>
  <si>
    <t>021171</t>
  </si>
  <si>
    <t>021172</t>
  </si>
  <si>
    <t>021173</t>
  </si>
  <si>
    <t>021174</t>
  </si>
  <si>
    <t>021175</t>
  </si>
  <si>
    <t>0221</t>
  </si>
  <si>
    <t>02211</t>
  </si>
  <si>
    <t>022111</t>
  </si>
  <si>
    <t>022112</t>
  </si>
  <si>
    <t>022113</t>
  </si>
  <si>
    <t>022114</t>
  </si>
  <si>
    <t>022115</t>
  </si>
  <si>
    <t>02212</t>
  </si>
  <si>
    <t>022121</t>
  </si>
  <si>
    <t>022122</t>
  </si>
  <si>
    <t>022123</t>
  </si>
  <si>
    <t>022124</t>
  </si>
  <si>
    <t>022125</t>
  </si>
  <si>
    <t>02213</t>
  </si>
  <si>
    <t>022131</t>
  </si>
  <si>
    <t>022132</t>
  </si>
  <si>
    <t>022133</t>
  </si>
  <si>
    <t>022134</t>
  </si>
  <si>
    <t>022135</t>
  </si>
  <si>
    <t>02214</t>
  </si>
  <si>
    <t>022141</t>
  </si>
  <si>
    <t>022142</t>
  </si>
  <si>
    <t>022143</t>
  </si>
  <si>
    <t>022145</t>
  </si>
  <si>
    <t>022144</t>
  </si>
  <si>
    <t>02215</t>
  </si>
  <si>
    <t>022151</t>
  </si>
  <si>
    <t>022152</t>
  </si>
  <si>
    <t>022153</t>
  </si>
  <si>
    <t>022154</t>
  </si>
  <si>
    <t>022155</t>
  </si>
  <si>
    <t>02216</t>
  </si>
  <si>
    <t>022161</t>
  </si>
  <si>
    <t>022162</t>
  </si>
  <si>
    <t>022163</t>
  </si>
  <si>
    <t>022164</t>
  </si>
  <si>
    <t>022165</t>
  </si>
  <si>
    <t>02217</t>
  </si>
  <si>
    <t>022171</t>
  </si>
  <si>
    <t>022172</t>
  </si>
  <si>
    <t>022173</t>
  </si>
  <si>
    <t>022174</t>
  </si>
  <si>
    <t>022175</t>
  </si>
  <si>
    <t>0231</t>
  </si>
  <si>
    <t>0232</t>
  </si>
  <si>
    <t>0233</t>
  </si>
  <si>
    <t>0324</t>
  </si>
  <si>
    <t>0235</t>
  </si>
  <si>
    <t>0236</t>
  </si>
  <si>
    <t>0241</t>
  </si>
  <si>
    <t>02411</t>
  </si>
  <si>
    <t>024112</t>
  </si>
  <si>
    <t>024113</t>
  </si>
  <si>
    <t>04211</t>
  </si>
  <si>
    <t>024111</t>
  </si>
  <si>
    <t>04212</t>
  </si>
  <si>
    <t>04213</t>
  </si>
  <si>
    <t>04214</t>
  </si>
  <si>
    <t>04215</t>
  </si>
  <si>
    <t>024114</t>
  </si>
  <si>
    <t>024115</t>
  </si>
  <si>
    <t>02412</t>
  </si>
  <si>
    <t>024121</t>
  </si>
  <si>
    <t>024122</t>
  </si>
  <si>
    <t>024123</t>
  </si>
  <si>
    <t>024124</t>
  </si>
  <si>
    <t>024125</t>
  </si>
  <si>
    <t>02413</t>
  </si>
  <si>
    <t>024131</t>
  </si>
  <si>
    <t>024132</t>
  </si>
  <si>
    <t>024133</t>
  </si>
  <si>
    <t>024134</t>
  </si>
  <si>
    <t>024135</t>
  </si>
  <si>
    <t>02414</t>
  </si>
  <si>
    <t>024141</t>
  </si>
  <si>
    <t>024142</t>
  </si>
  <si>
    <t>024143</t>
  </si>
  <si>
    <t>024144</t>
  </si>
  <si>
    <t>024145</t>
  </si>
  <si>
    <t>02415</t>
  </si>
  <si>
    <t>024151</t>
  </si>
  <si>
    <t>024152</t>
  </si>
  <si>
    <t>024153</t>
  </si>
  <si>
    <t>024154</t>
  </si>
  <si>
    <t>024155</t>
  </si>
  <si>
    <t>02416</t>
  </si>
  <si>
    <t>024161</t>
  </si>
  <si>
    <t>024162</t>
  </si>
  <si>
    <t>024163</t>
  </si>
  <si>
    <t>024164</t>
  </si>
  <si>
    <t>024165</t>
  </si>
  <si>
    <t>02417</t>
  </si>
  <si>
    <t>024171</t>
  </si>
  <si>
    <t>024172</t>
  </si>
  <si>
    <t>024173</t>
  </si>
  <si>
    <t>024174</t>
  </si>
  <si>
    <t>024175</t>
  </si>
  <si>
    <t>0251</t>
  </si>
  <si>
    <t>0252</t>
  </si>
  <si>
    <t>0253</t>
  </si>
  <si>
    <t>0254</t>
  </si>
  <si>
    <t>0255</t>
  </si>
  <si>
    <t>0256</t>
  </si>
  <si>
    <t>0411</t>
  </si>
  <si>
    <t>04111</t>
  </si>
  <si>
    <t>04112</t>
  </si>
  <si>
    <t>04113</t>
  </si>
  <si>
    <t>04114</t>
  </si>
  <si>
    <t>04115</t>
  </si>
  <si>
    <t>04116</t>
  </si>
  <si>
    <t>04117</t>
  </si>
  <si>
    <t>0421</t>
  </si>
  <si>
    <t>0431</t>
  </si>
  <si>
    <t>04312</t>
  </si>
  <si>
    <t>04313</t>
  </si>
  <si>
    <t>04314</t>
  </si>
  <si>
    <t>04315</t>
  </si>
  <si>
    <t>051</t>
  </si>
  <si>
    <t>0511</t>
  </si>
  <si>
    <t>0512</t>
  </si>
  <si>
    <t>0513</t>
  </si>
  <si>
    <t>0514</t>
  </si>
  <si>
    <t>0611</t>
  </si>
  <si>
    <t>0612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</si>
  <si>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</si>
  <si>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</si>
  <si>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</si>
  <si>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</si>
  <si>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</si>
  <si>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</si>
  <si>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</si>
  <si>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</si>
  <si>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</si>
  <si>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</si>
  <si>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0611101</t>
  </si>
  <si>
    <t>0611111</t>
  </si>
  <si>
    <t>061111</t>
  </si>
  <si>
    <t>061112</t>
  </si>
  <si>
    <t>0621</t>
  </si>
  <si>
    <t>06211</t>
  </si>
  <si>
    <t>06212</t>
  </si>
  <si>
    <t>06213</t>
  </si>
  <si>
    <t>06214</t>
  </si>
  <si>
    <t>06215</t>
  </si>
  <si>
    <t>0631</t>
  </si>
  <si>
    <t>0632</t>
  </si>
  <si>
    <t>0633</t>
  </si>
  <si>
    <t>0711</t>
  </si>
  <si>
    <t>0712</t>
  </si>
  <si>
    <t>0713</t>
  </si>
  <si>
    <t>0714</t>
  </si>
  <si>
    <t>0715</t>
  </si>
  <si>
    <t>0721</t>
  </si>
  <si>
    <t>07211</t>
  </si>
  <si>
    <t>07212</t>
  </si>
  <si>
    <t>07213</t>
  </si>
  <si>
    <t>07214</t>
  </si>
  <si>
    <t>07215</t>
  </si>
  <si>
    <t>0811</t>
  </si>
  <si>
    <t>08111</t>
  </si>
  <si>
    <t>081111</t>
  </si>
  <si>
    <t>081112</t>
  </si>
  <si>
    <t>081113</t>
  </si>
  <si>
    <t>08112</t>
  </si>
  <si>
    <t>081121</t>
  </si>
  <si>
    <t>081122</t>
  </si>
  <si>
    <t>081123</t>
  </si>
  <si>
    <t>08113</t>
  </si>
  <si>
    <t>08114</t>
  </si>
  <si>
    <t>081141</t>
  </si>
  <si>
    <t>081142</t>
  </si>
  <si>
    <t>081143</t>
  </si>
  <si>
    <t>08115</t>
  </si>
  <si>
    <t>08116</t>
  </si>
  <si>
    <t>08117</t>
  </si>
  <si>
    <t>10141</t>
  </si>
  <si>
    <t>091</t>
  </si>
  <si>
    <t>092</t>
  </si>
  <si>
    <t>093</t>
  </si>
  <si>
    <t>0931</t>
  </si>
  <si>
    <t>094</t>
  </si>
  <si>
    <t>031</t>
  </si>
  <si>
    <t>0311</t>
  </si>
  <si>
    <t>03111</t>
  </si>
  <si>
    <t>03112</t>
  </si>
  <si>
    <t>03113</t>
  </si>
  <si>
    <t>03114</t>
  </si>
  <si>
    <t>03115</t>
  </si>
  <si>
    <t>0312</t>
  </si>
  <si>
    <t>03121</t>
  </si>
  <si>
    <t>03122</t>
  </si>
  <si>
    <t>03123</t>
  </si>
  <si>
    <t>03124</t>
  </si>
  <si>
    <t>sociālie darbinieki (2635)</t>
  </si>
  <si>
    <t>sociālie aprūpētāji (3412)</t>
  </si>
  <si>
    <t>sociālie rehabilitētāji (3412)</t>
  </si>
  <si>
    <t>psihoterapeiti (2212)</t>
  </si>
  <si>
    <t>medicīnas māsas (2221)</t>
  </si>
  <si>
    <t>sociālie pedagogi (2359)</t>
  </si>
  <si>
    <t>psihologi (2634)</t>
  </si>
  <si>
    <t>aukles, aprūpētāji (5311)</t>
  </si>
  <si>
    <t>audzinātāji (5311)</t>
  </si>
  <si>
    <t>2010. GADĀ</t>
  </si>
  <si>
    <r>
      <t>Dzīvojamo istabu platība uz 1 bērnu</t>
    </r>
    <r>
      <rPr>
        <vertAlign val="superscript"/>
        <sz val="10"/>
        <rFont val="Times New Roman"/>
        <family val="1"/>
      </rPr>
      <t>4)</t>
    </r>
  </si>
  <si>
    <r>
      <t>4)</t>
    </r>
    <r>
      <rPr>
        <sz val="10"/>
        <rFont val="Times New Roman"/>
        <family val="1"/>
      </rPr>
      <t xml:space="preserve"> lielumu aprēķina, 0714 kodā ierakstīto dzīvojamo istabu kopējo platību dalot ar vietu skaitu institūcijā</t>
    </r>
  </si>
  <si>
    <t>10.Sociālās rehabilitācijas pakalpojuma sniedzēju skaits un  profesijas nosaukums saskaņā ar profesiju klasifikatoru</t>
  </si>
  <si>
    <t>Pakalpojumu sniedzēju personu skaits</t>
  </si>
  <si>
    <t>citas profesijas (norādīt, kādas)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</si>
</sst>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0\ _L_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&quot;Ls&quot;"/>
    <numFmt numFmtId="177" formatCode="#,##0.0"/>
    <numFmt numFmtId="178" formatCode="0.000"/>
    <numFmt numFmtId="179" formatCode="0.0"/>
    <numFmt numFmtId="180" formatCode="[$-426]dddd\,\ yyyy&quot;. gada &quot;d\.\ mmmm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color indexed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u val="single"/>
      <sz val="9"/>
      <name val="Times New Roman"/>
      <family val="1"/>
    </font>
    <font>
      <b/>
      <sz val="10"/>
      <color indexed="20"/>
      <name val="Times New Roman"/>
      <family val="1"/>
    </font>
    <font>
      <b/>
      <sz val="8"/>
      <color indexed="2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6" fillId="0" borderId="3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4" xfId="0" applyFont="1" applyBorder="1" applyAlignment="1" applyProtection="1">
      <alignment horizontal="center"/>
      <protection/>
    </xf>
    <xf numFmtId="0" fontId="18" fillId="0" borderId="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49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/>
      <protection/>
    </xf>
    <xf numFmtId="0" fontId="7" fillId="2" borderId="6" xfId="0" applyFont="1" applyFill="1" applyBorder="1" applyAlignment="1" applyProtection="1">
      <alignment horizontal="center" wrapText="1"/>
      <protection/>
    </xf>
    <xf numFmtId="49" fontId="4" fillId="0" borderId="5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49" fontId="4" fillId="0" borderId="8" xfId="0" applyNumberFormat="1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left"/>
      <protection/>
    </xf>
    <xf numFmtId="49" fontId="7" fillId="2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wrapText="1"/>
      <protection/>
    </xf>
    <xf numFmtId="49" fontId="0" fillId="0" borderId="0" xfId="0" applyNumberFormat="1" applyFont="1" applyAlignment="1" applyProtection="1">
      <alignment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center"/>
      <protection locked="0"/>
    </xf>
    <xf numFmtId="2" fontId="25" fillId="0" borderId="2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8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8" fillId="0" borderId="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/>
      <protection/>
    </xf>
    <xf numFmtId="1" fontId="18" fillId="0" borderId="9" xfId="0" applyNumberFormat="1" applyFont="1" applyBorder="1" applyAlignment="1" applyProtection="1">
      <alignment horizontal="center"/>
      <protection/>
    </xf>
    <xf numFmtId="1" fontId="18" fillId="0" borderId="17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/>
      <protection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49" fontId="7" fillId="0" borderId="19" xfId="0" applyNumberFormat="1" applyFont="1" applyBorder="1" applyAlignment="1" applyProtection="1">
      <alignment/>
      <protection/>
    </xf>
    <xf numFmtId="0" fontId="25" fillId="0" borderId="20" xfId="0" applyFont="1" applyBorder="1" applyAlignment="1" applyProtection="1">
      <alignment horizontal="center"/>
      <protection locked="0"/>
    </xf>
    <xf numFmtId="1" fontId="18" fillId="0" borderId="2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7" fillId="2" borderId="23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" fontId="25" fillId="0" borderId="11" xfId="0" applyNumberFormat="1" applyFont="1" applyBorder="1" applyAlignment="1" applyProtection="1">
      <alignment horizontal="center"/>
      <protection locked="0"/>
    </xf>
    <xf numFmtId="1" fontId="25" fillId="0" borderId="12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/>
    </xf>
    <xf numFmtId="0" fontId="14" fillId="0" borderId="1" xfId="0" applyFont="1" applyBorder="1" applyAlignment="1">
      <alignment/>
    </xf>
    <xf numFmtId="1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3" xfId="0" applyFont="1" applyBorder="1" applyAlignment="1">
      <alignment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 applyProtection="1">
      <alignment horizontal="center" wrapText="1"/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0" fontId="18" fillId="0" borderId="24" xfId="0" applyFont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49" fontId="7" fillId="2" borderId="25" xfId="0" applyNumberFormat="1" applyFont="1" applyFill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wrapText="1"/>
      <protection/>
    </xf>
    <xf numFmtId="49" fontId="7" fillId="0" borderId="31" xfId="0" applyNumberFormat="1" applyFont="1" applyFill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1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/>
    </xf>
    <xf numFmtId="49" fontId="9" fillId="2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horizontal="center" wrapText="1"/>
      <protection/>
    </xf>
    <xf numFmtId="49" fontId="4" fillId="0" borderId="8" xfId="0" applyNumberFormat="1" applyFont="1" applyBorder="1" applyAlignment="1" applyProtection="1">
      <alignment horizontal="center" wrapText="1"/>
      <protection/>
    </xf>
    <xf numFmtId="49" fontId="9" fillId="2" borderId="6" xfId="0" applyNumberFormat="1" applyFont="1" applyFill="1" applyBorder="1" applyAlignment="1" applyProtection="1">
      <alignment horizontal="center" vertical="center"/>
      <protection/>
    </xf>
    <xf numFmtId="49" fontId="7" fillId="2" borderId="34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4" fillId="0" borderId="5" xfId="0" applyNumberFormat="1" applyFont="1" applyFill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right"/>
      <protection/>
    </xf>
    <xf numFmtId="49" fontId="7" fillId="2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5" xfId="0" applyNumberFormat="1" applyFont="1" applyBorder="1" applyAlignment="1" applyProtection="1">
      <alignment horizontal="left"/>
      <protection/>
    </xf>
    <xf numFmtId="49" fontId="7" fillId="0" borderId="5" xfId="0" applyNumberFormat="1" applyFont="1" applyBorder="1" applyAlignment="1" applyProtection="1">
      <alignment horizontal="left"/>
      <protection/>
    </xf>
    <xf numFmtId="49" fontId="7" fillId="0" borderId="4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7" fillId="0" borderId="5" xfId="0" applyNumberFormat="1" applyFont="1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 horizontal="left" wrapText="1"/>
      <protection/>
    </xf>
    <xf numFmtId="49" fontId="7" fillId="0" borderId="5" xfId="0" applyNumberFormat="1" applyFont="1" applyFill="1" applyBorder="1" applyAlignment="1" applyProtection="1">
      <alignment horizontal="left" wrapText="1"/>
      <protection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49" fontId="7" fillId="0" borderId="8" xfId="0" applyNumberFormat="1" applyFont="1" applyBorder="1" applyAlignment="1" applyProtection="1">
      <alignment horizontal="left"/>
      <protection/>
    </xf>
    <xf numFmtId="49" fontId="7" fillId="0" borderId="14" xfId="0" applyNumberFormat="1" applyFont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 horizontal="left"/>
      <protection/>
    </xf>
    <xf numFmtId="1" fontId="18" fillId="0" borderId="5" xfId="0" applyNumberFormat="1" applyFont="1" applyBorder="1" applyAlignment="1" applyProtection="1">
      <alignment horizontal="center"/>
      <protection/>
    </xf>
    <xf numFmtId="1" fontId="18" fillId="0" borderId="14" xfId="0" applyNumberFormat="1" applyFont="1" applyBorder="1" applyAlignment="1" applyProtection="1">
      <alignment horizontal="center"/>
      <protection/>
    </xf>
    <xf numFmtId="1" fontId="18" fillId="0" borderId="8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3" fillId="0" borderId="17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3" fillId="0" borderId="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25" fillId="0" borderId="9" xfId="0" applyNumberFormat="1" applyFont="1" applyBorder="1" applyAlignment="1" applyProtection="1">
      <alignment horizontal="center"/>
      <protection locked="0"/>
    </xf>
    <xf numFmtId="1" fontId="25" fillId="0" borderId="17" xfId="0" applyNumberFormat="1" applyFont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/>
      <protection/>
    </xf>
    <xf numFmtId="172" fontId="25" fillId="0" borderId="11" xfId="0" applyNumberFormat="1" applyFont="1" applyBorder="1" applyAlignment="1" applyProtection="1">
      <alignment horizontal="center"/>
      <protection locked="0"/>
    </xf>
    <xf numFmtId="172" fontId="25" fillId="0" borderId="12" xfId="0" applyNumberFormat="1" applyFont="1" applyBorder="1" applyAlignment="1" applyProtection="1">
      <alignment horizontal="center"/>
      <protection locked="0"/>
    </xf>
    <xf numFmtId="2" fontId="18" fillId="0" borderId="9" xfId="0" applyNumberFormat="1" applyFont="1" applyBorder="1" applyAlignment="1" applyProtection="1">
      <alignment horizontal="center"/>
      <protection/>
    </xf>
    <xf numFmtId="2" fontId="18" fillId="0" borderId="5" xfId="0" applyNumberFormat="1" applyFont="1" applyBorder="1" applyAlignment="1" applyProtection="1">
      <alignment horizontal="center"/>
      <protection/>
    </xf>
    <xf numFmtId="1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11" xfId="0" applyNumberFormat="1" applyFont="1" applyFill="1" applyBorder="1" applyAlignment="1" applyProtection="1">
      <alignment horizontal="center"/>
      <protection locked="0"/>
    </xf>
    <xf numFmtId="1" fontId="25" fillId="0" borderId="1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9" fontId="4" fillId="0" borderId="19" xfId="0" applyNumberFormat="1" applyFont="1" applyBorder="1" applyAlignment="1" applyProtection="1">
      <alignment vertical="center"/>
      <protection/>
    </xf>
    <xf numFmtId="49" fontId="4" fillId="0" borderId="4" xfId="0" applyNumberFormat="1" applyFont="1" applyBorder="1" applyAlignment="1" applyProtection="1">
      <alignment horizontal="left"/>
      <protection/>
    </xf>
    <xf numFmtId="49" fontId="4" fillId="0" borderId="26" xfId="0" applyNumberFormat="1" applyFont="1" applyBorder="1" applyAlignment="1" applyProtection="1">
      <alignment horizontal="left"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37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4" fillId="0" borderId="30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5" xfId="0" applyNumberFormat="1" applyFont="1" applyBorder="1" applyAlignment="1" applyProtection="1">
      <alignment/>
      <protection/>
    </xf>
    <xf numFmtId="0" fontId="9" fillId="2" borderId="33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9" fillId="2" borderId="33" xfId="0" applyFont="1" applyFill="1" applyBorder="1" applyAlignment="1" applyProtection="1">
      <alignment vertical="center" wrapText="1"/>
      <protection/>
    </xf>
    <xf numFmtId="0" fontId="0" fillId="2" borderId="18" xfId="0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9" fillId="2" borderId="41" xfId="0" applyFont="1" applyFill="1" applyBorder="1" applyAlignment="1" applyProtection="1">
      <alignment horizontal="left" vertical="center" wrapText="1"/>
      <protection/>
    </xf>
    <xf numFmtId="0" fontId="9" fillId="2" borderId="42" xfId="0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wrapText="1"/>
      <protection/>
    </xf>
    <xf numFmtId="0" fontId="4" fillId="0" borderId="8" xfId="0" applyFont="1" applyBorder="1" applyAlignment="1" applyProtection="1">
      <alignment wrapText="1"/>
      <protection/>
    </xf>
    <xf numFmtId="0" fontId="0" fillId="0" borderId="8" xfId="0" applyBorder="1" applyAlignment="1" applyProtection="1">
      <alignment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49" fontId="4" fillId="0" borderId="8" xfId="0" applyNumberFormat="1" applyFont="1" applyBorder="1" applyAlignment="1" applyProtection="1">
      <alignment/>
      <protection/>
    </xf>
    <xf numFmtId="0" fontId="9" fillId="2" borderId="33" xfId="0" applyFont="1" applyFill="1" applyBorder="1" applyAlignment="1" applyProtection="1">
      <alignment vertical="center"/>
      <protection/>
    </xf>
    <xf numFmtId="49" fontId="4" fillId="0" borderId="5" xfId="0" applyNumberFormat="1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left" wrapText="1"/>
      <protection/>
    </xf>
    <xf numFmtId="0" fontId="4" fillId="0" borderId="8" xfId="0" applyFont="1" applyBorder="1" applyAlignment="1" applyProtection="1">
      <alignment/>
      <protection/>
    </xf>
    <xf numFmtId="0" fontId="9" fillId="2" borderId="33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9" fillId="2" borderId="33" xfId="0" applyFont="1" applyFill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9" fillId="0" borderId="42" xfId="0" applyFont="1" applyFill="1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7" fillId="0" borderId="35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4" fillId="0" borderId="44" xfId="0" applyFont="1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vertical="center" wrapText="1"/>
      <protection/>
    </xf>
    <xf numFmtId="49" fontId="4" fillId="0" borderId="8" xfId="0" applyNumberFormat="1" applyFont="1" applyBorder="1" applyAlignment="1" applyProtection="1">
      <alignment wrapText="1"/>
      <protection/>
    </xf>
    <xf numFmtId="0" fontId="4" fillId="0" borderId="44" xfId="0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4" fillId="0" borderId="4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4" fillId="0" borderId="47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47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4" fillId="0" borderId="35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2" borderId="18" xfId="0" applyFill="1" applyBorder="1" applyAlignment="1" applyProtection="1">
      <alignment wrapText="1"/>
      <protection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2" borderId="48" xfId="0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48" xfId="0" applyFont="1" applyFill="1" applyBorder="1" applyAlignment="1" applyProtection="1">
      <alignment wrapText="1"/>
      <protection/>
    </xf>
    <xf numFmtId="0" fontId="4" fillId="2" borderId="49" xfId="0" applyFont="1" applyFill="1" applyBorder="1" applyAlignment="1" applyProtection="1">
      <alignment wrapText="1"/>
      <protection/>
    </xf>
    <xf numFmtId="0" fontId="0" fillId="2" borderId="29" xfId="0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23" fillId="0" borderId="50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wrapText="1"/>
      <protection/>
    </xf>
    <xf numFmtId="0" fontId="7" fillId="0" borderId="9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7" fillId="0" borderId="48" xfId="0" applyFont="1" applyBorder="1" applyAlignment="1" applyProtection="1">
      <alignment wrapText="1"/>
      <protection/>
    </xf>
    <xf numFmtId="0" fontId="7" fillId="0" borderId="49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/>
      <protection/>
    </xf>
    <xf numFmtId="0" fontId="4" fillId="0" borderId="45" xfId="0" applyFont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/>
      <protection/>
    </xf>
    <xf numFmtId="0" fontId="9" fillId="2" borderId="48" xfId="0" applyFont="1" applyFill="1" applyBorder="1" applyAlignment="1" applyProtection="1">
      <alignment vertical="center" wrapText="1"/>
      <protection/>
    </xf>
    <xf numFmtId="0" fontId="9" fillId="2" borderId="49" xfId="0" applyFont="1" applyFill="1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7" fillId="0" borderId="52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7" fillId="0" borderId="53" xfId="0" applyFont="1" applyBorder="1" applyAlignment="1" applyProtection="1">
      <alignment wrapText="1"/>
      <protection/>
    </xf>
    <xf numFmtId="0" fontId="7" fillId="0" borderId="4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4" fillId="0" borderId="54" xfId="0" applyFont="1" applyBorder="1" applyAlignment="1" applyProtection="1">
      <alignment wrapText="1"/>
      <protection/>
    </xf>
    <xf numFmtId="0" fontId="4" fillId="0" borderId="55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4" fillId="0" borderId="4" xfId="0" applyFont="1" applyBorder="1" applyAlignment="1" applyProtection="1">
      <alignment wrapText="1"/>
      <protection/>
    </xf>
    <xf numFmtId="0" fontId="7" fillId="0" borderId="3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26" xfId="0" applyFont="1" applyBorder="1" applyAlignment="1" applyProtection="1">
      <alignment wrapText="1"/>
      <protection/>
    </xf>
    <xf numFmtId="49" fontId="9" fillId="2" borderId="33" xfId="0" applyNumberFormat="1" applyFont="1" applyFill="1" applyBorder="1" applyAlignment="1" applyProtection="1">
      <alignment horizontal="left" wrapText="1"/>
      <protection/>
    </xf>
    <xf numFmtId="49" fontId="9" fillId="2" borderId="48" xfId="0" applyNumberFormat="1" applyFont="1" applyFill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2" borderId="18" xfId="0" applyFill="1" applyBorder="1" applyAlignment="1" applyProtection="1">
      <alignment vertical="center"/>
      <protection/>
    </xf>
    <xf numFmtId="0" fontId="0" fillId="2" borderId="40" xfId="0" applyFill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49" fontId="4" fillId="0" borderId="44" xfId="0" applyNumberFormat="1" applyFont="1" applyBorder="1" applyAlignment="1" applyProtection="1">
      <alignment horizontal="left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wrapText="1"/>
      <protection/>
    </xf>
    <xf numFmtId="49" fontId="4" fillId="0" borderId="22" xfId="0" applyNumberFormat="1" applyFont="1" applyBorder="1" applyAlignment="1" applyProtection="1">
      <alignment/>
      <protection/>
    </xf>
    <xf numFmtId="0" fontId="9" fillId="0" borderId="42" xfId="0" applyFont="1" applyBorder="1" applyAlignment="1" applyProtection="1">
      <alignment horizontal="left" wrapText="1"/>
      <protection/>
    </xf>
    <xf numFmtId="0" fontId="9" fillId="2" borderId="18" xfId="0" applyFont="1" applyFill="1" applyBorder="1" applyAlignment="1" applyProtection="1">
      <alignment wrapText="1"/>
      <protection/>
    </xf>
    <xf numFmtId="0" fontId="9" fillId="2" borderId="40" xfId="0" applyFont="1" applyFill="1" applyBorder="1" applyAlignment="1" applyProtection="1">
      <alignment wrapText="1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49" fontId="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7" fillId="0" borderId="35" xfId="0" applyNumberFormat="1" applyFont="1" applyBorder="1" applyAlignment="1" applyProtection="1">
      <alignment/>
      <protection/>
    </xf>
    <xf numFmtId="49" fontId="4" fillId="0" borderId="44" xfId="0" applyNumberFormat="1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49" fontId="4" fillId="0" borderId="47" xfId="0" applyNumberFormat="1" applyFont="1" applyBorder="1" applyAlignment="1" applyProtection="1">
      <alignment/>
      <protection/>
    </xf>
    <xf numFmtId="49" fontId="4" fillId="0" borderId="46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9" fontId="9" fillId="2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top" wrapText="1"/>
      <protection/>
    </xf>
    <xf numFmtId="0" fontId="0" fillId="0" borderId="42" xfId="0" applyBorder="1" applyAlignment="1" applyProtection="1">
      <alignment/>
      <protection/>
    </xf>
    <xf numFmtId="49" fontId="23" fillId="0" borderId="57" xfId="0" applyNumberFormat="1" applyFont="1" applyBorder="1" applyAlignment="1" applyProtection="1">
      <alignment horizontal="left" vertical="top" wrapText="1"/>
      <protection/>
    </xf>
    <xf numFmtId="49" fontId="23" fillId="0" borderId="1" xfId="0" applyNumberFormat="1" applyFont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9" fontId="23" fillId="0" borderId="5" xfId="0" applyNumberFormat="1" applyFont="1" applyBorder="1" applyAlignment="1" applyProtection="1">
      <alignment wrapText="1"/>
      <protection/>
    </xf>
    <xf numFmtId="3" fontId="25" fillId="0" borderId="4" xfId="0" applyNumberFormat="1" applyFont="1" applyBorder="1" applyAlignment="1" applyProtection="1">
      <alignment horizontal="center"/>
      <protection locked="0"/>
    </xf>
    <xf numFmtId="0" fontId="32" fillId="0" borderId="58" xfId="0" applyFont="1" applyBorder="1" applyAlignment="1" applyProtection="1">
      <alignment horizontal="center"/>
      <protection locked="0"/>
    </xf>
    <xf numFmtId="3" fontId="25" fillId="0" borderId="8" xfId="0" applyNumberFormat="1" applyFont="1" applyBorder="1" applyAlignment="1" applyProtection="1">
      <alignment horizontal="center"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0" fontId="23" fillId="0" borderId="57" xfId="0" applyFont="1" applyBorder="1" applyAlignment="1" applyProtection="1">
      <alignment wrapText="1"/>
      <protection/>
    </xf>
    <xf numFmtId="0" fontId="23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53" xfId="0" applyBorder="1" applyAlignment="1" applyProtection="1">
      <alignment wrapText="1"/>
      <protection/>
    </xf>
    <xf numFmtId="3" fontId="25" fillId="0" borderId="5" xfId="0" applyNumberFormat="1" applyFont="1" applyBorder="1" applyAlignment="1" applyProtection="1">
      <alignment horizontal="center"/>
      <protection locked="0"/>
    </xf>
    <xf numFmtId="3" fontId="25" fillId="0" borderId="11" xfId="0" applyNumberFormat="1" applyFont="1" applyBorder="1" applyAlignment="1" applyProtection="1">
      <alignment horizontal="center"/>
      <protection locked="0"/>
    </xf>
    <xf numFmtId="2" fontId="25" fillId="0" borderId="31" xfId="0" applyNumberFormat="1" applyFont="1" applyBorder="1" applyAlignment="1" applyProtection="1">
      <alignment horizontal="center"/>
      <protection/>
    </xf>
    <xf numFmtId="2" fontId="25" fillId="0" borderId="59" xfId="0" applyNumberFormat="1" applyFont="1" applyBorder="1" applyAlignment="1" applyProtection="1">
      <alignment horizontal="center"/>
      <protection/>
    </xf>
    <xf numFmtId="4" fontId="7" fillId="2" borderId="6" xfId="0" applyNumberFormat="1" applyFont="1" applyFill="1" applyBorder="1" applyAlignment="1" applyProtection="1">
      <alignment horizontal="center" vertical="center"/>
      <protection/>
    </xf>
    <xf numFmtId="4" fontId="7" fillId="2" borderId="7" xfId="0" applyNumberFormat="1" applyFont="1" applyFill="1" applyBorder="1" applyAlignment="1" applyProtection="1">
      <alignment horizontal="center" vertical="center"/>
      <protection/>
    </xf>
    <xf numFmtId="3" fontId="18" fillId="0" borderId="9" xfId="0" applyNumberFormat="1" applyFont="1" applyBorder="1" applyAlignment="1" applyProtection="1">
      <alignment horizontal="center"/>
      <protection/>
    </xf>
    <xf numFmtId="3" fontId="18" fillId="0" borderId="17" xfId="0" applyNumberFormat="1" applyFont="1" applyBorder="1" applyAlignment="1" applyProtection="1">
      <alignment horizontal="center"/>
      <protection/>
    </xf>
    <xf numFmtId="2" fontId="25" fillId="0" borderId="16" xfId="0" applyNumberFormat="1" applyFont="1" applyBorder="1" applyAlignment="1" applyProtection="1">
      <alignment horizontal="center"/>
      <protection locked="0"/>
    </xf>
    <xf numFmtId="2" fontId="25" fillId="0" borderId="60" xfId="0" applyNumberFormat="1" applyFont="1" applyBorder="1" applyAlignment="1" applyProtection="1">
      <alignment horizontal="center"/>
      <protection locked="0"/>
    </xf>
    <xf numFmtId="2" fontId="25" fillId="0" borderId="4" xfId="0" applyNumberFormat="1" applyFont="1" applyBorder="1" applyAlignment="1" applyProtection="1">
      <alignment horizontal="center"/>
      <protection locked="0"/>
    </xf>
    <xf numFmtId="2" fontId="25" fillId="0" borderId="58" xfId="0" applyNumberFormat="1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 wrapText="1"/>
      <protection/>
    </xf>
    <xf numFmtId="2" fontId="25" fillId="0" borderId="21" xfId="0" applyNumberFormat="1" applyFont="1" applyFill="1" applyBorder="1" applyAlignment="1" applyProtection="1">
      <alignment horizontal="center" wrapText="1"/>
      <protection locked="0"/>
    </xf>
    <xf numFmtId="2" fontId="25" fillId="0" borderId="61" xfId="0" applyNumberFormat="1" applyFont="1" applyBorder="1" applyAlignment="1" applyProtection="1">
      <alignment horizontal="center" wrapText="1"/>
      <protection locked="0"/>
    </xf>
    <xf numFmtId="2" fontId="25" fillId="0" borderId="4" xfId="0" applyNumberFormat="1" applyFont="1" applyFill="1" applyBorder="1" applyAlignment="1" applyProtection="1">
      <alignment horizontal="center" wrapText="1"/>
      <protection locked="0"/>
    </xf>
    <xf numFmtId="2" fontId="25" fillId="0" borderId="58" xfId="0" applyNumberFormat="1" applyFont="1" applyBorder="1" applyAlignment="1" applyProtection="1">
      <alignment horizontal="center" wrapText="1"/>
      <protection locked="0"/>
    </xf>
    <xf numFmtId="49" fontId="4" fillId="0" borderId="35" xfId="0" applyNumberFormat="1" applyFont="1" applyBorder="1" applyAlignment="1" applyProtection="1">
      <alignment horizontal="left"/>
      <protection/>
    </xf>
    <xf numFmtId="0" fontId="23" fillId="0" borderId="4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>
      <alignment horizontal="left"/>
      <protection/>
    </xf>
    <xf numFmtId="0" fontId="23" fillId="0" borderId="26" xfId="0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/>
      <protection/>
    </xf>
    <xf numFmtId="49" fontId="4" fillId="0" borderId="37" xfId="0" applyNumberFormat="1" applyFont="1" applyBorder="1" applyAlignment="1" applyProtection="1">
      <alignment vertical="center"/>
      <protection/>
    </xf>
    <xf numFmtId="49" fontId="4" fillId="0" borderId="46" xfId="0" applyNumberFormat="1" applyFont="1" applyBorder="1" applyAlignment="1" applyProtection="1">
      <alignment/>
      <protection/>
    </xf>
    <xf numFmtId="0" fontId="9" fillId="0" borderId="43" xfId="0" applyFont="1" applyFill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left" vertical="top" wrapText="1"/>
      <protection/>
    </xf>
    <xf numFmtId="0" fontId="7" fillId="0" borderId="62" xfId="0" applyFont="1" applyFill="1" applyBorder="1" applyAlignment="1" applyProtection="1">
      <alignment horizontal="left" vertical="top" wrapText="1"/>
      <protection/>
    </xf>
    <xf numFmtId="0" fontId="7" fillId="2" borderId="48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wrapText="1"/>
      <protection/>
    </xf>
    <xf numFmtId="0" fontId="4" fillId="0" borderId="44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left" wrapText="1"/>
      <protection/>
    </xf>
    <xf numFmtId="0" fontId="4" fillId="0" borderId="47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4" fillId="0" borderId="2" xfId="0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9" fillId="2" borderId="48" xfId="0" applyFont="1" applyFill="1" applyBorder="1" applyAlignment="1" applyProtection="1">
      <alignment horizontal="left" vertical="center" wrapText="1"/>
      <protection/>
    </xf>
    <xf numFmtId="0" fontId="9" fillId="2" borderId="29" xfId="0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4" fillId="0" borderId="35" xfId="0" applyNumberFormat="1" applyFont="1" applyBorder="1" applyAlignment="1" applyProtection="1">
      <alignment/>
      <protection/>
    </xf>
    <xf numFmtId="2" fontId="18" fillId="0" borderId="17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1" customWidth="1"/>
    <col min="2" max="2" width="40.57421875" style="1" customWidth="1"/>
    <col min="3" max="3" width="4.00390625" style="1" customWidth="1"/>
    <col min="4" max="4" width="19.140625" style="1" customWidth="1"/>
    <col min="5" max="5" width="15.7109375" style="1" customWidth="1"/>
    <col min="6" max="16384" width="9.140625" style="1" customWidth="1"/>
  </cols>
  <sheetData>
    <row r="1" spans="4:5" ht="12.75">
      <c r="D1" s="1" t="s">
        <v>0</v>
      </c>
      <c r="E1" s="2"/>
    </row>
    <row r="2" spans="5:6" ht="12.75">
      <c r="E2" s="4"/>
      <c r="F2" s="3"/>
    </row>
    <row r="3" spans="1:5" ht="12.75">
      <c r="A3" s="4"/>
      <c r="E3" s="115" t="s">
        <v>88</v>
      </c>
    </row>
    <row r="4" spans="1:5" ht="12.75">
      <c r="A4" s="5"/>
      <c r="E4" s="115" t="s">
        <v>1</v>
      </c>
    </row>
    <row r="5" spans="1:5" ht="12.75">
      <c r="A5" s="5"/>
      <c r="C5" s="202" t="s">
        <v>89</v>
      </c>
      <c r="D5" s="203"/>
      <c r="E5" s="203"/>
    </row>
    <row r="6" spans="1:6" ht="12.75">
      <c r="A6" s="5"/>
      <c r="E6" s="114" t="s">
        <v>90</v>
      </c>
      <c r="F6" s="3"/>
    </row>
    <row r="7" spans="1:4" ht="12.75">
      <c r="A7" s="5"/>
      <c r="D7" s="6"/>
    </row>
    <row r="8" spans="1:5" ht="12.75">
      <c r="A8" s="1" t="s">
        <v>2</v>
      </c>
      <c r="D8" s="222"/>
      <c r="E8" s="222"/>
    </row>
    <row r="10" spans="1:5" ht="18.75">
      <c r="A10" s="221" t="s">
        <v>91</v>
      </c>
      <c r="B10" s="221"/>
      <c r="C10" s="221"/>
      <c r="D10" s="221"/>
      <c r="E10" s="221"/>
    </row>
    <row r="11" spans="1:5" ht="18.75">
      <c r="A11"/>
      <c r="B11" s="223" t="s">
        <v>100</v>
      </c>
      <c r="C11" s="224"/>
      <c r="D11" s="224"/>
      <c r="E11" s="224"/>
    </row>
    <row r="12" spans="3:4" ht="12.75" customHeight="1">
      <c r="C12"/>
      <c r="D12"/>
    </row>
    <row r="13" spans="1:5" ht="12.75">
      <c r="A13"/>
      <c r="B13"/>
      <c r="C13"/>
      <c r="D13"/>
      <c r="E13"/>
    </row>
    <row r="14" spans="1:5" ht="14.25">
      <c r="A14" s="7" t="s">
        <v>103</v>
      </c>
      <c r="B14" s="7"/>
      <c r="C14" s="7"/>
      <c r="D14" s="1" t="s">
        <v>92</v>
      </c>
      <c r="E14" s="7"/>
    </row>
    <row r="15" spans="1:5" ht="14.25">
      <c r="A15" s="116" t="s">
        <v>93</v>
      </c>
      <c r="B15" s="117"/>
      <c r="C15" s="8"/>
      <c r="D15" s="4" t="s">
        <v>94</v>
      </c>
      <c r="E15" s="8"/>
    </row>
    <row r="16" spans="1:5" ht="12.75">
      <c r="A16"/>
      <c r="B16"/>
      <c r="C16"/>
      <c r="D16" s="5" t="s">
        <v>95</v>
      </c>
      <c r="E16"/>
    </row>
    <row r="17" spans="1:6" ht="12.75" customHeight="1">
      <c r="A17" s="4"/>
      <c r="B17" s="9"/>
      <c r="C17" s="9"/>
      <c r="D17" s="5" t="s">
        <v>96</v>
      </c>
      <c r="E17" s="9"/>
      <c r="F17" s="3"/>
    </row>
    <row r="18" spans="2:5" ht="12.75" customHeight="1">
      <c r="B18" s="9"/>
      <c r="C18" s="9"/>
      <c r="D18" s="9"/>
      <c r="E18" s="9"/>
    </row>
    <row r="19" spans="1:6" ht="13.5">
      <c r="A19" s="4"/>
      <c r="B19" s="10"/>
      <c r="F19" s="3"/>
    </row>
    <row r="21" spans="1:12" ht="25.5" customHeight="1">
      <c r="A21" s="200" t="s">
        <v>101</v>
      </c>
      <c r="B21" s="200"/>
      <c r="C21" s="200"/>
      <c r="D21" s="200"/>
      <c r="E21" s="200"/>
      <c r="F21" s="11"/>
      <c r="G21" s="11"/>
      <c r="H21" s="11"/>
      <c r="I21" s="11"/>
      <c r="J21" s="11"/>
      <c r="K21" s="11"/>
      <c r="L21" s="11"/>
    </row>
    <row r="22" spans="1:12" ht="42.75" customHeight="1">
      <c r="A22" s="200" t="s">
        <v>102</v>
      </c>
      <c r="B22" s="200"/>
      <c r="C22" s="200"/>
      <c r="D22" s="200"/>
      <c r="E22" s="200"/>
      <c r="F22" s="11"/>
      <c r="G22" s="11"/>
      <c r="H22" s="11"/>
      <c r="I22" s="11"/>
      <c r="J22" s="11"/>
      <c r="K22" s="11"/>
      <c r="L22" s="11"/>
    </row>
    <row r="23" spans="1:5" ht="24.75" customHeight="1">
      <c r="A23" s="201" t="s">
        <v>533</v>
      </c>
      <c r="B23" s="201"/>
      <c r="C23" s="201"/>
      <c r="D23" s="201"/>
      <c r="E23" s="201"/>
    </row>
    <row r="24" spans="1:5" ht="12.75">
      <c r="A24"/>
      <c r="B24"/>
      <c r="C24"/>
      <c r="D24"/>
      <c r="E24"/>
    </row>
    <row r="25" spans="1:6" ht="15">
      <c r="A25" s="118" t="s">
        <v>97</v>
      </c>
      <c r="B25" s="119"/>
      <c r="C25" s="12"/>
      <c r="D25" s="120"/>
      <c r="E25" s="121"/>
      <c r="F25" s="3"/>
    </row>
    <row r="26" spans="2:5" ht="15.75">
      <c r="B26" s="219"/>
      <c r="C26" s="219"/>
      <c r="D26" s="219"/>
      <c r="E26" s="219"/>
    </row>
    <row r="27" spans="1:5" ht="15">
      <c r="A27" s="220" t="s">
        <v>106</v>
      </c>
      <c r="B27" s="206"/>
      <c r="C27" s="206"/>
      <c r="D27" s="206"/>
      <c r="E27" s="206"/>
    </row>
    <row r="28" spans="1:5" ht="15.75">
      <c r="A28" s="196"/>
      <c r="B28" s="205"/>
      <c r="C28" s="205"/>
      <c r="D28" s="205"/>
      <c r="E28" s="205"/>
    </row>
    <row r="29" spans="1:5" ht="15.75">
      <c r="A29" s="199"/>
      <c r="B29" s="205"/>
      <c r="C29" s="205"/>
      <c r="D29" s="205"/>
      <c r="E29" s="205"/>
    </row>
    <row r="30" spans="1:5" ht="15">
      <c r="A30" s="204" t="s">
        <v>104</v>
      </c>
      <c r="B30" s="205"/>
      <c r="C30" s="205"/>
      <c r="D30" s="205"/>
      <c r="E30" s="205"/>
    </row>
    <row r="31" spans="1:5" ht="15.75">
      <c r="A31" s="197"/>
      <c r="B31" s="198"/>
      <c r="C31" s="198"/>
      <c r="D31" s="198"/>
      <c r="E31" s="14" t="s">
        <v>3</v>
      </c>
    </row>
    <row r="32" spans="1:5" ht="15">
      <c r="A32" s="220" t="s">
        <v>98</v>
      </c>
      <c r="B32" s="220"/>
      <c r="C32" s="15"/>
      <c r="D32" s="220" t="s">
        <v>4</v>
      </c>
      <c r="E32" s="206"/>
    </row>
    <row r="33" spans="1:5" ht="15">
      <c r="A33" s="14" t="s">
        <v>99</v>
      </c>
      <c r="B33" s="19"/>
      <c r="C33" s="20"/>
      <c r="D33" s="204" t="s">
        <v>5</v>
      </c>
      <c r="E33" s="205"/>
    </row>
    <row r="34" spans="1:5" ht="15">
      <c r="A34" s="13"/>
      <c r="B34" s="122"/>
      <c r="C34" s="20"/>
      <c r="D34" s="113"/>
      <c r="E34" s="105"/>
    </row>
    <row r="35" spans="1:5" ht="15">
      <c r="A35" s="220" t="s">
        <v>105</v>
      </c>
      <c r="B35" s="206"/>
      <c r="C35" s="206"/>
      <c r="D35" s="206"/>
      <c r="E35" s="206"/>
    </row>
    <row r="36" spans="1:5" ht="15">
      <c r="A36" s="17"/>
      <c r="D36" s="18"/>
      <c r="E36" s="123" t="s">
        <v>107</v>
      </c>
    </row>
    <row r="37" spans="1:5" ht="15">
      <c r="A37" s="220" t="s">
        <v>98</v>
      </c>
      <c r="B37" s="220"/>
      <c r="C37" s="15"/>
      <c r="D37" s="220" t="s">
        <v>4</v>
      </c>
      <c r="E37" s="206"/>
    </row>
    <row r="38" spans="1:5" ht="15">
      <c r="A38" s="14" t="s">
        <v>99</v>
      </c>
      <c r="B38" s="19"/>
      <c r="C38" s="20"/>
      <c r="D38" s="204" t="s">
        <v>5</v>
      </c>
      <c r="E38" s="205"/>
    </row>
    <row r="39" spans="1:5" ht="15">
      <c r="A39" s="204"/>
      <c r="B39" s="204"/>
      <c r="C39" s="13"/>
      <c r="D39" s="13"/>
      <c r="E39" s="13"/>
    </row>
    <row r="40" spans="1:5" ht="15">
      <c r="A40" s="16"/>
      <c r="B40" s="21"/>
      <c r="C40" s="16"/>
      <c r="E40" s="22"/>
    </row>
    <row r="41" spans="1:5" ht="15">
      <c r="A41" s="16"/>
      <c r="B41" s="16"/>
      <c r="D41" s="16"/>
      <c r="E41" s="15"/>
    </row>
    <row r="42" spans="1:5" ht="15">
      <c r="A42" s="15"/>
      <c r="B42" s="16"/>
      <c r="C42" s="21"/>
      <c r="D42" s="70"/>
      <c r="E42" s="15"/>
    </row>
    <row r="43" spans="1:5" ht="15">
      <c r="A43" s="16"/>
      <c r="B43" s="21"/>
      <c r="C43" s="70"/>
      <c r="D43" s="16"/>
      <c r="E43" s="70"/>
    </row>
    <row r="44" spans="2:5" ht="12.75">
      <c r="B44" s="16"/>
      <c r="E44" s="16"/>
    </row>
  </sheetData>
  <mergeCells count="21">
    <mergeCell ref="A22:E22"/>
    <mergeCell ref="A21:E21"/>
    <mergeCell ref="A23:E23"/>
    <mergeCell ref="C5:E5"/>
    <mergeCell ref="A10:E10"/>
    <mergeCell ref="D8:E8"/>
    <mergeCell ref="B11:E11"/>
    <mergeCell ref="D32:E32"/>
    <mergeCell ref="A31:D31"/>
    <mergeCell ref="A29:E29"/>
    <mergeCell ref="A32:B32"/>
    <mergeCell ref="B26:E26"/>
    <mergeCell ref="A27:E27"/>
    <mergeCell ref="A39:B39"/>
    <mergeCell ref="D37:E37"/>
    <mergeCell ref="D38:E38"/>
    <mergeCell ref="D33:E33"/>
    <mergeCell ref="A28:E28"/>
    <mergeCell ref="A30:E30"/>
    <mergeCell ref="A35:E35"/>
    <mergeCell ref="A37:B37"/>
  </mergeCells>
  <printOptions/>
  <pageMargins left="0.7480314960629921" right="0.69" top="0.984251968503937" bottom="0.984251968503937" header="0.5118110236220472" footer="0.5118110236220472"/>
  <pageSetup horizontalDpi="600" verticalDpi="6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8">
      <selection activeCell="F47" sqref="F47"/>
    </sheetView>
  </sheetViews>
  <sheetFormatPr defaultColWidth="9.140625" defaultRowHeight="12.75"/>
  <cols>
    <col min="1" max="1" width="9.28125" style="5" customWidth="1"/>
    <col min="2" max="2" width="11.57421875" style="25" customWidth="1"/>
    <col min="3" max="3" width="41.57421875" style="25" customWidth="1"/>
    <col min="4" max="4" width="11.57421875" style="25" customWidth="1"/>
    <col min="5" max="5" width="9.28125" style="5" customWidth="1"/>
    <col min="6" max="6" width="7.421875" style="5" customWidth="1"/>
    <col min="7" max="7" width="7.8515625" style="5" customWidth="1"/>
    <col min="8" max="8" width="24.00390625" style="5" customWidth="1"/>
    <col min="9" max="9" width="10.7109375" style="5" customWidth="1"/>
    <col min="10" max="10" width="13.421875" style="5" customWidth="1"/>
    <col min="11" max="16384" width="9.140625" style="5" customWidth="1"/>
  </cols>
  <sheetData>
    <row r="1" spans="1:13" ht="33.75" customHeight="1" thickBot="1">
      <c r="A1" s="225" t="s">
        <v>63</v>
      </c>
      <c r="B1" s="225"/>
      <c r="C1" s="225"/>
      <c r="D1" s="225"/>
      <c r="E1" s="226"/>
      <c r="F1" s="226"/>
      <c r="G1" s="226"/>
      <c r="H1" s="28"/>
      <c r="I1" s="29"/>
      <c r="J1" s="29"/>
      <c r="K1" s="29"/>
      <c r="L1" s="29"/>
      <c r="M1" s="29"/>
    </row>
    <row r="2" spans="1:13" ht="27" customHeight="1" thickBot="1">
      <c r="A2" s="251" t="s">
        <v>122</v>
      </c>
      <c r="B2" s="255"/>
      <c r="C2" s="256"/>
      <c r="D2" s="160" t="s">
        <v>54</v>
      </c>
      <c r="E2" s="34" t="s">
        <v>29</v>
      </c>
      <c r="F2" s="107" t="s">
        <v>33</v>
      </c>
      <c r="G2" s="37" t="s">
        <v>19</v>
      </c>
      <c r="H2" s="28"/>
      <c r="I2" s="29"/>
      <c r="J2" s="29"/>
      <c r="K2" s="29"/>
      <c r="L2" s="29"/>
      <c r="M2" s="29"/>
    </row>
    <row r="3" spans="1:8" ht="13.5" customHeight="1">
      <c r="A3" s="263" t="s">
        <v>120</v>
      </c>
      <c r="B3" s="264"/>
      <c r="C3" s="236"/>
      <c r="D3" s="128" t="s">
        <v>242</v>
      </c>
      <c r="E3" s="93">
        <f>E4+E5+E6</f>
        <v>0</v>
      </c>
      <c r="F3" s="93">
        <f>F4+F5+F6</f>
        <v>0</v>
      </c>
      <c r="G3" s="94">
        <f>G4+G5+G6</f>
        <v>0</v>
      </c>
      <c r="H3" s="192" t="str">
        <f>IF(AND(E3=E8,E8=E17,E17=E25,E25='1.7-2.1'!E2,E3='1.7-2.1'!E7+'2.2-2.3'!E2+'2.4-2.5'!E2),"OK",IF(OR(E3&lt;&gt;E8,E8&lt;&gt;E17,E17&lt;&gt;E25),"PĀRBAUDI PAKALPOJUMU SAŅĒMUŠO BĒRNU SKAITU !","PĀRBAUDI PAKALPOJUMU SAŅĒMUŠO BĒRNU SKAITU UN SADALĪJUMU OTRAJĀ TABULĀ!"))</f>
        <v>OK</v>
      </c>
    </row>
    <row r="4" spans="1:9" ht="13.5">
      <c r="A4" s="239" t="s">
        <v>151</v>
      </c>
      <c r="B4" s="237" t="s">
        <v>108</v>
      </c>
      <c r="C4" s="238"/>
      <c r="D4" s="26" t="s">
        <v>243</v>
      </c>
      <c r="E4" s="24">
        <f>F4+G4</f>
        <v>0</v>
      </c>
      <c r="F4" s="61">
        <v>0</v>
      </c>
      <c r="G4" s="71">
        <v>0</v>
      </c>
      <c r="I4" s="192" t="str">
        <f>IF(AND(F3=F8,F8=F17,F17=F25,F25='1.7-2.1'!F2,F3='1.7-2.1'!F7+'2.2-2.3'!F2+'2.4-2.5'!F2),"OK",IF(OR(F3&lt;&gt;F8,F8&lt;&gt;F17,F17&lt;&gt;F25),"PĀRBAUDI PAKALPOJUMU SAŅĒMUŠO ZĒNU SKAITU !","PĀRBAUDI PAKALPOJUMU SAŅĒMUŠO ZĒNU SKAITU UN SADALĪJUMU OTRAJĀ TABULĀ!"))</f>
        <v>OK</v>
      </c>
    </row>
    <row r="5" spans="1:10" ht="13.5">
      <c r="A5" s="243"/>
      <c r="B5" s="260" t="s">
        <v>115</v>
      </c>
      <c r="C5" s="238"/>
      <c r="D5" s="161" t="s">
        <v>244</v>
      </c>
      <c r="E5" s="24">
        <f>F5+G5</f>
        <v>0</v>
      </c>
      <c r="F5" s="61">
        <v>0</v>
      </c>
      <c r="G5" s="71">
        <v>0</v>
      </c>
      <c r="J5" s="192" t="str">
        <f>IF(AND(G3=G8,G8=G17,G17=G25,G25='1.7-2.1'!G2,G3='1.7-2.1'!G7+'2.2-2.3'!G2+'2.4-2.5'!G2),"OK",IF(OR(G3&lt;&gt;G8,G8&lt;&gt;G17,G17&lt;&gt;G25),"PĀRBAUDI PAKALPOJUMU SAŅĒMUŠO MEITEŅU SKAITU !","PĀRBAUDI PAKALPOJUMU SAŅĒMUŠO MEITEŅU SKAITU UN SADALĪJUMU OTRAJĀ TABULĀ!"))</f>
        <v>OK</v>
      </c>
    </row>
    <row r="6" spans="1:7" ht="14.25" thickBot="1">
      <c r="A6" s="244"/>
      <c r="B6" s="261" t="s">
        <v>116</v>
      </c>
      <c r="C6" s="262"/>
      <c r="D6" s="162" t="s">
        <v>245</v>
      </c>
      <c r="E6" s="77">
        <f>F6+G6</f>
        <v>0</v>
      </c>
      <c r="F6" s="72">
        <v>0</v>
      </c>
      <c r="G6" s="73">
        <v>0</v>
      </c>
    </row>
    <row r="7" spans="1:7" ht="26.25" thickBot="1">
      <c r="A7" s="257" t="s">
        <v>123</v>
      </c>
      <c r="B7" s="258"/>
      <c r="C7" s="259"/>
      <c r="D7" s="124" t="s">
        <v>6</v>
      </c>
      <c r="E7" s="125" t="s">
        <v>29</v>
      </c>
      <c r="F7" s="126" t="s">
        <v>9</v>
      </c>
      <c r="G7" s="127" t="s">
        <v>10</v>
      </c>
    </row>
    <row r="8" spans="1:9" ht="13.5">
      <c r="A8" s="234" t="s">
        <v>121</v>
      </c>
      <c r="B8" s="242"/>
      <c r="C8" s="236"/>
      <c r="D8" s="55" t="s">
        <v>246</v>
      </c>
      <c r="E8" s="94">
        <f>E9+E10+E11+E12+E13+E14+E15</f>
        <v>0</v>
      </c>
      <c r="F8" s="94">
        <f>F9+F10+F11+F12+F13+F14+F15</f>
        <v>0</v>
      </c>
      <c r="G8" s="94">
        <f>G9+G10+G11+G12+G13+G14+G15</f>
        <v>0</v>
      </c>
      <c r="I8" s="64"/>
    </row>
    <row r="9" spans="1:9" ht="13.5">
      <c r="A9" s="247" t="s">
        <v>153</v>
      </c>
      <c r="B9" s="237" t="s">
        <v>114</v>
      </c>
      <c r="C9" s="238"/>
      <c r="D9" s="26" t="s">
        <v>247</v>
      </c>
      <c r="E9" s="24">
        <f aca="true" t="shared" si="0" ref="E9:E15">F9+G9</f>
        <v>0</v>
      </c>
      <c r="F9" s="61">
        <v>0</v>
      </c>
      <c r="G9" s="71">
        <v>0</v>
      </c>
      <c r="I9" s="64"/>
    </row>
    <row r="10" spans="1:9" ht="13.5">
      <c r="A10" s="248"/>
      <c r="B10" s="237" t="s">
        <v>109</v>
      </c>
      <c r="C10" s="238"/>
      <c r="D10" s="26" t="s">
        <v>248</v>
      </c>
      <c r="E10" s="24">
        <f t="shared" si="0"/>
        <v>0</v>
      </c>
      <c r="F10" s="61">
        <v>0</v>
      </c>
      <c r="G10" s="71">
        <v>0</v>
      </c>
      <c r="I10" s="64"/>
    </row>
    <row r="11" spans="1:9" ht="13.5">
      <c r="A11" s="248"/>
      <c r="B11" s="237" t="s">
        <v>110</v>
      </c>
      <c r="C11" s="238"/>
      <c r="D11" s="26" t="s">
        <v>249</v>
      </c>
      <c r="E11" s="24">
        <f t="shared" si="0"/>
        <v>0</v>
      </c>
      <c r="F11" s="61">
        <v>0</v>
      </c>
      <c r="G11" s="71">
        <v>0</v>
      </c>
      <c r="I11" s="64"/>
    </row>
    <row r="12" spans="1:9" ht="13.5">
      <c r="A12" s="248"/>
      <c r="B12" s="237" t="s">
        <v>111</v>
      </c>
      <c r="C12" s="238"/>
      <c r="D12" s="26" t="s">
        <v>250</v>
      </c>
      <c r="E12" s="24">
        <f t="shared" si="0"/>
        <v>0</v>
      </c>
      <c r="F12" s="61">
        <v>0</v>
      </c>
      <c r="G12" s="71">
        <v>0</v>
      </c>
      <c r="I12" s="64"/>
    </row>
    <row r="13" spans="1:9" ht="13.5">
      <c r="A13" s="248"/>
      <c r="B13" s="237" t="s">
        <v>112</v>
      </c>
      <c r="C13" s="238"/>
      <c r="D13" s="26" t="s">
        <v>251</v>
      </c>
      <c r="E13" s="24">
        <f t="shared" si="0"/>
        <v>0</v>
      </c>
      <c r="F13" s="61">
        <v>0</v>
      </c>
      <c r="G13" s="71">
        <v>0</v>
      </c>
      <c r="I13" s="64"/>
    </row>
    <row r="14" spans="1:9" ht="13.5">
      <c r="A14" s="248"/>
      <c r="B14" s="237" t="s">
        <v>113</v>
      </c>
      <c r="C14" s="238"/>
      <c r="D14" s="26" t="s">
        <v>252</v>
      </c>
      <c r="E14" s="24">
        <f t="shared" si="0"/>
        <v>0</v>
      </c>
      <c r="F14" s="61">
        <v>0</v>
      </c>
      <c r="G14" s="71">
        <v>0</v>
      </c>
      <c r="I14" s="64"/>
    </row>
    <row r="15" spans="1:9" ht="14.25" thickBot="1">
      <c r="A15" s="249"/>
      <c r="B15" s="245" t="s">
        <v>20</v>
      </c>
      <c r="C15" s="246"/>
      <c r="D15" s="131" t="s">
        <v>253</v>
      </c>
      <c r="E15" s="129">
        <f t="shared" si="0"/>
        <v>0</v>
      </c>
      <c r="F15" s="130">
        <v>0</v>
      </c>
      <c r="G15" s="74">
        <v>0</v>
      </c>
      <c r="I15" s="64"/>
    </row>
    <row r="16" spans="1:7" s="109" customFormat="1" ht="26.25" customHeight="1" thickBot="1">
      <c r="A16" s="254" t="s">
        <v>124</v>
      </c>
      <c r="B16" s="252"/>
      <c r="C16" s="253"/>
      <c r="D16" s="30" t="s">
        <v>6</v>
      </c>
      <c r="E16" s="87" t="s">
        <v>29</v>
      </c>
      <c r="F16" s="31" t="s">
        <v>9</v>
      </c>
      <c r="G16" s="32" t="s">
        <v>10</v>
      </c>
    </row>
    <row r="17" spans="1:9" ht="13.5">
      <c r="A17" s="106" t="s">
        <v>126</v>
      </c>
      <c r="B17" s="95"/>
      <c r="C17" s="95"/>
      <c r="D17" s="92" t="s">
        <v>254</v>
      </c>
      <c r="E17" s="96">
        <f>E18+E19+E20+E21+E22</f>
        <v>0</v>
      </c>
      <c r="F17" s="96">
        <f>F18+F19+F20+F21+F22</f>
        <v>0</v>
      </c>
      <c r="G17" s="96">
        <f>G18+G19+G20+G21+G22</f>
        <v>0</v>
      </c>
      <c r="I17" s="64"/>
    </row>
    <row r="18" spans="1:7" ht="13.5">
      <c r="A18" s="239" t="s">
        <v>152</v>
      </c>
      <c r="B18" s="250" t="s">
        <v>14</v>
      </c>
      <c r="C18" s="238"/>
      <c r="D18" s="26" t="s">
        <v>255</v>
      </c>
      <c r="E18" s="24">
        <f>F18+G18</f>
        <v>0</v>
      </c>
      <c r="F18" s="61">
        <v>0</v>
      </c>
      <c r="G18" s="71">
        <v>0</v>
      </c>
    </row>
    <row r="19" spans="1:7" ht="13.5">
      <c r="A19" s="240"/>
      <c r="B19" s="237" t="s">
        <v>11</v>
      </c>
      <c r="C19" s="238"/>
      <c r="D19" s="26" t="s">
        <v>256</v>
      </c>
      <c r="E19" s="24">
        <f>F19+G19</f>
        <v>0</v>
      </c>
      <c r="F19" s="61">
        <v>0</v>
      </c>
      <c r="G19" s="71">
        <v>0</v>
      </c>
    </row>
    <row r="20" spans="1:7" ht="13.5">
      <c r="A20" s="240"/>
      <c r="B20" s="237" t="s">
        <v>21</v>
      </c>
      <c r="C20" s="238"/>
      <c r="D20" s="26" t="s">
        <v>257</v>
      </c>
      <c r="E20" s="24">
        <f>F20+G20</f>
        <v>0</v>
      </c>
      <c r="F20" s="61">
        <v>0</v>
      </c>
      <c r="G20" s="71">
        <v>0</v>
      </c>
    </row>
    <row r="21" spans="1:7" ht="13.5">
      <c r="A21" s="240"/>
      <c r="B21" s="237" t="s">
        <v>12</v>
      </c>
      <c r="C21" s="238"/>
      <c r="D21" s="26" t="s">
        <v>258</v>
      </c>
      <c r="E21" s="24">
        <f>F21+G21</f>
        <v>0</v>
      </c>
      <c r="F21" s="61">
        <v>0</v>
      </c>
      <c r="G21" s="71">
        <v>0</v>
      </c>
    </row>
    <row r="22" spans="1:7" ht="14.25" thickBot="1">
      <c r="A22" s="241"/>
      <c r="B22" s="273" t="s">
        <v>13</v>
      </c>
      <c r="C22" s="262"/>
      <c r="D22" s="81" t="s">
        <v>259</v>
      </c>
      <c r="E22" s="77">
        <f>F22+G22</f>
        <v>0</v>
      </c>
      <c r="F22" s="72">
        <v>0</v>
      </c>
      <c r="G22" s="73">
        <v>0</v>
      </c>
    </row>
    <row r="23" spans="1:7" ht="16.5" thickBot="1">
      <c r="A23" s="108" t="s">
        <v>125</v>
      </c>
      <c r="B23" s="65"/>
      <c r="C23" s="65"/>
      <c r="D23" s="65"/>
      <c r="E23" s="47"/>
      <c r="F23" s="47"/>
      <c r="G23" s="47"/>
    </row>
    <row r="24" spans="1:7" s="109" customFormat="1" ht="28.5" customHeight="1" thickBot="1">
      <c r="A24" s="251" t="s">
        <v>127</v>
      </c>
      <c r="B24" s="252"/>
      <c r="C24" s="253"/>
      <c r="D24" s="30" t="s">
        <v>6</v>
      </c>
      <c r="E24" s="87" t="s">
        <v>29</v>
      </c>
      <c r="F24" s="31" t="s">
        <v>9</v>
      </c>
      <c r="G24" s="32" t="s">
        <v>10</v>
      </c>
    </row>
    <row r="25" spans="1:9" ht="13.5">
      <c r="A25" s="234" t="s">
        <v>121</v>
      </c>
      <c r="B25" s="235"/>
      <c r="C25" s="236"/>
      <c r="D25" s="55" t="s">
        <v>260</v>
      </c>
      <c r="E25" s="93">
        <f>E26+E29+E32+E35+E38</f>
        <v>0</v>
      </c>
      <c r="F25" s="93">
        <f>F26+F29+F32+F35+F38</f>
        <v>0</v>
      </c>
      <c r="G25" s="93">
        <f>G26+G29+G32+G35+G38</f>
        <v>0</v>
      </c>
      <c r="I25" s="64"/>
    </row>
    <row r="26" spans="1:9" ht="13.5">
      <c r="A26" s="239" t="s">
        <v>154</v>
      </c>
      <c r="B26" s="230" t="s">
        <v>128</v>
      </c>
      <c r="C26" s="231"/>
      <c r="D26" s="26" t="s">
        <v>261</v>
      </c>
      <c r="E26" s="24">
        <f>E27+E28</f>
        <v>0</v>
      </c>
      <c r="F26" s="24">
        <f>F27+F28</f>
        <v>0</v>
      </c>
      <c r="G26" s="86">
        <f>G27+G28</f>
        <v>0</v>
      </c>
      <c r="I26" s="64"/>
    </row>
    <row r="27" spans="1:9" ht="13.5">
      <c r="A27" s="240"/>
      <c r="B27" s="227" t="s">
        <v>118</v>
      </c>
      <c r="C27" s="27" t="s">
        <v>117</v>
      </c>
      <c r="D27" s="57" t="s">
        <v>262</v>
      </c>
      <c r="E27" s="24">
        <f aca="true" t="shared" si="1" ref="E27:E40">F27+G27</f>
        <v>0</v>
      </c>
      <c r="F27" s="61">
        <v>0</v>
      </c>
      <c r="G27" s="71">
        <v>0</v>
      </c>
      <c r="I27" s="64"/>
    </row>
    <row r="28" spans="1:9" ht="13.5">
      <c r="A28" s="240"/>
      <c r="B28" s="228"/>
      <c r="C28" s="38" t="s">
        <v>119</v>
      </c>
      <c r="D28" s="57" t="s">
        <v>263</v>
      </c>
      <c r="E28" s="24">
        <f t="shared" si="1"/>
        <v>0</v>
      </c>
      <c r="F28" s="61">
        <v>0</v>
      </c>
      <c r="G28" s="71">
        <v>0</v>
      </c>
      <c r="I28" s="64"/>
    </row>
    <row r="29" spans="1:9" ht="13.5">
      <c r="A29" s="240"/>
      <c r="B29" s="230" t="s">
        <v>129</v>
      </c>
      <c r="C29" s="231"/>
      <c r="D29" s="26" t="s">
        <v>264</v>
      </c>
      <c r="E29" s="24">
        <f>E30+E31</f>
        <v>0</v>
      </c>
      <c r="F29" s="24">
        <f>F30+F31</f>
        <v>0</v>
      </c>
      <c r="G29" s="86">
        <f>G30+G31</f>
        <v>0</v>
      </c>
      <c r="I29" s="64"/>
    </row>
    <row r="30" spans="1:9" ht="13.5">
      <c r="A30" s="240"/>
      <c r="B30" s="227" t="s">
        <v>118</v>
      </c>
      <c r="C30" s="27" t="s">
        <v>117</v>
      </c>
      <c r="D30" s="57" t="s">
        <v>265</v>
      </c>
      <c r="E30" s="24">
        <f t="shared" si="1"/>
        <v>0</v>
      </c>
      <c r="F30" s="61">
        <v>0</v>
      </c>
      <c r="G30" s="71">
        <v>0</v>
      </c>
      <c r="I30" s="64"/>
    </row>
    <row r="31" spans="1:9" ht="13.5">
      <c r="A31" s="240"/>
      <c r="B31" s="228"/>
      <c r="C31" s="38" t="s">
        <v>119</v>
      </c>
      <c r="D31" s="57" t="s">
        <v>266</v>
      </c>
      <c r="E31" s="24">
        <f t="shared" si="1"/>
        <v>0</v>
      </c>
      <c r="F31" s="61">
        <v>0</v>
      </c>
      <c r="G31" s="71">
        <v>0</v>
      </c>
      <c r="I31" s="64"/>
    </row>
    <row r="32" spans="1:9" ht="13.5">
      <c r="A32" s="240"/>
      <c r="B32" s="230" t="s">
        <v>130</v>
      </c>
      <c r="C32" s="231"/>
      <c r="D32" s="26" t="s">
        <v>267</v>
      </c>
      <c r="E32" s="24">
        <f>E33+E33</f>
        <v>0</v>
      </c>
      <c r="F32" s="24">
        <f>F33+F33</f>
        <v>0</v>
      </c>
      <c r="G32" s="86">
        <f>G33+G33</f>
        <v>0</v>
      </c>
      <c r="I32" s="64"/>
    </row>
    <row r="33" spans="1:9" ht="13.5">
      <c r="A33" s="240"/>
      <c r="B33" s="227" t="s">
        <v>118</v>
      </c>
      <c r="C33" s="27" t="s">
        <v>117</v>
      </c>
      <c r="D33" s="57" t="s">
        <v>268</v>
      </c>
      <c r="E33" s="24">
        <f t="shared" si="1"/>
        <v>0</v>
      </c>
      <c r="F33" s="61">
        <v>0</v>
      </c>
      <c r="G33" s="71">
        <v>0</v>
      </c>
      <c r="I33" s="64"/>
    </row>
    <row r="34" spans="1:9" ht="13.5">
      <c r="A34" s="240"/>
      <c r="B34" s="228"/>
      <c r="C34" s="38" t="s">
        <v>119</v>
      </c>
      <c r="D34" s="57" t="s">
        <v>269</v>
      </c>
      <c r="E34" s="24">
        <f t="shared" si="1"/>
        <v>0</v>
      </c>
      <c r="F34" s="61">
        <v>0</v>
      </c>
      <c r="G34" s="71">
        <v>0</v>
      </c>
      <c r="I34" s="64"/>
    </row>
    <row r="35" spans="1:9" ht="13.5">
      <c r="A35" s="240"/>
      <c r="B35" s="232" t="s">
        <v>131</v>
      </c>
      <c r="C35" s="233"/>
      <c r="D35" s="26" t="s">
        <v>270</v>
      </c>
      <c r="E35" s="24">
        <f>E36+E37</f>
        <v>0</v>
      </c>
      <c r="F35" s="24">
        <f>F36+F37</f>
        <v>0</v>
      </c>
      <c r="G35" s="86">
        <f>G36+G37</f>
        <v>0</v>
      </c>
      <c r="I35" s="64"/>
    </row>
    <row r="36" spans="1:9" ht="13.5">
      <c r="A36" s="240"/>
      <c r="B36" s="227" t="s">
        <v>118</v>
      </c>
      <c r="C36" s="27" t="s">
        <v>117</v>
      </c>
      <c r="D36" s="57" t="s">
        <v>271</v>
      </c>
      <c r="E36" s="24">
        <f t="shared" si="1"/>
        <v>0</v>
      </c>
      <c r="F36" s="61">
        <v>0</v>
      </c>
      <c r="G36" s="71">
        <v>0</v>
      </c>
      <c r="I36" s="64"/>
    </row>
    <row r="37" spans="1:9" ht="13.5">
      <c r="A37" s="240"/>
      <c r="B37" s="228"/>
      <c r="C37" s="38" t="s">
        <v>119</v>
      </c>
      <c r="D37" s="57" t="s">
        <v>272</v>
      </c>
      <c r="E37" s="24">
        <f t="shared" si="1"/>
        <v>0</v>
      </c>
      <c r="F37" s="61">
        <v>0</v>
      </c>
      <c r="G37" s="71">
        <v>0</v>
      </c>
      <c r="I37" s="64"/>
    </row>
    <row r="38" spans="1:9" ht="13.5">
      <c r="A38" s="240"/>
      <c r="B38" s="232" t="s">
        <v>132</v>
      </c>
      <c r="C38" s="233"/>
      <c r="D38" s="26" t="s">
        <v>273</v>
      </c>
      <c r="E38" s="24">
        <f>E39+E40</f>
        <v>0</v>
      </c>
      <c r="F38" s="24">
        <f>F39+F40</f>
        <v>0</v>
      </c>
      <c r="G38" s="86">
        <f>G39+G40</f>
        <v>0</v>
      </c>
      <c r="I38" s="64"/>
    </row>
    <row r="39" spans="1:7" s="39" customFormat="1" ht="13.5">
      <c r="A39" s="240"/>
      <c r="B39" s="227" t="s">
        <v>118</v>
      </c>
      <c r="C39" s="27" t="s">
        <v>117</v>
      </c>
      <c r="D39" s="57" t="s">
        <v>274</v>
      </c>
      <c r="E39" s="24">
        <f t="shared" si="1"/>
        <v>0</v>
      </c>
      <c r="F39" s="61">
        <v>0</v>
      </c>
      <c r="G39" s="71">
        <v>0</v>
      </c>
    </row>
    <row r="40" spans="1:7" ht="14.25" thickBot="1">
      <c r="A40" s="241"/>
      <c r="B40" s="229"/>
      <c r="C40" s="40" t="s">
        <v>119</v>
      </c>
      <c r="D40" s="82" t="s">
        <v>275</v>
      </c>
      <c r="E40" s="77">
        <f t="shared" si="1"/>
        <v>0</v>
      </c>
      <c r="F40" s="72">
        <v>0</v>
      </c>
      <c r="G40" s="73">
        <v>0</v>
      </c>
    </row>
    <row r="41" spans="1:7" ht="26.25" thickBot="1">
      <c r="A41" s="266" t="s">
        <v>133</v>
      </c>
      <c r="B41" s="252"/>
      <c r="C41" s="253"/>
      <c r="D41" s="30" t="s">
        <v>6</v>
      </c>
      <c r="E41" s="87" t="s">
        <v>29</v>
      </c>
      <c r="F41" s="31" t="s">
        <v>9</v>
      </c>
      <c r="G41" s="32" t="s">
        <v>19</v>
      </c>
    </row>
    <row r="42" spans="1:7" ht="13.5">
      <c r="A42" s="234" t="s">
        <v>134</v>
      </c>
      <c r="B42" s="235"/>
      <c r="C42" s="236"/>
      <c r="D42" s="55" t="s">
        <v>276</v>
      </c>
      <c r="E42" s="93">
        <f>E43+E44+E45+E46</f>
        <v>0</v>
      </c>
      <c r="F42" s="93">
        <f>F43+F44+F45+F46</f>
        <v>0</v>
      </c>
      <c r="G42" s="93">
        <f>G43+G44+G45+G46</f>
        <v>0</v>
      </c>
    </row>
    <row r="43" spans="1:7" ht="13.5">
      <c r="A43" s="268" t="s">
        <v>155</v>
      </c>
      <c r="B43" s="250" t="s">
        <v>56</v>
      </c>
      <c r="C43" s="250"/>
      <c r="D43" s="26" t="s">
        <v>277</v>
      </c>
      <c r="E43" s="24">
        <f>F43+G43</f>
        <v>0</v>
      </c>
      <c r="F43" s="61">
        <v>0</v>
      </c>
      <c r="G43" s="71">
        <v>0</v>
      </c>
    </row>
    <row r="44" spans="1:8" ht="13.5" customHeight="1">
      <c r="A44" s="269"/>
      <c r="B44" s="267" t="s">
        <v>55</v>
      </c>
      <c r="C44" s="238"/>
      <c r="D44" s="26" t="s">
        <v>278</v>
      </c>
      <c r="E44" s="24">
        <f>F44+G44</f>
        <v>0</v>
      </c>
      <c r="F44" s="61">
        <v>0</v>
      </c>
      <c r="G44" s="71">
        <v>0</v>
      </c>
      <c r="H44" s="75"/>
    </row>
    <row r="45" spans="1:7" ht="13.5">
      <c r="A45" s="269"/>
      <c r="B45" s="260" t="s">
        <v>62</v>
      </c>
      <c r="C45" s="238"/>
      <c r="D45" s="26" t="s">
        <v>279</v>
      </c>
      <c r="E45" s="24">
        <f>F45+G45</f>
        <v>0</v>
      </c>
      <c r="F45" s="61">
        <v>0</v>
      </c>
      <c r="G45" s="71">
        <v>0</v>
      </c>
    </row>
    <row r="46" spans="1:7" ht="14.25" thickBot="1">
      <c r="A46" s="269"/>
      <c r="B46" s="245" t="s">
        <v>150</v>
      </c>
      <c r="C46" s="246"/>
      <c r="D46" s="131" t="s">
        <v>280</v>
      </c>
      <c r="E46" s="129">
        <f>F46+G46</f>
        <v>0</v>
      </c>
      <c r="F46" s="130">
        <v>0</v>
      </c>
      <c r="G46" s="74">
        <v>0</v>
      </c>
    </row>
    <row r="47" spans="1:7" ht="26.25" thickBot="1">
      <c r="A47" s="266" t="s">
        <v>149</v>
      </c>
      <c r="B47" s="252"/>
      <c r="C47" s="253"/>
      <c r="D47" s="30" t="s">
        <v>6</v>
      </c>
      <c r="E47" s="87" t="s">
        <v>29</v>
      </c>
      <c r="F47" s="31" t="s">
        <v>9</v>
      </c>
      <c r="G47" s="32" t="s">
        <v>19</v>
      </c>
    </row>
    <row r="48" spans="1:7" ht="13.5">
      <c r="A48" s="234" t="s">
        <v>135</v>
      </c>
      <c r="B48" s="235"/>
      <c r="C48" s="236"/>
      <c r="D48" s="55" t="s">
        <v>281</v>
      </c>
      <c r="E48" s="93">
        <f>E49+E50+E51</f>
        <v>0</v>
      </c>
      <c r="F48" s="93">
        <f>F49+F50+F51</f>
        <v>0</v>
      </c>
      <c r="G48" s="94">
        <f>G49+G50+G51</f>
        <v>0</v>
      </c>
    </row>
    <row r="49" spans="1:7" ht="23.25" customHeight="1">
      <c r="A49" s="268" t="s">
        <v>154</v>
      </c>
      <c r="B49" s="272" t="s">
        <v>156</v>
      </c>
      <c r="C49" s="238"/>
      <c r="D49" s="26" t="s">
        <v>282</v>
      </c>
      <c r="E49" s="24">
        <f>F49+G49</f>
        <v>0</v>
      </c>
      <c r="F49" s="61">
        <v>0</v>
      </c>
      <c r="G49" s="71">
        <v>0</v>
      </c>
    </row>
    <row r="50" spans="1:7" ht="13.5">
      <c r="A50" s="270"/>
      <c r="B50" s="267" t="s">
        <v>157</v>
      </c>
      <c r="C50" s="238"/>
      <c r="D50" s="26" t="s">
        <v>283</v>
      </c>
      <c r="E50" s="24">
        <f>F50+G50</f>
        <v>0</v>
      </c>
      <c r="F50" s="61">
        <v>0</v>
      </c>
      <c r="G50" s="71">
        <v>0</v>
      </c>
    </row>
    <row r="51" spans="1:7" ht="14.25" thickBot="1">
      <c r="A51" s="271"/>
      <c r="B51" s="265" t="s">
        <v>158</v>
      </c>
      <c r="C51" s="262"/>
      <c r="D51" s="81" t="s">
        <v>284</v>
      </c>
      <c r="E51" s="77">
        <f>F51+G51</f>
        <v>0</v>
      </c>
      <c r="F51" s="72">
        <v>0</v>
      </c>
      <c r="G51" s="73">
        <v>0</v>
      </c>
    </row>
  </sheetData>
  <sheetProtection password="CE88" sheet="1" objects="1" scenarios="1"/>
  <mergeCells count="50">
    <mergeCell ref="B14:C14"/>
    <mergeCell ref="B49:C49"/>
    <mergeCell ref="B50:C50"/>
    <mergeCell ref="B21:C21"/>
    <mergeCell ref="B22:C22"/>
    <mergeCell ref="B19:C19"/>
    <mergeCell ref="B51:C51"/>
    <mergeCell ref="A41:C41"/>
    <mergeCell ref="A47:C47"/>
    <mergeCell ref="A42:C42"/>
    <mergeCell ref="A48:C48"/>
    <mergeCell ref="B43:C43"/>
    <mergeCell ref="B44:C44"/>
    <mergeCell ref="A43:A46"/>
    <mergeCell ref="A49:A51"/>
    <mergeCell ref="B45:C45"/>
    <mergeCell ref="B9:C9"/>
    <mergeCell ref="B10:C10"/>
    <mergeCell ref="B11:C11"/>
    <mergeCell ref="B13:C13"/>
    <mergeCell ref="A2:C2"/>
    <mergeCell ref="A7:C7"/>
    <mergeCell ref="B4:C4"/>
    <mergeCell ref="B5:C5"/>
    <mergeCell ref="B6:C6"/>
    <mergeCell ref="A3:C3"/>
    <mergeCell ref="A8:C8"/>
    <mergeCell ref="A4:A6"/>
    <mergeCell ref="B46:C46"/>
    <mergeCell ref="B15:C15"/>
    <mergeCell ref="A9:A15"/>
    <mergeCell ref="B18:C18"/>
    <mergeCell ref="A18:A22"/>
    <mergeCell ref="A24:C24"/>
    <mergeCell ref="A16:C16"/>
    <mergeCell ref="B20:C20"/>
    <mergeCell ref="A26:A40"/>
    <mergeCell ref="B27:B28"/>
    <mergeCell ref="B30:B31"/>
    <mergeCell ref="B33:B34"/>
    <mergeCell ref="A1:G1"/>
    <mergeCell ref="B36:B37"/>
    <mergeCell ref="B39:B40"/>
    <mergeCell ref="B26:C26"/>
    <mergeCell ref="B29:C29"/>
    <mergeCell ref="B32:C32"/>
    <mergeCell ref="B35:C35"/>
    <mergeCell ref="B38:C38"/>
    <mergeCell ref="A25:C25"/>
    <mergeCell ref="B12:C12"/>
  </mergeCells>
  <printOptions horizontalCentered="1"/>
  <pageMargins left="0.25" right="0.19" top="0.13" bottom="0" header="0.36" footer="0"/>
  <pageSetup horizontalDpi="1200" verticalDpi="12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D7" sqref="D7"/>
    </sheetView>
  </sheetViews>
  <sheetFormatPr defaultColWidth="9.140625" defaultRowHeight="12.75"/>
  <cols>
    <col min="1" max="1" width="13.8515625" style="5" customWidth="1"/>
    <col min="2" max="2" width="8.00390625" style="25" customWidth="1"/>
    <col min="3" max="3" width="32.57421875" style="25" customWidth="1"/>
    <col min="4" max="4" width="13.00390625" style="25" customWidth="1"/>
    <col min="5" max="5" width="8.57421875" style="5" customWidth="1"/>
    <col min="6" max="6" width="8.140625" style="5" customWidth="1"/>
    <col min="7" max="7" width="7.7109375" style="5" customWidth="1"/>
    <col min="8" max="16384" width="9.140625" style="5" customWidth="1"/>
  </cols>
  <sheetData>
    <row r="1" spans="1:7" ht="43.5" customHeight="1" thickBot="1">
      <c r="A1" s="280" t="s">
        <v>136</v>
      </c>
      <c r="B1" s="281"/>
      <c r="C1" s="282"/>
      <c r="D1" s="30" t="s">
        <v>6</v>
      </c>
      <c r="E1" s="87" t="s">
        <v>29</v>
      </c>
      <c r="F1" s="31" t="s">
        <v>9</v>
      </c>
      <c r="G1" s="32" t="s">
        <v>10</v>
      </c>
    </row>
    <row r="2" spans="1:7" ht="25.5" customHeight="1">
      <c r="A2" s="285" t="s">
        <v>121</v>
      </c>
      <c r="B2" s="286"/>
      <c r="C2" s="287"/>
      <c r="D2" s="92" t="s">
        <v>285</v>
      </c>
      <c r="E2" s="189">
        <f>F2+G2</f>
        <v>0</v>
      </c>
      <c r="F2" s="207">
        <v>0</v>
      </c>
      <c r="G2" s="208">
        <v>0</v>
      </c>
    </row>
    <row r="3" spans="1:7" ht="22.5" customHeight="1">
      <c r="A3" s="288" t="s">
        <v>146</v>
      </c>
      <c r="B3" s="250" t="s">
        <v>144</v>
      </c>
      <c r="C3" s="250"/>
      <c r="D3" s="26" t="s">
        <v>286</v>
      </c>
      <c r="E3" s="188">
        <f>F3+G3</f>
        <v>0</v>
      </c>
      <c r="F3" s="61">
        <v>0</v>
      </c>
      <c r="G3" s="71">
        <v>0</v>
      </c>
    </row>
    <row r="4" spans="1:7" ht="28.5" customHeight="1" thickBot="1">
      <c r="A4" s="289"/>
      <c r="B4" s="290" t="s">
        <v>145</v>
      </c>
      <c r="C4" s="262"/>
      <c r="D4" s="81" t="s">
        <v>287</v>
      </c>
      <c r="E4" s="190">
        <f>F4+G4</f>
        <v>0</v>
      </c>
      <c r="F4" s="72">
        <v>0</v>
      </c>
      <c r="G4" s="73">
        <v>0</v>
      </c>
    </row>
    <row r="5" spans="1:7" ht="55.5" customHeight="1" thickBot="1">
      <c r="A5" s="283" t="s">
        <v>147</v>
      </c>
      <c r="B5" s="284"/>
      <c r="C5" s="284"/>
      <c r="D5" s="284"/>
      <c r="E5" s="284"/>
      <c r="F5" s="284"/>
      <c r="G5" s="284"/>
    </row>
    <row r="6" spans="1:7" ht="27" customHeight="1" thickBot="1">
      <c r="A6" s="274" t="s">
        <v>148</v>
      </c>
      <c r="B6" s="275"/>
      <c r="C6" s="276"/>
      <c r="D6" s="142" t="s">
        <v>6</v>
      </c>
      <c r="E6" s="132" t="s">
        <v>29</v>
      </c>
      <c r="F6" s="138" t="s">
        <v>9</v>
      </c>
      <c r="G6" s="139" t="s">
        <v>10</v>
      </c>
    </row>
    <row r="7" spans="1:7" ht="13.5">
      <c r="A7" s="277" t="s">
        <v>163</v>
      </c>
      <c r="B7" s="278"/>
      <c r="C7" s="279"/>
      <c r="D7" s="55" t="s">
        <v>288</v>
      </c>
      <c r="E7" s="93">
        <f>E8+E14+E20+E26+E32+E38+E44</f>
        <v>0</v>
      </c>
      <c r="F7" s="93">
        <f>F8+F14+F20+F26+F32+F38+F44</f>
        <v>0</v>
      </c>
      <c r="G7" s="94">
        <f>G8+G14+G20+G26+G32+G38+G44</f>
        <v>0</v>
      </c>
    </row>
    <row r="8" spans="1:7" ht="13.5">
      <c r="A8" s="291" t="s">
        <v>164</v>
      </c>
      <c r="B8" s="237" t="s">
        <v>138</v>
      </c>
      <c r="C8" s="237"/>
      <c r="D8" s="26" t="s">
        <v>289</v>
      </c>
      <c r="E8" s="24">
        <f>E9+E10+E11+E12+E13</f>
        <v>0</v>
      </c>
      <c r="F8" s="24">
        <f>F9+F10+F11+F12+F13</f>
        <v>0</v>
      </c>
      <c r="G8" s="86">
        <f>G9+G10+G11+G12+G13</f>
        <v>0</v>
      </c>
    </row>
    <row r="9" spans="1:7" ht="13.5">
      <c r="A9" s="292"/>
      <c r="B9" s="294" t="s">
        <v>118</v>
      </c>
      <c r="C9" s="38" t="s">
        <v>15</v>
      </c>
      <c r="D9" s="57" t="s">
        <v>290</v>
      </c>
      <c r="E9" s="24">
        <f>F9+G9</f>
        <v>0</v>
      </c>
      <c r="F9" s="61">
        <v>0</v>
      </c>
      <c r="G9" s="71">
        <v>0</v>
      </c>
    </row>
    <row r="10" spans="1:7" ht="13.5">
      <c r="A10" s="292"/>
      <c r="B10" s="295"/>
      <c r="C10" s="38" t="s">
        <v>16</v>
      </c>
      <c r="D10" s="57" t="s">
        <v>291</v>
      </c>
      <c r="E10" s="24">
        <f>F10+G10</f>
        <v>0</v>
      </c>
      <c r="F10" s="61">
        <v>0</v>
      </c>
      <c r="G10" s="71">
        <v>0</v>
      </c>
    </row>
    <row r="11" spans="1:7" ht="13.5">
      <c r="A11" s="292"/>
      <c r="B11" s="295"/>
      <c r="C11" s="38" t="s">
        <v>17</v>
      </c>
      <c r="D11" s="57" t="s">
        <v>292</v>
      </c>
      <c r="E11" s="24">
        <f>F11+G11</f>
        <v>0</v>
      </c>
      <c r="F11" s="61">
        <v>0</v>
      </c>
      <c r="G11" s="71">
        <v>0</v>
      </c>
    </row>
    <row r="12" spans="1:7" ht="13.5">
      <c r="A12" s="292"/>
      <c r="B12" s="295"/>
      <c r="C12" s="35" t="s">
        <v>18</v>
      </c>
      <c r="D12" s="57" t="s">
        <v>293</v>
      </c>
      <c r="E12" s="24">
        <f>F12+G12</f>
        <v>0</v>
      </c>
      <c r="F12" s="61">
        <v>0</v>
      </c>
      <c r="G12" s="71">
        <v>0</v>
      </c>
    </row>
    <row r="13" spans="1:7" ht="13.5">
      <c r="A13" s="292"/>
      <c r="B13" s="295"/>
      <c r="C13" s="35" t="s">
        <v>22</v>
      </c>
      <c r="D13" s="57" t="s">
        <v>294</v>
      </c>
      <c r="E13" s="24">
        <f>F13+G13</f>
        <v>0</v>
      </c>
      <c r="F13" s="61">
        <v>0</v>
      </c>
      <c r="G13" s="71">
        <v>0</v>
      </c>
    </row>
    <row r="14" spans="1:7" ht="13.5">
      <c r="A14" s="292"/>
      <c r="B14" s="237" t="s">
        <v>139</v>
      </c>
      <c r="C14" s="237"/>
      <c r="D14" s="26" t="s">
        <v>295</v>
      </c>
      <c r="E14" s="24">
        <f>E15+E16+E17+E18+E19</f>
        <v>0</v>
      </c>
      <c r="F14" s="24">
        <f>F15+F16+F17+F18+F19</f>
        <v>0</v>
      </c>
      <c r="G14" s="86">
        <f>G15+G16+G17+G18+G19</f>
        <v>0</v>
      </c>
    </row>
    <row r="15" spans="1:7" ht="13.5">
      <c r="A15" s="292"/>
      <c r="B15" s="294" t="s">
        <v>118</v>
      </c>
      <c r="C15" s="38" t="s">
        <v>15</v>
      </c>
      <c r="D15" s="57" t="s">
        <v>296</v>
      </c>
      <c r="E15" s="24">
        <f>F15+G15</f>
        <v>0</v>
      </c>
      <c r="F15" s="61">
        <v>0</v>
      </c>
      <c r="G15" s="71">
        <v>0</v>
      </c>
    </row>
    <row r="16" spans="1:7" ht="13.5">
      <c r="A16" s="292"/>
      <c r="B16" s="295"/>
      <c r="C16" s="38" t="s">
        <v>16</v>
      </c>
      <c r="D16" s="57" t="s">
        <v>297</v>
      </c>
      <c r="E16" s="24">
        <f>F16+G16</f>
        <v>0</v>
      </c>
      <c r="F16" s="61">
        <v>0</v>
      </c>
      <c r="G16" s="71">
        <v>0</v>
      </c>
    </row>
    <row r="17" spans="1:7" ht="13.5">
      <c r="A17" s="292"/>
      <c r="B17" s="295"/>
      <c r="C17" s="38" t="s">
        <v>17</v>
      </c>
      <c r="D17" s="57" t="s">
        <v>298</v>
      </c>
      <c r="E17" s="24">
        <f>F17+G17</f>
        <v>0</v>
      </c>
      <c r="F17" s="61">
        <v>0</v>
      </c>
      <c r="G17" s="71">
        <v>0</v>
      </c>
    </row>
    <row r="18" spans="1:7" ht="13.5">
      <c r="A18" s="292"/>
      <c r="B18" s="295"/>
      <c r="C18" s="35" t="s">
        <v>18</v>
      </c>
      <c r="D18" s="57" t="s">
        <v>299</v>
      </c>
      <c r="E18" s="24">
        <f>F18+G18</f>
        <v>0</v>
      </c>
      <c r="F18" s="61">
        <v>0</v>
      </c>
      <c r="G18" s="71">
        <v>0</v>
      </c>
    </row>
    <row r="19" spans="1:7" ht="13.5">
      <c r="A19" s="292"/>
      <c r="B19" s="295"/>
      <c r="C19" s="35" t="s">
        <v>22</v>
      </c>
      <c r="D19" s="57" t="s">
        <v>300</v>
      </c>
      <c r="E19" s="24">
        <f>F19+G19</f>
        <v>0</v>
      </c>
      <c r="F19" s="61">
        <v>0</v>
      </c>
      <c r="G19" s="71">
        <v>0</v>
      </c>
    </row>
    <row r="20" spans="1:7" ht="13.5">
      <c r="A20" s="292"/>
      <c r="B20" s="237" t="s">
        <v>140</v>
      </c>
      <c r="C20" s="237"/>
      <c r="D20" s="26" t="s">
        <v>301</v>
      </c>
      <c r="E20" s="24">
        <f>E21+E22+E23+E24+E25</f>
        <v>0</v>
      </c>
      <c r="F20" s="24">
        <f>F21+F22+F23+F24+F25</f>
        <v>0</v>
      </c>
      <c r="G20" s="86">
        <f>G21+G22+G23+G24+G25</f>
        <v>0</v>
      </c>
    </row>
    <row r="21" spans="1:7" ht="13.5">
      <c r="A21" s="292"/>
      <c r="B21" s="294" t="s">
        <v>118</v>
      </c>
      <c r="C21" s="38" t="s">
        <v>15</v>
      </c>
      <c r="D21" s="57" t="s">
        <v>302</v>
      </c>
      <c r="E21" s="24">
        <f>F21+G21</f>
        <v>0</v>
      </c>
      <c r="F21" s="61">
        <v>0</v>
      </c>
      <c r="G21" s="71">
        <v>0</v>
      </c>
    </row>
    <row r="22" spans="1:7" ht="13.5">
      <c r="A22" s="292"/>
      <c r="B22" s="295"/>
      <c r="C22" s="38" t="s">
        <v>16</v>
      </c>
      <c r="D22" s="57" t="s">
        <v>303</v>
      </c>
      <c r="E22" s="24">
        <f>F22+G22</f>
        <v>0</v>
      </c>
      <c r="F22" s="61">
        <v>0</v>
      </c>
      <c r="G22" s="71">
        <v>0</v>
      </c>
    </row>
    <row r="23" spans="1:7" ht="13.5">
      <c r="A23" s="292"/>
      <c r="B23" s="295"/>
      <c r="C23" s="38" t="s">
        <v>17</v>
      </c>
      <c r="D23" s="57" t="s">
        <v>304</v>
      </c>
      <c r="E23" s="24">
        <f>F23+G23</f>
        <v>0</v>
      </c>
      <c r="F23" s="61">
        <v>0</v>
      </c>
      <c r="G23" s="71">
        <v>0</v>
      </c>
    </row>
    <row r="24" spans="1:7" ht="13.5">
      <c r="A24" s="292"/>
      <c r="B24" s="295"/>
      <c r="C24" s="35" t="s">
        <v>18</v>
      </c>
      <c r="D24" s="57" t="s">
        <v>305</v>
      </c>
      <c r="E24" s="24">
        <f>F24+G24</f>
        <v>0</v>
      </c>
      <c r="F24" s="61">
        <v>0</v>
      </c>
      <c r="G24" s="71">
        <v>0</v>
      </c>
    </row>
    <row r="25" spans="1:7" ht="13.5">
      <c r="A25" s="292"/>
      <c r="B25" s="295"/>
      <c r="C25" s="35" t="s">
        <v>22</v>
      </c>
      <c r="D25" s="57" t="s">
        <v>306</v>
      </c>
      <c r="E25" s="24">
        <f>F25+G25</f>
        <v>0</v>
      </c>
      <c r="F25" s="61">
        <v>0</v>
      </c>
      <c r="G25" s="71">
        <v>0</v>
      </c>
    </row>
    <row r="26" spans="1:7" ht="13.5">
      <c r="A26" s="292"/>
      <c r="B26" s="237" t="s">
        <v>141</v>
      </c>
      <c r="C26" s="237"/>
      <c r="D26" s="26" t="s">
        <v>307</v>
      </c>
      <c r="E26" s="24">
        <f>E27+E28+E29+E30+E31</f>
        <v>0</v>
      </c>
      <c r="F26" s="24">
        <f>F27+F28+F29+F30+F31</f>
        <v>0</v>
      </c>
      <c r="G26" s="86">
        <f>G27+G28+G29+G30+G31</f>
        <v>0</v>
      </c>
    </row>
    <row r="27" spans="1:7" ht="13.5">
      <c r="A27" s="292"/>
      <c r="B27" s="294" t="s">
        <v>118</v>
      </c>
      <c r="C27" s="38" t="s">
        <v>15</v>
      </c>
      <c r="D27" s="57" t="s">
        <v>308</v>
      </c>
      <c r="E27" s="24">
        <f>F27+G27</f>
        <v>0</v>
      </c>
      <c r="F27" s="61">
        <v>0</v>
      </c>
      <c r="G27" s="71">
        <v>0</v>
      </c>
    </row>
    <row r="28" spans="1:7" ht="13.5">
      <c r="A28" s="292"/>
      <c r="B28" s="295"/>
      <c r="C28" s="38" t="s">
        <v>16</v>
      </c>
      <c r="D28" s="57" t="s">
        <v>309</v>
      </c>
      <c r="E28" s="24">
        <f>F28+G28</f>
        <v>0</v>
      </c>
      <c r="F28" s="61">
        <v>0</v>
      </c>
      <c r="G28" s="71">
        <v>0</v>
      </c>
    </row>
    <row r="29" spans="1:7" ht="13.5">
      <c r="A29" s="292"/>
      <c r="B29" s="295"/>
      <c r="C29" s="38" t="s">
        <v>17</v>
      </c>
      <c r="D29" s="57" t="s">
        <v>310</v>
      </c>
      <c r="E29" s="24">
        <f>F29+G29</f>
        <v>0</v>
      </c>
      <c r="F29" s="61">
        <v>0</v>
      </c>
      <c r="G29" s="71">
        <v>0</v>
      </c>
    </row>
    <row r="30" spans="1:7" ht="13.5">
      <c r="A30" s="292"/>
      <c r="B30" s="295"/>
      <c r="C30" s="35" t="s">
        <v>18</v>
      </c>
      <c r="D30" s="57" t="s">
        <v>311</v>
      </c>
      <c r="E30" s="24">
        <f>F30+G30</f>
        <v>0</v>
      </c>
      <c r="F30" s="61">
        <v>0</v>
      </c>
      <c r="G30" s="71">
        <v>0</v>
      </c>
    </row>
    <row r="31" spans="1:7" ht="13.5">
      <c r="A31" s="292"/>
      <c r="B31" s="295"/>
      <c r="C31" s="35" t="s">
        <v>22</v>
      </c>
      <c r="D31" s="57" t="s">
        <v>312</v>
      </c>
      <c r="E31" s="24">
        <f>F31+G31</f>
        <v>0</v>
      </c>
      <c r="F31" s="61">
        <v>0</v>
      </c>
      <c r="G31" s="71">
        <v>0</v>
      </c>
    </row>
    <row r="32" spans="1:7" ht="13.5">
      <c r="A32" s="292"/>
      <c r="B32" s="250" t="s">
        <v>142</v>
      </c>
      <c r="C32" s="250"/>
      <c r="D32" s="26" t="s">
        <v>313</v>
      </c>
      <c r="E32" s="24">
        <f>E33+E34+E35+E36+E37</f>
        <v>0</v>
      </c>
      <c r="F32" s="24">
        <f>F33+F34+F35+F36+F37</f>
        <v>0</v>
      </c>
      <c r="G32" s="86">
        <f>G33+G34+G35+G36+G37</f>
        <v>0</v>
      </c>
    </row>
    <row r="33" spans="1:7" ht="13.5">
      <c r="A33" s="292"/>
      <c r="B33" s="294" t="s">
        <v>118</v>
      </c>
      <c r="C33" s="38" t="s">
        <v>15</v>
      </c>
      <c r="D33" s="57" t="s">
        <v>314</v>
      </c>
      <c r="E33" s="24">
        <f>F33+G33</f>
        <v>0</v>
      </c>
      <c r="F33" s="61">
        <v>0</v>
      </c>
      <c r="G33" s="71">
        <v>0</v>
      </c>
    </row>
    <row r="34" spans="1:7" ht="13.5">
      <c r="A34" s="292"/>
      <c r="B34" s="295"/>
      <c r="C34" s="38" t="s">
        <v>16</v>
      </c>
      <c r="D34" s="57" t="s">
        <v>315</v>
      </c>
      <c r="E34" s="24">
        <f>F34+G34</f>
        <v>0</v>
      </c>
      <c r="F34" s="61">
        <v>0</v>
      </c>
      <c r="G34" s="71">
        <v>0</v>
      </c>
    </row>
    <row r="35" spans="1:7" ht="13.5">
      <c r="A35" s="292"/>
      <c r="B35" s="295"/>
      <c r="C35" s="38" t="s">
        <v>17</v>
      </c>
      <c r="D35" s="57" t="s">
        <v>316</v>
      </c>
      <c r="E35" s="24">
        <f>F35+G35</f>
        <v>0</v>
      </c>
      <c r="F35" s="61">
        <v>0</v>
      </c>
      <c r="G35" s="71">
        <v>0</v>
      </c>
    </row>
    <row r="36" spans="1:7" ht="13.5">
      <c r="A36" s="292"/>
      <c r="B36" s="295"/>
      <c r="C36" s="35" t="s">
        <v>18</v>
      </c>
      <c r="D36" s="57" t="s">
        <v>317</v>
      </c>
      <c r="E36" s="24">
        <f>F36+G36</f>
        <v>0</v>
      </c>
      <c r="F36" s="61">
        <v>0</v>
      </c>
      <c r="G36" s="71">
        <v>0</v>
      </c>
    </row>
    <row r="37" spans="1:7" ht="13.5">
      <c r="A37" s="292"/>
      <c r="B37" s="295"/>
      <c r="C37" s="35" t="s">
        <v>22</v>
      </c>
      <c r="D37" s="57" t="s">
        <v>318</v>
      </c>
      <c r="E37" s="24">
        <f>F37+G37</f>
        <v>0</v>
      </c>
      <c r="F37" s="61">
        <v>0</v>
      </c>
      <c r="G37" s="71">
        <v>0</v>
      </c>
    </row>
    <row r="38" spans="1:7" ht="13.5">
      <c r="A38" s="292"/>
      <c r="B38" s="237" t="s">
        <v>143</v>
      </c>
      <c r="C38" s="237"/>
      <c r="D38" s="26" t="s">
        <v>319</v>
      </c>
      <c r="E38" s="24">
        <f>E39+E40+E41+E42+E43</f>
        <v>0</v>
      </c>
      <c r="F38" s="24">
        <f>F39+F40+F41+F42+F43</f>
        <v>0</v>
      </c>
      <c r="G38" s="86">
        <f>G39+G40+G41+G42+G43</f>
        <v>0</v>
      </c>
    </row>
    <row r="39" spans="1:7" ht="13.5">
      <c r="A39" s="292"/>
      <c r="B39" s="294" t="s">
        <v>118</v>
      </c>
      <c r="C39" s="38" t="s">
        <v>15</v>
      </c>
      <c r="D39" s="57" t="s">
        <v>320</v>
      </c>
      <c r="E39" s="24">
        <f>F39+G39</f>
        <v>0</v>
      </c>
      <c r="F39" s="61">
        <v>0</v>
      </c>
      <c r="G39" s="71">
        <v>0</v>
      </c>
    </row>
    <row r="40" spans="1:7" ht="13.5">
      <c r="A40" s="292"/>
      <c r="B40" s="295"/>
      <c r="C40" s="38" t="s">
        <v>16</v>
      </c>
      <c r="D40" s="57" t="s">
        <v>321</v>
      </c>
      <c r="E40" s="24">
        <f>F40+G40</f>
        <v>0</v>
      </c>
      <c r="F40" s="61">
        <v>0</v>
      </c>
      <c r="G40" s="71">
        <v>0</v>
      </c>
    </row>
    <row r="41" spans="1:7" ht="13.5">
      <c r="A41" s="292"/>
      <c r="B41" s="295"/>
      <c r="C41" s="38" t="s">
        <v>17</v>
      </c>
      <c r="D41" s="57" t="s">
        <v>322</v>
      </c>
      <c r="E41" s="24">
        <f>F41+G41</f>
        <v>0</v>
      </c>
      <c r="F41" s="61">
        <v>0</v>
      </c>
      <c r="G41" s="71">
        <v>0</v>
      </c>
    </row>
    <row r="42" spans="1:7" ht="13.5">
      <c r="A42" s="292"/>
      <c r="B42" s="295"/>
      <c r="C42" s="35" t="s">
        <v>18</v>
      </c>
      <c r="D42" s="57" t="s">
        <v>323</v>
      </c>
      <c r="E42" s="24">
        <f>F42+G42</f>
        <v>0</v>
      </c>
      <c r="F42" s="61">
        <v>0</v>
      </c>
      <c r="G42" s="71">
        <v>0</v>
      </c>
    </row>
    <row r="43" spans="1:7" ht="13.5">
      <c r="A43" s="292"/>
      <c r="B43" s="295"/>
      <c r="C43" s="35" t="s">
        <v>22</v>
      </c>
      <c r="D43" s="57" t="s">
        <v>324</v>
      </c>
      <c r="E43" s="24">
        <f>F43+G43</f>
        <v>0</v>
      </c>
      <c r="F43" s="61">
        <v>0</v>
      </c>
      <c r="G43" s="71">
        <v>0</v>
      </c>
    </row>
    <row r="44" spans="1:7" ht="13.5">
      <c r="A44" s="292"/>
      <c r="B44" s="237" t="s">
        <v>137</v>
      </c>
      <c r="C44" s="237"/>
      <c r="D44" s="26" t="s">
        <v>325</v>
      </c>
      <c r="E44" s="24">
        <f>E45+E46+E47+E48+E49</f>
        <v>0</v>
      </c>
      <c r="F44" s="24">
        <f>F45+F46+F47+F48+F49</f>
        <v>0</v>
      </c>
      <c r="G44" s="86">
        <f>G45+G46+G47+G48+G49</f>
        <v>0</v>
      </c>
    </row>
    <row r="45" spans="1:7" ht="13.5">
      <c r="A45" s="292"/>
      <c r="B45" s="294" t="s">
        <v>118</v>
      </c>
      <c r="C45" s="38" t="s">
        <v>15</v>
      </c>
      <c r="D45" s="57" t="s">
        <v>326</v>
      </c>
      <c r="E45" s="24">
        <f>F45+G45</f>
        <v>0</v>
      </c>
      <c r="F45" s="61">
        <v>0</v>
      </c>
      <c r="G45" s="71">
        <v>0</v>
      </c>
    </row>
    <row r="46" spans="1:7" ht="13.5">
      <c r="A46" s="292"/>
      <c r="B46" s="295"/>
      <c r="C46" s="38" t="s">
        <v>16</v>
      </c>
      <c r="D46" s="57" t="s">
        <v>327</v>
      </c>
      <c r="E46" s="24">
        <f>F46+G46</f>
        <v>0</v>
      </c>
      <c r="F46" s="61">
        <v>0</v>
      </c>
      <c r="G46" s="71">
        <v>0</v>
      </c>
    </row>
    <row r="47" spans="1:7" ht="13.5">
      <c r="A47" s="292"/>
      <c r="B47" s="295"/>
      <c r="C47" s="38" t="s">
        <v>17</v>
      </c>
      <c r="D47" s="57" t="s">
        <v>328</v>
      </c>
      <c r="E47" s="24">
        <f>F47+G47</f>
        <v>0</v>
      </c>
      <c r="F47" s="61">
        <v>0</v>
      </c>
      <c r="G47" s="71">
        <v>0</v>
      </c>
    </row>
    <row r="48" spans="1:7" ht="13.5">
      <c r="A48" s="292"/>
      <c r="B48" s="295"/>
      <c r="C48" s="35" t="s">
        <v>18</v>
      </c>
      <c r="D48" s="57" t="s">
        <v>329</v>
      </c>
      <c r="E48" s="24">
        <f>F48+G48</f>
        <v>0</v>
      </c>
      <c r="F48" s="61">
        <v>0</v>
      </c>
      <c r="G48" s="71">
        <v>0</v>
      </c>
    </row>
    <row r="49" spans="1:7" ht="14.25" thickBot="1">
      <c r="A49" s="293"/>
      <c r="B49" s="296"/>
      <c r="C49" s="43" t="s">
        <v>22</v>
      </c>
      <c r="D49" s="82" t="s">
        <v>330</v>
      </c>
      <c r="E49" s="77">
        <f>F49+G49</f>
        <v>0</v>
      </c>
      <c r="F49" s="72">
        <v>0</v>
      </c>
      <c r="G49" s="73">
        <v>0</v>
      </c>
    </row>
  </sheetData>
  <sheetProtection password="CE88" sheet="1" objects="1" scenarios="1"/>
  <mergeCells count="23">
    <mergeCell ref="B38:C38"/>
    <mergeCell ref="B44:C44"/>
    <mergeCell ref="A8:A49"/>
    <mergeCell ref="B9:B13"/>
    <mergeCell ref="B15:B19"/>
    <mergeCell ref="B21:B25"/>
    <mergeCell ref="B27:B31"/>
    <mergeCell ref="B33:B37"/>
    <mergeCell ref="B39:B43"/>
    <mergeCell ref="B45:B49"/>
    <mergeCell ref="A1:C1"/>
    <mergeCell ref="A5:G5"/>
    <mergeCell ref="A2:C2"/>
    <mergeCell ref="A3:A4"/>
    <mergeCell ref="B3:C3"/>
    <mergeCell ref="B4:C4"/>
    <mergeCell ref="B20:C20"/>
    <mergeCell ref="B26:C26"/>
    <mergeCell ref="B32:C32"/>
    <mergeCell ref="A6:C6"/>
    <mergeCell ref="A7:C7"/>
    <mergeCell ref="B8:C8"/>
    <mergeCell ref="B14:C14"/>
  </mergeCells>
  <printOptions horizontalCentered="1"/>
  <pageMargins left="0.2362204724409449" right="0.15748031496062992" top="0.48" bottom="0" header="0.62" footer="0"/>
  <pageSetup horizontalDpi="1200" verticalDpi="12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1">
      <selection activeCell="F44" sqref="F44"/>
    </sheetView>
  </sheetViews>
  <sheetFormatPr defaultColWidth="9.140625" defaultRowHeight="12.75"/>
  <cols>
    <col min="1" max="1" width="9.28125" style="5" customWidth="1"/>
    <col min="2" max="2" width="11.421875" style="5" customWidth="1"/>
    <col min="3" max="3" width="30.57421875" style="5" customWidth="1"/>
    <col min="4" max="4" width="13.8515625" style="25" customWidth="1"/>
    <col min="5" max="5" width="9.140625" style="5" customWidth="1"/>
    <col min="6" max="6" width="8.421875" style="5" customWidth="1"/>
    <col min="7" max="7" width="8.8515625" style="5" customWidth="1"/>
    <col min="8" max="8" width="9.28125" style="5" customWidth="1"/>
    <col min="9" max="9" width="8.00390625" style="5" customWidth="1"/>
    <col min="10" max="16384" width="9.140625" style="5" customWidth="1"/>
  </cols>
  <sheetData>
    <row r="1" spans="1:7" ht="32.25" customHeight="1" thickBot="1">
      <c r="A1" s="280" t="s">
        <v>159</v>
      </c>
      <c r="B1" s="281"/>
      <c r="C1" s="282"/>
      <c r="D1" s="30" t="s">
        <v>6</v>
      </c>
      <c r="E1" s="87" t="s">
        <v>29</v>
      </c>
      <c r="F1" s="31" t="s">
        <v>9</v>
      </c>
      <c r="G1" s="32" t="s">
        <v>10</v>
      </c>
    </row>
    <row r="2" spans="1:8" ht="13.5">
      <c r="A2" s="277" t="s">
        <v>65</v>
      </c>
      <c r="B2" s="278"/>
      <c r="C2" s="279"/>
      <c r="D2" s="55" t="s">
        <v>331</v>
      </c>
      <c r="E2" s="93">
        <f>E3+E9+E15+E21+E27+E33+E39</f>
        <v>0</v>
      </c>
      <c r="F2" s="93">
        <f>F3+F9+F15+F21+F27+F33+F39</f>
        <v>0</v>
      </c>
      <c r="G2" s="94">
        <f>G3+G9+G15+G21+G27+G33+G39</f>
        <v>0</v>
      </c>
      <c r="H2" s="191" t="str">
        <f>IF(E2=(E47+E48+E49+E50+E51+E52),"OK","PĀRBAUDI BĒRNU SADALĪJUMU PA IEMESLIEM!")</f>
        <v>OK</v>
      </c>
    </row>
    <row r="3" spans="1:9" ht="13.5">
      <c r="A3" s="291" t="s">
        <v>151</v>
      </c>
      <c r="B3" s="237" t="s">
        <v>138</v>
      </c>
      <c r="C3" s="237"/>
      <c r="D3" s="26" t="s">
        <v>332</v>
      </c>
      <c r="E3" s="24">
        <f>E4+E5+E6+E7+E8</f>
        <v>0</v>
      </c>
      <c r="F3" s="24">
        <f>F4+F5+F6+F7+F8</f>
        <v>0</v>
      </c>
      <c r="G3" s="86">
        <f>G4+G5+G6+G7+G8</f>
        <v>0</v>
      </c>
      <c r="I3" s="191" t="str">
        <f>IF(F2=(F47+F48+F49+F50+F51+F52),"OK","PĀRBAUDI ZĒNU SADALĪJUMU PA IEMESLIEM!")</f>
        <v>OK</v>
      </c>
    </row>
    <row r="4" spans="1:10" ht="13.5">
      <c r="A4" s="292"/>
      <c r="B4" s="294" t="s">
        <v>118</v>
      </c>
      <c r="C4" s="38" t="s">
        <v>15</v>
      </c>
      <c r="D4" s="57" t="s">
        <v>333</v>
      </c>
      <c r="E4" s="24">
        <f>F4+G4</f>
        <v>0</v>
      </c>
      <c r="F4" s="61">
        <v>0</v>
      </c>
      <c r="G4" s="71">
        <v>0</v>
      </c>
      <c r="J4" s="191" t="str">
        <f>IF(G2=(G47+G48+G49+G50+G51+G52),"OK","PĀRBAUDI MEITEŅU SADALĪJUMU PA IEMESLIEM!")</f>
        <v>OK</v>
      </c>
    </row>
    <row r="5" spans="1:7" ht="13.5">
      <c r="A5" s="292"/>
      <c r="B5" s="295"/>
      <c r="C5" s="38" t="s">
        <v>16</v>
      </c>
      <c r="D5" s="57" t="s">
        <v>334</v>
      </c>
      <c r="E5" s="24">
        <f>F5+G5</f>
        <v>0</v>
      </c>
      <c r="F5" s="61">
        <v>0</v>
      </c>
      <c r="G5" s="71">
        <v>0</v>
      </c>
    </row>
    <row r="6" spans="1:7" ht="13.5">
      <c r="A6" s="292"/>
      <c r="B6" s="295"/>
      <c r="C6" s="38" t="s">
        <v>17</v>
      </c>
      <c r="D6" s="57" t="s">
        <v>335</v>
      </c>
      <c r="E6" s="24">
        <f>F6+G6</f>
        <v>0</v>
      </c>
      <c r="F6" s="61">
        <v>0</v>
      </c>
      <c r="G6" s="71">
        <v>0</v>
      </c>
    </row>
    <row r="7" spans="1:7" ht="13.5">
      <c r="A7" s="292"/>
      <c r="B7" s="295"/>
      <c r="C7" s="35" t="s">
        <v>18</v>
      </c>
      <c r="D7" s="57" t="s">
        <v>336</v>
      </c>
      <c r="E7" s="24">
        <f>F7+G7</f>
        <v>0</v>
      </c>
      <c r="F7" s="61">
        <v>0</v>
      </c>
      <c r="G7" s="71">
        <v>0</v>
      </c>
    </row>
    <row r="8" spans="1:7" ht="13.5">
      <c r="A8" s="292"/>
      <c r="B8" s="295"/>
      <c r="C8" s="35" t="s">
        <v>22</v>
      </c>
      <c r="D8" s="57" t="s">
        <v>337</v>
      </c>
      <c r="E8" s="24">
        <f>F8+G8</f>
        <v>0</v>
      </c>
      <c r="F8" s="61">
        <v>0</v>
      </c>
      <c r="G8" s="71">
        <v>0</v>
      </c>
    </row>
    <row r="9" spans="1:7" ht="13.5">
      <c r="A9" s="292"/>
      <c r="B9" s="237" t="s">
        <v>139</v>
      </c>
      <c r="C9" s="237"/>
      <c r="D9" s="26" t="s">
        <v>338</v>
      </c>
      <c r="E9" s="24">
        <f>E10+E11+E12+E13+E14</f>
        <v>0</v>
      </c>
      <c r="F9" s="24">
        <f>F10+F11+F12+F13+F14</f>
        <v>0</v>
      </c>
      <c r="G9" s="86">
        <f>G10+G11+G12+G13+G14</f>
        <v>0</v>
      </c>
    </row>
    <row r="10" spans="1:7" ht="13.5">
      <c r="A10" s="292"/>
      <c r="B10" s="294" t="s">
        <v>118</v>
      </c>
      <c r="C10" s="38" t="s">
        <v>15</v>
      </c>
      <c r="D10" s="57" t="s">
        <v>339</v>
      </c>
      <c r="E10" s="24">
        <f>F10+G10</f>
        <v>0</v>
      </c>
      <c r="F10" s="61">
        <v>0</v>
      </c>
      <c r="G10" s="71">
        <v>0</v>
      </c>
    </row>
    <row r="11" spans="1:7" ht="13.5">
      <c r="A11" s="292"/>
      <c r="B11" s="295"/>
      <c r="C11" s="38" t="s">
        <v>16</v>
      </c>
      <c r="D11" s="57" t="s">
        <v>340</v>
      </c>
      <c r="E11" s="24">
        <f>F11+G11</f>
        <v>0</v>
      </c>
      <c r="F11" s="61">
        <v>0</v>
      </c>
      <c r="G11" s="71">
        <v>0</v>
      </c>
    </row>
    <row r="12" spans="1:7" ht="13.5">
      <c r="A12" s="292"/>
      <c r="B12" s="295"/>
      <c r="C12" s="38" t="s">
        <v>17</v>
      </c>
      <c r="D12" s="57" t="s">
        <v>341</v>
      </c>
      <c r="E12" s="24">
        <f>F12+G12</f>
        <v>0</v>
      </c>
      <c r="F12" s="61">
        <v>0</v>
      </c>
      <c r="G12" s="71">
        <v>0</v>
      </c>
    </row>
    <row r="13" spans="1:7" ht="13.5">
      <c r="A13" s="292"/>
      <c r="B13" s="295"/>
      <c r="C13" s="35" t="s">
        <v>18</v>
      </c>
      <c r="D13" s="57" t="s">
        <v>342</v>
      </c>
      <c r="E13" s="24">
        <f>F13+G13</f>
        <v>0</v>
      </c>
      <c r="F13" s="61">
        <v>0</v>
      </c>
      <c r="G13" s="71">
        <v>0</v>
      </c>
    </row>
    <row r="14" spans="1:7" ht="13.5">
      <c r="A14" s="292"/>
      <c r="B14" s="295"/>
      <c r="C14" s="35" t="s">
        <v>22</v>
      </c>
      <c r="D14" s="57" t="s">
        <v>343</v>
      </c>
      <c r="E14" s="24">
        <f>F14+G14</f>
        <v>0</v>
      </c>
      <c r="F14" s="61">
        <v>0</v>
      </c>
      <c r="G14" s="71">
        <v>0</v>
      </c>
    </row>
    <row r="15" spans="1:7" ht="13.5">
      <c r="A15" s="292"/>
      <c r="B15" s="237" t="s">
        <v>140</v>
      </c>
      <c r="C15" s="237"/>
      <c r="D15" s="26" t="s">
        <v>344</v>
      </c>
      <c r="E15" s="24">
        <f>E16+E17+E18+E19+E20</f>
        <v>0</v>
      </c>
      <c r="F15" s="24">
        <f>F16+F17+F18+F19+F20</f>
        <v>0</v>
      </c>
      <c r="G15" s="86">
        <f>G16+G17+G18+G19+G20</f>
        <v>0</v>
      </c>
    </row>
    <row r="16" spans="1:7" ht="13.5">
      <c r="A16" s="292"/>
      <c r="B16" s="294" t="s">
        <v>118</v>
      </c>
      <c r="C16" s="38" t="s">
        <v>15</v>
      </c>
      <c r="D16" s="57" t="s">
        <v>345</v>
      </c>
      <c r="E16" s="24">
        <f>F16+G16</f>
        <v>0</v>
      </c>
      <c r="F16" s="61">
        <v>0</v>
      </c>
      <c r="G16" s="71">
        <v>0</v>
      </c>
    </row>
    <row r="17" spans="1:7" ht="13.5">
      <c r="A17" s="292"/>
      <c r="B17" s="295"/>
      <c r="C17" s="38" t="s">
        <v>16</v>
      </c>
      <c r="D17" s="57" t="s">
        <v>346</v>
      </c>
      <c r="E17" s="24">
        <f>F17+G17</f>
        <v>0</v>
      </c>
      <c r="F17" s="61">
        <v>0</v>
      </c>
      <c r="G17" s="71">
        <v>0</v>
      </c>
    </row>
    <row r="18" spans="1:7" ht="13.5">
      <c r="A18" s="292"/>
      <c r="B18" s="295"/>
      <c r="C18" s="38" t="s">
        <v>17</v>
      </c>
      <c r="D18" s="57" t="s">
        <v>347</v>
      </c>
      <c r="E18" s="24">
        <f>F18+G18</f>
        <v>0</v>
      </c>
      <c r="F18" s="61">
        <v>0</v>
      </c>
      <c r="G18" s="71">
        <v>0</v>
      </c>
    </row>
    <row r="19" spans="1:7" ht="13.5">
      <c r="A19" s="292"/>
      <c r="B19" s="295"/>
      <c r="C19" s="35" t="s">
        <v>18</v>
      </c>
      <c r="D19" s="57" t="s">
        <v>348</v>
      </c>
      <c r="E19" s="24">
        <f>F19+G19</f>
        <v>0</v>
      </c>
      <c r="F19" s="61">
        <v>0</v>
      </c>
      <c r="G19" s="71">
        <v>0</v>
      </c>
    </row>
    <row r="20" spans="1:7" ht="13.5">
      <c r="A20" s="292"/>
      <c r="B20" s="295"/>
      <c r="C20" s="35" t="s">
        <v>22</v>
      </c>
      <c r="D20" s="57" t="s">
        <v>349</v>
      </c>
      <c r="E20" s="24">
        <f>F20+G20</f>
        <v>0</v>
      </c>
      <c r="F20" s="61">
        <v>0</v>
      </c>
      <c r="G20" s="71">
        <v>0</v>
      </c>
    </row>
    <row r="21" spans="1:7" ht="13.5">
      <c r="A21" s="292"/>
      <c r="B21" s="237" t="s">
        <v>141</v>
      </c>
      <c r="C21" s="237"/>
      <c r="D21" s="26" t="s">
        <v>350</v>
      </c>
      <c r="E21" s="24">
        <f>E22+E23+E24+E25+E26</f>
        <v>0</v>
      </c>
      <c r="F21" s="24">
        <f>F22+F23+F24+F25+F26</f>
        <v>0</v>
      </c>
      <c r="G21" s="86">
        <f>G22+G23+G24+G25+G26</f>
        <v>0</v>
      </c>
    </row>
    <row r="22" spans="1:7" ht="13.5">
      <c r="A22" s="292"/>
      <c r="B22" s="294" t="s">
        <v>118</v>
      </c>
      <c r="C22" s="38" t="s">
        <v>15</v>
      </c>
      <c r="D22" s="57" t="s">
        <v>351</v>
      </c>
      <c r="E22" s="24">
        <f>F22+G22</f>
        <v>0</v>
      </c>
      <c r="F22" s="61">
        <v>0</v>
      </c>
      <c r="G22" s="71">
        <v>0</v>
      </c>
    </row>
    <row r="23" spans="1:7" ht="13.5">
      <c r="A23" s="292"/>
      <c r="B23" s="295"/>
      <c r="C23" s="38" t="s">
        <v>16</v>
      </c>
      <c r="D23" s="57" t="s">
        <v>352</v>
      </c>
      <c r="E23" s="24">
        <f>F23+G23</f>
        <v>0</v>
      </c>
      <c r="F23" s="61">
        <v>0</v>
      </c>
      <c r="G23" s="71">
        <v>0</v>
      </c>
    </row>
    <row r="24" spans="1:7" ht="13.5">
      <c r="A24" s="292"/>
      <c r="B24" s="295"/>
      <c r="C24" s="38" t="s">
        <v>17</v>
      </c>
      <c r="D24" s="57" t="s">
        <v>353</v>
      </c>
      <c r="E24" s="24">
        <f>F24+G24</f>
        <v>0</v>
      </c>
      <c r="F24" s="61">
        <v>0</v>
      </c>
      <c r="G24" s="71">
        <v>0</v>
      </c>
    </row>
    <row r="25" spans="1:7" ht="13.5">
      <c r="A25" s="292"/>
      <c r="B25" s="295"/>
      <c r="C25" s="35" t="s">
        <v>18</v>
      </c>
      <c r="D25" s="57" t="s">
        <v>355</v>
      </c>
      <c r="E25" s="24">
        <f>F25+G25</f>
        <v>0</v>
      </c>
      <c r="F25" s="61">
        <v>0</v>
      </c>
      <c r="G25" s="71">
        <v>0</v>
      </c>
    </row>
    <row r="26" spans="1:7" ht="13.5">
      <c r="A26" s="292"/>
      <c r="B26" s="295"/>
      <c r="C26" s="35" t="s">
        <v>22</v>
      </c>
      <c r="D26" s="57" t="s">
        <v>354</v>
      </c>
      <c r="E26" s="24">
        <f>F26+G26</f>
        <v>0</v>
      </c>
      <c r="F26" s="61">
        <v>0</v>
      </c>
      <c r="G26" s="71">
        <v>0</v>
      </c>
    </row>
    <row r="27" spans="1:7" ht="13.5">
      <c r="A27" s="292"/>
      <c r="B27" s="250" t="s">
        <v>142</v>
      </c>
      <c r="C27" s="250"/>
      <c r="D27" s="26" t="s">
        <v>356</v>
      </c>
      <c r="E27" s="24">
        <f>E28+E29+E30+E31+E32</f>
        <v>0</v>
      </c>
      <c r="F27" s="24">
        <f>F28+F29+F30+F31+F32</f>
        <v>0</v>
      </c>
      <c r="G27" s="86">
        <f>G28+G29+G30+G31+G32</f>
        <v>0</v>
      </c>
    </row>
    <row r="28" spans="1:7" ht="13.5">
      <c r="A28" s="292"/>
      <c r="B28" s="294" t="s">
        <v>118</v>
      </c>
      <c r="C28" s="38" t="s">
        <v>15</v>
      </c>
      <c r="D28" s="57" t="s">
        <v>357</v>
      </c>
      <c r="E28" s="24">
        <f>F28+G28</f>
        <v>0</v>
      </c>
      <c r="F28" s="61">
        <v>0</v>
      </c>
      <c r="G28" s="71">
        <v>0</v>
      </c>
    </row>
    <row r="29" spans="1:7" ht="13.5">
      <c r="A29" s="292"/>
      <c r="B29" s="295"/>
      <c r="C29" s="38" t="s">
        <v>16</v>
      </c>
      <c r="D29" s="57" t="s">
        <v>358</v>
      </c>
      <c r="E29" s="24">
        <f>F29+G29</f>
        <v>0</v>
      </c>
      <c r="F29" s="61">
        <v>0</v>
      </c>
      <c r="G29" s="71">
        <v>0</v>
      </c>
    </row>
    <row r="30" spans="1:7" ht="13.5">
      <c r="A30" s="292"/>
      <c r="B30" s="295"/>
      <c r="C30" s="38" t="s">
        <v>17</v>
      </c>
      <c r="D30" s="57" t="s">
        <v>359</v>
      </c>
      <c r="E30" s="24">
        <f>F30+G30</f>
        <v>0</v>
      </c>
      <c r="F30" s="61">
        <v>0</v>
      </c>
      <c r="G30" s="71">
        <v>0</v>
      </c>
    </row>
    <row r="31" spans="1:7" ht="13.5">
      <c r="A31" s="292"/>
      <c r="B31" s="295"/>
      <c r="C31" s="35" t="s">
        <v>18</v>
      </c>
      <c r="D31" s="57" t="s">
        <v>360</v>
      </c>
      <c r="E31" s="24">
        <f>F31+G31</f>
        <v>0</v>
      </c>
      <c r="F31" s="61">
        <v>0</v>
      </c>
      <c r="G31" s="71">
        <v>0</v>
      </c>
    </row>
    <row r="32" spans="1:7" ht="13.5">
      <c r="A32" s="292"/>
      <c r="B32" s="295"/>
      <c r="C32" s="35" t="s">
        <v>22</v>
      </c>
      <c r="D32" s="57" t="s">
        <v>361</v>
      </c>
      <c r="E32" s="24">
        <f>F32+G32</f>
        <v>0</v>
      </c>
      <c r="F32" s="61">
        <v>0</v>
      </c>
      <c r="G32" s="71">
        <v>0</v>
      </c>
    </row>
    <row r="33" spans="1:7" ht="13.5">
      <c r="A33" s="292"/>
      <c r="B33" s="237" t="s">
        <v>143</v>
      </c>
      <c r="C33" s="237"/>
      <c r="D33" s="26" t="s">
        <v>362</v>
      </c>
      <c r="E33" s="24">
        <f>E34+E35+E36+E37+E38</f>
        <v>0</v>
      </c>
      <c r="F33" s="24">
        <f>F34+F35+F36+F37+F38</f>
        <v>0</v>
      </c>
      <c r="G33" s="86">
        <f>G34+G35+G36+G37+G38</f>
        <v>0</v>
      </c>
    </row>
    <row r="34" spans="1:7" ht="13.5">
      <c r="A34" s="292"/>
      <c r="B34" s="294" t="s">
        <v>118</v>
      </c>
      <c r="C34" s="38" t="s">
        <v>15</v>
      </c>
      <c r="D34" s="57" t="s">
        <v>363</v>
      </c>
      <c r="E34" s="24">
        <f>F34+G34</f>
        <v>0</v>
      </c>
      <c r="F34" s="61">
        <v>0</v>
      </c>
      <c r="G34" s="71">
        <v>0</v>
      </c>
    </row>
    <row r="35" spans="1:7" ht="13.5">
      <c r="A35" s="292"/>
      <c r="B35" s="295"/>
      <c r="C35" s="38" t="s">
        <v>16</v>
      </c>
      <c r="D35" s="57" t="s">
        <v>364</v>
      </c>
      <c r="E35" s="24">
        <f>F35+G35</f>
        <v>0</v>
      </c>
      <c r="F35" s="61">
        <v>0</v>
      </c>
      <c r="G35" s="71">
        <v>0</v>
      </c>
    </row>
    <row r="36" spans="1:7" ht="13.5">
      <c r="A36" s="292"/>
      <c r="B36" s="295"/>
      <c r="C36" s="38" t="s">
        <v>17</v>
      </c>
      <c r="D36" s="57" t="s">
        <v>365</v>
      </c>
      <c r="E36" s="24">
        <f>F36+G36</f>
        <v>0</v>
      </c>
      <c r="F36" s="61">
        <v>0</v>
      </c>
      <c r="G36" s="71">
        <v>0</v>
      </c>
    </row>
    <row r="37" spans="1:7" ht="13.5">
      <c r="A37" s="292"/>
      <c r="B37" s="295"/>
      <c r="C37" s="35" t="s">
        <v>18</v>
      </c>
      <c r="D37" s="57" t="s">
        <v>366</v>
      </c>
      <c r="E37" s="24">
        <f>F37+G37</f>
        <v>0</v>
      </c>
      <c r="F37" s="61">
        <v>0</v>
      </c>
      <c r="G37" s="71">
        <v>0</v>
      </c>
    </row>
    <row r="38" spans="1:7" ht="13.5">
      <c r="A38" s="292"/>
      <c r="B38" s="295"/>
      <c r="C38" s="35" t="s">
        <v>22</v>
      </c>
      <c r="D38" s="57" t="s">
        <v>367</v>
      </c>
      <c r="E38" s="24">
        <f>F38+G38</f>
        <v>0</v>
      </c>
      <c r="F38" s="61">
        <v>0</v>
      </c>
      <c r="G38" s="71">
        <v>0</v>
      </c>
    </row>
    <row r="39" spans="1:7" ht="13.5">
      <c r="A39" s="292"/>
      <c r="B39" s="237" t="s">
        <v>137</v>
      </c>
      <c r="C39" s="237"/>
      <c r="D39" s="26" t="s">
        <v>368</v>
      </c>
      <c r="E39" s="24">
        <f>E40+E41+E42+E43+E44</f>
        <v>0</v>
      </c>
      <c r="F39" s="24">
        <f>F40+F41+F42+F43+F44</f>
        <v>0</v>
      </c>
      <c r="G39" s="86">
        <f>G40+G41+G42+G43+G44</f>
        <v>0</v>
      </c>
    </row>
    <row r="40" spans="1:7" ht="13.5">
      <c r="A40" s="292"/>
      <c r="B40" s="294" t="s">
        <v>118</v>
      </c>
      <c r="C40" s="38" t="s">
        <v>15</v>
      </c>
      <c r="D40" s="57" t="s">
        <v>369</v>
      </c>
      <c r="E40" s="24">
        <f>F40+G40</f>
        <v>0</v>
      </c>
      <c r="F40" s="61">
        <v>0</v>
      </c>
      <c r="G40" s="71">
        <v>0</v>
      </c>
    </row>
    <row r="41" spans="1:7" ht="13.5">
      <c r="A41" s="292"/>
      <c r="B41" s="295"/>
      <c r="C41" s="38" t="s">
        <v>16</v>
      </c>
      <c r="D41" s="57" t="s">
        <v>370</v>
      </c>
      <c r="E41" s="24">
        <f>F41+G41</f>
        <v>0</v>
      </c>
      <c r="F41" s="61">
        <v>0</v>
      </c>
      <c r="G41" s="71">
        <v>0</v>
      </c>
    </row>
    <row r="42" spans="1:7" ht="13.5">
      <c r="A42" s="292"/>
      <c r="B42" s="295"/>
      <c r="C42" s="38" t="s">
        <v>17</v>
      </c>
      <c r="D42" s="57" t="s">
        <v>371</v>
      </c>
      <c r="E42" s="24">
        <f>F42+G42</f>
        <v>0</v>
      </c>
      <c r="F42" s="61">
        <v>0</v>
      </c>
      <c r="G42" s="71">
        <v>0</v>
      </c>
    </row>
    <row r="43" spans="1:7" ht="13.5">
      <c r="A43" s="292"/>
      <c r="B43" s="295"/>
      <c r="C43" s="35" t="s">
        <v>18</v>
      </c>
      <c r="D43" s="57" t="s">
        <v>372</v>
      </c>
      <c r="E43" s="24">
        <f>F43+G43</f>
        <v>0</v>
      </c>
      <c r="F43" s="61">
        <v>0</v>
      </c>
      <c r="G43" s="71">
        <v>0</v>
      </c>
    </row>
    <row r="44" spans="1:7" ht="14.25" thickBot="1">
      <c r="A44" s="293"/>
      <c r="B44" s="296"/>
      <c r="C44" s="43" t="s">
        <v>22</v>
      </c>
      <c r="D44" s="82" t="s">
        <v>373</v>
      </c>
      <c r="E44" s="77">
        <f>F44+G44</f>
        <v>0</v>
      </c>
      <c r="F44" s="72">
        <v>0</v>
      </c>
      <c r="G44" s="73">
        <v>0</v>
      </c>
    </row>
    <row r="45" spans="5:7" ht="14.25" thickBot="1">
      <c r="E45" s="83"/>
      <c r="F45" s="83"/>
      <c r="G45" s="83"/>
    </row>
    <row r="46" spans="1:7" ht="26.25" thickBot="1">
      <c r="A46" s="274" t="s">
        <v>162</v>
      </c>
      <c r="B46" s="306"/>
      <c r="C46" s="307"/>
      <c r="D46" s="30" t="s">
        <v>6</v>
      </c>
      <c r="E46" s="87" t="s">
        <v>29</v>
      </c>
      <c r="F46" s="31" t="s">
        <v>9</v>
      </c>
      <c r="G46" s="32" t="s">
        <v>10</v>
      </c>
    </row>
    <row r="47" spans="1:7" ht="13.5">
      <c r="A47" s="308" t="s">
        <v>23</v>
      </c>
      <c r="B47" s="242"/>
      <c r="C47" s="309"/>
      <c r="D47" s="92" t="s">
        <v>374</v>
      </c>
      <c r="E47" s="96">
        <f aca="true" t="shared" si="0" ref="E47:E52">F47+G47</f>
        <v>0</v>
      </c>
      <c r="F47" s="97">
        <v>0</v>
      </c>
      <c r="G47" s="98">
        <v>0</v>
      </c>
    </row>
    <row r="48" spans="1:7" ht="13.5">
      <c r="A48" s="300" t="s">
        <v>24</v>
      </c>
      <c r="B48" s="301"/>
      <c r="C48" s="302"/>
      <c r="D48" s="180" t="s">
        <v>375</v>
      </c>
      <c r="E48" s="76">
        <f t="shared" si="0"/>
        <v>0</v>
      </c>
      <c r="F48" s="61">
        <v>0</v>
      </c>
      <c r="G48" s="71">
        <v>0</v>
      </c>
    </row>
    <row r="49" spans="1:7" ht="13.5">
      <c r="A49" s="303" t="s">
        <v>25</v>
      </c>
      <c r="B49" s="301"/>
      <c r="C49" s="302"/>
      <c r="D49" s="180" t="s">
        <v>376</v>
      </c>
      <c r="E49" s="76">
        <f t="shared" si="0"/>
        <v>0</v>
      </c>
      <c r="F49" s="61">
        <v>0</v>
      </c>
      <c r="G49" s="71">
        <v>0</v>
      </c>
    </row>
    <row r="50" spans="1:7" ht="13.5">
      <c r="A50" s="303" t="s">
        <v>26</v>
      </c>
      <c r="B50" s="301"/>
      <c r="C50" s="302"/>
      <c r="D50" s="180" t="s">
        <v>377</v>
      </c>
      <c r="E50" s="76">
        <f t="shared" si="0"/>
        <v>0</v>
      </c>
      <c r="F50" s="61">
        <v>0</v>
      </c>
      <c r="G50" s="71">
        <v>0</v>
      </c>
    </row>
    <row r="51" spans="1:7" ht="24.75" customHeight="1">
      <c r="A51" s="304" t="s">
        <v>160</v>
      </c>
      <c r="B51" s="305"/>
      <c r="C51" s="302"/>
      <c r="D51" s="180" t="s">
        <v>378</v>
      </c>
      <c r="E51" s="76">
        <f t="shared" si="0"/>
        <v>0</v>
      </c>
      <c r="F51" s="61">
        <v>0</v>
      </c>
      <c r="G51" s="71">
        <v>0</v>
      </c>
    </row>
    <row r="52" spans="1:7" ht="14.25" thickBot="1">
      <c r="A52" s="297" t="s">
        <v>161</v>
      </c>
      <c r="B52" s="298"/>
      <c r="C52" s="299"/>
      <c r="D52" s="181" t="s">
        <v>379</v>
      </c>
      <c r="E52" s="77">
        <f t="shared" si="0"/>
        <v>0</v>
      </c>
      <c r="F52" s="72">
        <v>0</v>
      </c>
      <c r="G52" s="73">
        <v>0</v>
      </c>
    </row>
  </sheetData>
  <sheetProtection password="CE88" sheet="1" objects="1" scenarios="1"/>
  <mergeCells count="24">
    <mergeCell ref="B39:C39"/>
    <mergeCell ref="B27:C27"/>
    <mergeCell ref="B28:B32"/>
    <mergeCell ref="B33:C33"/>
    <mergeCell ref="B34:B38"/>
    <mergeCell ref="B15:C15"/>
    <mergeCell ref="B16:B20"/>
    <mergeCell ref="B21:C21"/>
    <mergeCell ref="B22:B26"/>
    <mergeCell ref="B40:B44"/>
    <mergeCell ref="A1:C1"/>
    <mergeCell ref="A46:C46"/>
    <mergeCell ref="A47:C47"/>
    <mergeCell ref="A2:C2"/>
    <mergeCell ref="A3:A44"/>
    <mergeCell ref="B3:C3"/>
    <mergeCell ref="B4:B8"/>
    <mergeCell ref="B9:C9"/>
    <mergeCell ref="B10:B14"/>
    <mergeCell ref="A52:C52"/>
    <mergeCell ref="A48:C48"/>
    <mergeCell ref="A49:C49"/>
    <mergeCell ref="A50:C50"/>
    <mergeCell ref="A51:C51"/>
  </mergeCells>
  <printOptions horizontalCentered="1"/>
  <pageMargins left="0.2362204724409449" right="0.15748031496062992" top="0.53" bottom="0" header="0.52" footer="0"/>
  <pageSetup horizontalDpi="1200" verticalDpi="1200" orientation="portrait" paperSize="9" r:id="rId1"/>
  <headerFooter alignWithMargins="0">
    <oddFooter>&amp;R4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1">
      <selection activeCell="J4" sqref="J4"/>
    </sheetView>
  </sheetViews>
  <sheetFormatPr defaultColWidth="9.140625" defaultRowHeight="12.75"/>
  <cols>
    <col min="1" max="1" width="8.28125" style="5" customWidth="1"/>
    <col min="2" max="2" width="12.421875" style="25" customWidth="1"/>
    <col min="3" max="3" width="31.421875" style="25" customWidth="1"/>
    <col min="4" max="4" width="12.8515625" style="25" customWidth="1"/>
    <col min="5" max="5" width="8.28125" style="5" customWidth="1"/>
    <col min="6" max="6" width="8.00390625" style="5" customWidth="1"/>
    <col min="7" max="7" width="9.140625" style="5" customWidth="1"/>
    <col min="8" max="8" width="8.7109375" style="5" customWidth="1"/>
    <col min="9" max="9" width="9.57421875" style="5" customWidth="1"/>
    <col min="10" max="10" width="10.28125" style="5" customWidth="1"/>
    <col min="11" max="16384" width="9.140625" style="5" customWidth="1"/>
  </cols>
  <sheetData>
    <row r="1" spans="1:7" ht="30" customHeight="1" thickBot="1">
      <c r="A1" s="280" t="s">
        <v>166</v>
      </c>
      <c r="B1" s="310"/>
      <c r="C1" s="282"/>
      <c r="D1" s="30" t="s">
        <v>6</v>
      </c>
      <c r="E1" s="87" t="s">
        <v>29</v>
      </c>
      <c r="F1" s="31" t="s">
        <v>9</v>
      </c>
      <c r="G1" s="32" t="s">
        <v>10</v>
      </c>
    </row>
    <row r="2" spans="1:8" ht="13.5">
      <c r="A2" s="277" t="s">
        <v>65</v>
      </c>
      <c r="B2" s="278"/>
      <c r="C2" s="279"/>
      <c r="D2" s="55" t="s">
        <v>380</v>
      </c>
      <c r="E2" s="93">
        <f>E3+E9+E15+E21+E27+E33+E39</f>
        <v>0</v>
      </c>
      <c r="F2" s="93">
        <f>F3+F9+F15+F21+F27+F33+F39</f>
        <v>0</v>
      </c>
      <c r="G2" s="94">
        <f>G3+G9+G15+G21+G27+G33+G39</f>
        <v>0</v>
      </c>
      <c r="H2" s="191" t="str">
        <f>IF(E2=(E47+E48+E49+E50+E51+E52),"OK","PĀRBAUDI BĒRNU SADALĪJUMU PA  IEMESLIEM!")</f>
        <v>OK</v>
      </c>
    </row>
    <row r="3" spans="1:9" ht="13.5">
      <c r="A3" s="291" t="s">
        <v>151</v>
      </c>
      <c r="B3" s="237" t="s">
        <v>138</v>
      </c>
      <c r="C3" s="237"/>
      <c r="D3" s="26" t="s">
        <v>381</v>
      </c>
      <c r="E3" s="24">
        <f>E4+E5+E6+E7+E8</f>
        <v>0</v>
      </c>
      <c r="F3" s="24">
        <f>F4+F5+F6+F7+F8</f>
        <v>0</v>
      </c>
      <c r="G3" s="86">
        <f>G4+G5+G6+G7+G8</f>
        <v>0</v>
      </c>
      <c r="I3" s="191" t="str">
        <f>IF(F2=(F47+F48+F49+F50+F51+F52),"OK","PĀRBAUDI ZĒNU SADALĪJUMU PA  IEMESLIEM!")</f>
        <v>OK</v>
      </c>
    </row>
    <row r="4" spans="1:10" ht="13.5">
      <c r="A4" s="292"/>
      <c r="B4" s="294" t="s">
        <v>118</v>
      </c>
      <c r="C4" s="38" t="s">
        <v>15</v>
      </c>
      <c r="D4" s="26" t="s">
        <v>385</v>
      </c>
      <c r="E4" s="24">
        <f>F4+G4</f>
        <v>0</v>
      </c>
      <c r="F4" s="61">
        <v>0</v>
      </c>
      <c r="G4" s="71">
        <v>0</v>
      </c>
      <c r="J4" s="191" t="str">
        <f>IF(G2=(G47+G48+G49+G50+G51+G52),"OK","PĀRBAUDI MEITEŅU SADALĪJUMU PA  IEMESLIEM!")</f>
        <v>OK</v>
      </c>
    </row>
    <row r="5" spans="1:7" ht="13.5">
      <c r="A5" s="292"/>
      <c r="B5" s="295"/>
      <c r="C5" s="38" t="s">
        <v>16</v>
      </c>
      <c r="D5" s="26" t="s">
        <v>382</v>
      </c>
      <c r="E5" s="24">
        <f>F5+G5</f>
        <v>0</v>
      </c>
      <c r="F5" s="61">
        <v>0</v>
      </c>
      <c r="G5" s="71">
        <v>0</v>
      </c>
    </row>
    <row r="6" spans="1:7" ht="13.5">
      <c r="A6" s="292"/>
      <c r="B6" s="295"/>
      <c r="C6" s="38" t="s">
        <v>17</v>
      </c>
      <c r="D6" s="26" t="s">
        <v>383</v>
      </c>
      <c r="E6" s="24">
        <f>F6+G6</f>
        <v>0</v>
      </c>
      <c r="F6" s="61">
        <v>0</v>
      </c>
      <c r="G6" s="71">
        <v>0</v>
      </c>
    </row>
    <row r="7" spans="1:7" ht="13.5">
      <c r="A7" s="292"/>
      <c r="B7" s="295"/>
      <c r="C7" s="35" t="s">
        <v>18</v>
      </c>
      <c r="D7" s="26" t="s">
        <v>390</v>
      </c>
      <c r="E7" s="24">
        <f>F7+G7</f>
        <v>0</v>
      </c>
      <c r="F7" s="61">
        <v>0</v>
      </c>
      <c r="G7" s="71">
        <v>0</v>
      </c>
    </row>
    <row r="8" spans="1:7" ht="13.5">
      <c r="A8" s="292"/>
      <c r="B8" s="295"/>
      <c r="C8" s="35" t="s">
        <v>22</v>
      </c>
      <c r="D8" s="26" t="s">
        <v>391</v>
      </c>
      <c r="E8" s="24">
        <f>F8+G8</f>
        <v>0</v>
      </c>
      <c r="F8" s="61">
        <v>0</v>
      </c>
      <c r="G8" s="71">
        <v>0</v>
      </c>
    </row>
    <row r="9" spans="1:7" ht="13.5">
      <c r="A9" s="292"/>
      <c r="B9" s="237" t="s">
        <v>139</v>
      </c>
      <c r="C9" s="237"/>
      <c r="D9" s="26" t="s">
        <v>392</v>
      </c>
      <c r="E9" s="24">
        <f>E10+E11+E12+E13+E14</f>
        <v>0</v>
      </c>
      <c r="F9" s="24">
        <f>F10+F11+F12+F13+F14</f>
        <v>0</v>
      </c>
      <c r="G9" s="86">
        <f>G10+G11+G12+G13+G14</f>
        <v>0</v>
      </c>
    </row>
    <row r="10" spans="1:7" ht="13.5">
      <c r="A10" s="292"/>
      <c r="B10" s="294" t="s">
        <v>118</v>
      </c>
      <c r="C10" s="38" t="s">
        <v>15</v>
      </c>
      <c r="D10" s="26" t="s">
        <v>393</v>
      </c>
      <c r="E10" s="24">
        <f>F10+G10</f>
        <v>0</v>
      </c>
      <c r="F10" s="61">
        <v>0</v>
      </c>
      <c r="G10" s="71">
        <v>0</v>
      </c>
    </row>
    <row r="11" spans="1:7" ht="13.5">
      <c r="A11" s="292"/>
      <c r="B11" s="295"/>
      <c r="C11" s="38" t="s">
        <v>16</v>
      </c>
      <c r="D11" s="26" t="s">
        <v>394</v>
      </c>
      <c r="E11" s="24">
        <f>F11+G11</f>
        <v>0</v>
      </c>
      <c r="F11" s="61">
        <v>0</v>
      </c>
      <c r="G11" s="71">
        <v>0</v>
      </c>
    </row>
    <row r="12" spans="1:7" ht="13.5">
      <c r="A12" s="292"/>
      <c r="B12" s="295"/>
      <c r="C12" s="38" t="s">
        <v>17</v>
      </c>
      <c r="D12" s="26" t="s">
        <v>395</v>
      </c>
      <c r="E12" s="24">
        <f>F12+G12</f>
        <v>0</v>
      </c>
      <c r="F12" s="61">
        <v>0</v>
      </c>
      <c r="G12" s="71">
        <v>0</v>
      </c>
    </row>
    <row r="13" spans="1:7" ht="13.5">
      <c r="A13" s="292"/>
      <c r="B13" s="295"/>
      <c r="C13" s="35" t="s">
        <v>18</v>
      </c>
      <c r="D13" s="26" t="s">
        <v>396</v>
      </c>
      <c r="E13" s="24">
        <f>F13+G13</f>
        <v>0</v>
      </c>
      <c r="F13" s="61">
        <v>0</v>
      </c>
      <c r="G13" s="71">
        <v>0</v>
      </c>
    </row>
    <row r="14" spans="1:7" ht="13.5">
      <c r="A14" s="292"/>
      <c r="B14" s="295"/>
      <c r="C14" s="35" t="s">
        <v>22</v>
      </c>
      <c r="D14" s="26" t="s">
        <v>397</v>
      </c>
      <c r="E14" s="24">
        <f>F14+G14</f>
        <v>0</v>
      </c>
      <c r="F14" s="61">
        <v>0</v>
      </c>
      <c r="G14" s="71">
        <v>0</v>
      </c>
    </row>
    <row r="15" spans="1:7" ht="13.5">
      <c r="A15" s="292"/>
      <c r="B15" s="237" t="s">
        <v>140</v>
      </c>
      <c r="C15" s="237"/>
      <c r="D15" s="26" t="s">
        <v>398</v>
      </c>
      <c r="E15" s="24">
        <f>E16+E17+E18+E19+E20</f>
        <v>0</v>
      </c>
      <c r="F15" s="24">
        <f>F16+F17+F18+F19+F20</f>
        <v>0</v>
      </c>
      <c r="G15" s="86">
        <f>G16+G17+G18+G19+G20</f>
        <v>0</v>
      </c>
    </row>
    <row r="16" spans="1:7" ht="13.5">
      <c r="A16" s="292"/>
      <c r="B16" s="294" t="s">
        <v>118</v>
      </c>
      <c r="C16" s="38" t="s">
        <v>15</v>
      </c>
      <c r="D16" s="26" t="s">
        <v>399</v>
      </c>
      <c r="E16" s="24">
        <f>F16+G16</f>
        <v>0</v>
      </c>
      <c r="F16" s="61">
        <v>0</v>
      </c>
      <c r="G16" s="71">
        <v>0</v>
      </c>
    </row>
    <row r="17" spans="1:7" ht="13.5">
      <c r="A17" s="292"/>
      <c r="B17" s="295"/>
      <c r="C17" s="38" t="s">
        <v>16</v>
      </c>
      <c r="D17" s="26" t="s">
        <v>400</v>
      </c>
      <c r="E17" s="24">
        <f>F17+G17</f>
        <v>0</v>
      </c>
      <c r="F17" s="61">
        <v>0</v>
      </c>
      <c r="G17" s="71">
        <v>0</v>
      </c>
    </row>
    <row r="18" spans="1:7" ht="13.5">
      <c r="A18" s="292"/>
      <c r="B18" s="295"/>
      <c r="C18" s="38" t="s">
        <v>17</v>
      </c>
      <c r="D18" s="26" t="s">
        <v>401</v>
      </c>
      <c r="E18" s="24">
        <f>F18+G18</f>
        <v>0</v>
      </c>
      <c r="F18" s="61">
        <v>0</v>
      </c>
      <c r="G18" s="71">
        <v>0</v>
      </c>
    </row>
    <row r="19" spans="1:7" ht="13.5">
      <c r="A19" s="292"/>
      <c r="B19" s="295"/>
      <c r="C19" s="35" t="s">
        <v>18</v>
      </c>
      <c r="D19" s="26" t="s">
        <v>402</v>
      </c>
      <c r="E19" s="24">
        <f>F19+G19</f>
        <v>0</v>
      </c>
      <c r="F19" s="61">
        <v>0</v>
      </c>
      <c r="G19" s="71">
        <v>0</v>
      </c>
    </row>
    <row r="20" spans="1:7" ht="13.5">
      <c r="A20" s="292"/>
      <c r="B20" s="295"/>
      <c r="C20" s="35" t="s">
        <v>22</v>
      </c>
      <c r="D20" s="26" t="s">
        <v>403</v>
      </c>
      <c r="E20" s="24">
        <f>F20+G20</f>
        <v>0</v>
      </c>
      <c r="F20" s="61">
        <v>0</v>
      </c>
      <c r="G20" s="71">
        <v>0</v>
      </c>
    </row>
    <row r="21" spans="1:7" ht="13.5">
      <c r="A21" s="292"/>
      <c r="B21" s="237" t="s">
        <v>141</v>
      </c>
      <c r="C21" s="237"/>
      <c r="D21" s="26" t="s">
        <v>404</v>
      </c>
      <c r="E21" s="24">
        <f>E22+E23+E24+E25+E26</f>
        <v>0</v>
      </c>
      <c r="F21" s="24">
        <f>F22+F23+F24+F25+F26</f>
        <v>0</v>
      </c>
      <c r="G21" s="86">
        <f>G22+G23+G24+G25+G26</f>
        <v>0</v>
      </c>
    </row>
    <row r="22" spans="1:7" ht="13.5">
      <c r="A22" s="292"/>
      <c r="B22" s="294" t="s">
        <v>118</v>
      </c>
      <c r="C22" s="38" t="s">
        <v>15</v>
      </c>
      <c r="D22" s="26" t="s">
        <v>405</v>
      </c>
      <c r="E22" s="24">
        <f>F22+G22</f>
        <v>0</v>
      </c>
      <c r="F22" s="61">
        <v>0</v>
      </c>
      <c r="G22" s="71">
        <v>0</v>
      </c>
    </row>
    <row r="23" spans="1:7" ht="13.5">
      <c r="A23" s="292"/>
      <c r="B23" s="295"/>
      <c r="C23" s="38" t="s">
        <v>16</v>
      </c>
      <c r="D23" s="26" t="s">
        <v>406</v>
      </c>
      <c r="E23" s="24">
        <f>F23+G23</f>
        <v>0</v>
      </c>
      <c r="F23" s="61">
        <v>0</v>
      </c>
      <c r="G23" s="71">
        <v>0</v>
      </c>
    </row>
    <row r="24" spans="1:7" ht="13.5">
      <c r="A24" s="292"/>
      <c r="B24" s="295"/>
      <c r="C24" s="38" t="s">
        <v>17</v>
      </c>
      <c r="D24" s="26" t="s">
        <v>407</v>
      </c>
      <c r="E24" s="24">
        <f>F24+G24</f>
        <v>0</v>
      </c>
      <c r="F24" s="61">
        <v>0</v>
      </c>
      <c r="G24" s="71">
        <v>0</v>
      </c>
    </row>
    <row r="25" spans="1:7" ht="13.5">
      <c r="A25" s="292"/>
      <c r="B25" s="295"/>
      <c r="C25" s="35" t="s">
        <v>18</v>
      </c>
      <c r="D25" s="26" t="s">
        <v>408</v>
      </c>
      <c r="E25" s="24">
        <f>F25+G25</f>
        <v>0</v>
      </c>
      <c r="F25" s="61">
        <v>0</v>
      </c>
      <c r="G25" s="71">
        <v>0</v>
      </c>
    </row>
    <row r="26" spans="1:7" ht="13.5">
      <c r="A26" s="292"/>
      <c r="B26" s="295"/>
      <c r="C26" s="35" t="s">
        <v>22</v>
      </c>
      <c r="D26" s="26" t="s">
        <v>409</v>
      </c>
      <c r="E26" s="24">
        <f>F26+G26</f>
        <v>0</v>
      </c>
      <c r="F26" s="61">
        <v>0</v>
      </c>
      <c r="G26" s="71">
        <v>0</v>
      </c>
    </row>
    <row r="27" spans="1:7" ht="13.5">
      <c r="A27" s="292"/>
      <c r="B27" s="250" t="s">
        <v>142</v>
      </c>
      <c r="C27" s="250"/>
      <c r="D27" s="26" t="s">
        <v>410</v>
      </c>
      <c r="E27" s="24">
        <f>E28+E29+E30+E31+E32</f>
        <v>0</v>
      </c>
      <c r="F27" s="24">
        <f>F28+F29+F30+F31+F32</f>
        <v>0</v>
      </c>
      <c r="G27" s="86">
        <f>G28+G29+G30+G31+G32</f>
        <v>0</v>
      </c>
    </row>
    <row r="28" spans="1:7" ht="13.5">
      <c r="A28" s="292"/>
      <c r="B28" s="294" t="s">
        <v>118</v>
      </c>
      <c r="C28" s="38" t="s">
        <v>15</v>
      </c>
      <c r="D28" s="26" t="s">
        <v>411</v>
      </c>
      <c r="E28" s="24">
        <f>F28+G28</f>
        <v>0</v>
      </c>
      <c r="F28" s="61">
        <v>0</v>
      </c>
      <c r="G28" s="71">
        <v>0</v>
      </c>
    </row>
    <row r="29" spans="1:7" ht="13.5">
      <c r="A29" s="292"/>
      <c r="B29" s="295"/>
      <c r="C29" s="38" t="s">
        <v>16</v>
      </c>
      <c r="D29" s="26" t="s">
        <v>412</v>
      </c>
      <c r="E29" s="24">
        <f>F29+G29</f>
        <v>0</v>
      </c>
      <c r="F29" s="61">
        <v>0</v>
      </c>
      <c r="G29" s="71">
        <v>0</v>
      </c>
    </row>
    <row r="30" spans="1:7" ht="13.5">
      <c r="A30" s="292"/>
      <c r="B30" s="295"/>
      <c r="C30" s="38" t="s">
        <v>17</v>
      </c>
      <c r="D30" s="26" t="s">
        <v>413</v>
      </c>
      <c r="E30" s="24">
        <f>F30+G30</f>
        <v>0</v>
      </c>
      <c r="F30" s="61">
        <v>0</v>
      </c>
      <c r="G30" s="71">
        <v>0</v>
      </c>
    </row>
    <row r="31" spans="1:7" ht="13.5">
      <c r="A31" s="292"/>
      <c r="B31" s="295"/>
      <c r="C31" s="35" t="s">
        <v>18</v>
      </c>
      <c r="D31" s="26" t="s">
        <v>414</v>
      </c>
      <c r="E31" s="24">
        <f>F31+G31</f>
        <v>0</v>
      </c>
      <c r="F31" s="61">
        <v>0</v>
      </c>
      <c r="G31" s="71">
        <v>0</v>
      </c>
    </row>
    <row r="32" spans="1:7" ht="13.5">
      <c r="A32" s="292"/>
      <c r="B32" s="295"/>
      <c r="C32" s="35" t="s">
        <v>22</v>
      </c>
      <c r="D32" s="26" t="s">
        <v>415</v>
      </c>
      <c r="E32" s="24">
        <f>F32+G32</f>
        <v>0</v>
      </c>
      <c r="F32" s="61">
        <v>0</v>
      </c>
      <c r="G32" s="71">
        <v>0</v>
      </c>
    </row>
    <row r="33" spans="1:7" ht="13.5">
      <c r="A33" s="292"/>
      <c r="B33" s="237" t="s">
        <v>143</v>
      </c>
      <c r="C33" s="237"/>
      <c r="D33" s="26" t="s">
        <v>416</v>
      </c>
      <c r="E33" s="24">
        <f>E34+E35+E36+E37+E38</f>
        <v>0</v>
      </c>
      <c r="F33" s="24">
        <f>F34+F35+F36+F37+F38</f>
        <v>0</v>
      </c>
      <c r="G33" s="86">
        <f>G34+G35+G36+G37+G38</f>
        <v>0</v>
      </c>
    </row>
    <row r="34" spans="1:7" ht="13.5">
      <c r="A34" s="292"/>
      <c r="B34" s="294" t="s">
        <v>118</v>
      </c>
      <c r="C34" s="38" t="s">
        <v>15</v>
      </c>
      <c r="D34" s="26" t="s">
        <v>417</v>
      </c>
      <c r="E34" s="24">
        <f>F34+G34</f>
        <v>0</v>
      </c>
      <c r="F34" s="61">
        <v>0</v>
      </c>
      <c r="G34" s="71">
        <v>0</v>
      </c>
    </row>
    <row r="35" spans="1:7" ht="13.5">
      <c r="A35" s="292"/>
      <c r="B35" s="295"/>
      <c r="C35" s="38" t="s">
        <v>16</v>
      </c>
      <c r="D35" s="26" t="s">
        <v>418</v>
      </c>
      <c r="E35" s="24">
        <f>F35+G35</f>
        <v>0</v>
      </c>
      <c r="F35" s="61">
        <v>0</v>
      </c>
      <c r="G35" s="71">
        <v>0</v>
      </c>
    </row>
    <row r="36" spans="1:7" ht="13.5">
      <c r="A36" s="292"/>
      <c r="B36" s="295"/>
      <c r="C36" s="38" t="s">
        <v>17</v>
      </c>
      <c r="D36" s="26" t="s">
        <v>419</v>
      </c>
      <c r="E36" s="24">
        <f>F36+G36</f>
        <v>0</v>
      </c>
      <c r="F36" s="61">
        <v>0</v>
      </c>
      <c r="G36" s="71">
        <v>0</v>
      </c>
    </row>
    <row r="37" spans="1:7" ht="13.5">
      <c r="A37" s="292"/>
      <c r="B37" s="295"/>
      <c r="C37" s="35" t="s">
        <v>18</v>
      </c>
      <c r="D37" s="26" t="s">
        <v>420</v>
      </c>
      <c r="E37" s="24">
        <f>F37+G37</f>
        <v>0</v>
      </c>
      <c r="F37" s="61">
        <v>0</v>
      </c>
      <c r="G37" s="71">
        <v>0</v>
      </c>
    </row>
    <row r="38" spans="1:7" ht="13.5">
      <c r="A38" s="292"/>
      <c r="B38" s="295"/>
      <c r="C38" s="35" t="s">
        <v>22</v>
      </c>
      <c r="D38" s="26" t="s">
        <v>421</v>
      </c>
      <c r="E38" s="24">
        <f>F38+G38</f>
        <v>0</v>
      </c>
      <c r="F38" s="61">
        <v>0</v>
      </c>
      <c r="G38" s="71">
        <v>0</v>
      </c>
    </row>
    <row r="39" spans="1:7" ht="13.5">
      <c r="A39" s="292"/>
      <c r="B39" s="237" t="s">
        <v>137</v>
      </c>
      <c r="C39" s="237"/>
      <c r="D39" s="26" t="s">
        <v>422</v>
      </c>
      <c r="E39" s="24">
        <f>E40+E41+E42+E43+E44</f>
        <v>0</v>
      </c>
      <c r="F39" s="24">
        <f>F40+F41+F42+F43+F44</f>
        <v>0</v>
      </c>
      <c r="G39" s="86">
        <f>G40+G41+G42+G43+G44</f>
        <v>0</v>
      </c>
    </row>
    <row r="40" spans="1:7" ht="13.5">
      <c r="A40" s="292"/>
      <c r="B40" s="294" t="s">
        <v>118</v>
      </c>
      <c r="C40" s="38" t="s">
        <v>15</v>
      </c>
      <c r="D40" s="26" t="s">
        <v>423</v>
      </c>
      <c r="E40" s="24">
        <f>F40+G40</f>
        <v>0</v>
      </c>
      <c r="F40" s="61">
        <v>0</v>
      </c>
      <c r="G40" s="71">
        <v>0</v>
      </c>
    </row>
    <row r="41" spans="1:7" ht="13.5">
      <c r="A41" s="292"/>
      <c r="B41" s="295"/>
      <c r="C41" s="38" t="s">
        <v>16</v>
      </c>
      <c r="D41" s="26" t="s">
        <v>424</v>
      </c>
      <c r="E41" s="24">
        <f>F41+G41</f>
        <v>0</v>
      </c>
      <c r="F41" s="61">
        <v>0</v>
      </c>
      <c r="G41" s="71">
        <v>0</v>
      </c>
    </row>
    <row r="42" spans="1:7" ht="13.5">
      <c r="A42" s="292"/>
      <c r="B42" s="295"/>
      <c r="C42" s="38" t="s">
        <v>17</v>
      </c>
      <c r="D42" s="26" t="s">
        <v>425</v>
      </c>
      <c r="E42" s="24">
        <f>F42+G42</f>
        <v>0</v>
      </c>
      <c r="F42" s="61">
        <v>0</v>
      </c>
      <c r="G42" s="71">
        <v>0</v>
      </c>
    </row>
    <row r="43" spans="1:7" ht="13.5">
      <c r="A43" s="292"/>
      <c r="B43" s="295"/>
      <c r="C43" s="35" t="s">
        <v>18</v>
      </c>
      <c r="D43" s="26" t="s">
        <v>426</v>
      </c>
      <c r="E43" s="24">
        <f>F43+G43</f>
        <v>0</v>
      </c>
      <c r="F43" s="61">
        <v>0</v>
      </c>
      <c r="G43" s="71">
        <v>0</v>
      </c>
    </row>
    <row r="44" spans="1:7" ht="14.25" thickBot="1">
      <c r="A44" s="293"/>
      <c r="B44" s="296"/>
      <c r="C44" s="43" t="s">
        <v>22</v>
      </c>
      <c r="D44" s="81" t="s">
        <v>427</v>
      </c>
      <c r="E44" s="79">
        <f>F44+G44</f>
        <v>0</v>
      </c>
      <c r="F44" s="72">
        <v>0</v>
      </c>
      <c r="G44" s="73">
        <v>0</v>
      </c>
    </row>
    <row r="45" spans="2:7" ht="13.5" thickBot="1">
      <c r="B45" s="5"/>
      <c r="C45" s="5"/>
      <c r="F45" s="75"/>
      <c r="G45" s="75"/>
    </row>
    <row r="46" spans="1:7" ht="26.25" thickBot="1">
      <c r="A46" s="266" t="s">
        <v>165</v>
      </c>
      <c r="B46" s="311"/>
      <c r="C46" s="312"/>
      <c r="D46" s="163" t="s">
        <v>6</v>
      </c>
      <c r="E46" s="87" t="s">
        <v>29</v>
      </c>
      <c r="F46" s="31" t="s">
        <v>9</v>
      </c>
      <c r="G46" s="32" t="s">
        <v>10</v>
      </c>
    </row>
    <row r="47" spans="1:7" ht="13.5">
      <c r="A47" s="308" t="s">
        <v>23</v>
      </c>
      <c r="B47" s="242"/>
      <c r="C47" s="309"/>
      <c r="D47" s="92" t="s">
        <v>428</v>
      </c>
      <c r="E47" s="76">
        <f aca="true" t="shared" si="0" ref="E47:E52">F47+G47</f>
        <v>0</v>
      </c>
      <c r="F47" s="97">
        <v>0</v>
      </c>
      <c r="G47" s="98">
        <v>0</v>
      </c>
    </row>
    <row r="48" spans="1:7" ht="13.5">
      <c r="A48" s="300" t="s">
        <v>24</v>
      </c>
      <c r="B48" s="301"/>
      <c r="C48" s="302"/>
      <c r="D48" s="186" t="s">
        <v>429</v>
      </c>
      <c r="E48" s="76">
        <f t="shared" si="0"/>
        <v>0</v>
      </c>
      <c r="F48" s="61">
        <v>0</v>
      </c>
      <c r="G48" s="71">
        <v>0</v>
      </c>
    </row>
    <row r="49" spans="1:7" ht="13.5">
      <c r="A49" s="303" t="s">
        <v>25</v>
      </c>
      <c r="B49" s="301"/>
      <c r="C49" s="302"/>
      <c r="D49" s="186" t="s">
        <v>430</v>
      </c>
      <c r="E49" s="76">
        <f t="shared" si="0"/>
        <v>0</v>
      </c>
      <c r="F49" s="61">
        <v>0</v>
      </c>
      <c r="G49" s="71">
        <v>0</v>
      </c>
    </row>
    <row r="50" spans="1:7" ht="13.5">
      <c r="A50" s="303" t="s">
        <v>26</v>
      </c>
      <c r="B50" s="301"/>
      <c r="C50" s="302"/>
      <c r="D50" s="186" t="s">
        <v>431</v>
      </c>
      <c r="E50" s="76">
        <f t="shared" si="0"/>
        <v>0</v>
      </c>
      <c r="F50" s="61">
        <v>0</v>
      </c>
      <c r="G50" s="71">
        <v>0</v>
      </c>
    </row>
    <row r="51" spans="1:7" ht="24.75" customHeight="1">
      <c r="A51" s="304" t="s">
        <v>160</v>
      </c>
      <c r="B51" s="305"/>
      <c r="C51" s="302"/>
      <c r="D51" s="186" t="s">
        <v>432</v>
      </c>
      <c r="E51" s="76">
        <f t="shared" si="0"/>
        <v>0</v>
      </c>
      <c r="F51" s="61">
        <v>0</v>
      </c>
      <c r="G51" s="71">
        <v>0</v>
      </c>
    </row>
    <row r="52" spans="1:7" ht="14.25" thickBot="1">
      <c r="A52" s="297" t="s">
        <v>161</v>
      </c>
      <c r="B52" s="298"/>
      <c r="C52" s="299"/>
      <c r="D52" s="102" t="s">
        <v>433</v>
      </c>
      <c r="E52" s="99">
        <f t="shared" si="0"/>
        <v>0</v>
      </c>
      <c r="F52" s="72">
        <v>0</v>
      </c>
      <c r="G52" s="73">
        <v>0</v>
      </c>
    </row>
  </sheetData>
  <sheetProtection password="CE88" sheet="1" objects="1" scenarios="1"/>
  <mergeCells count="24">
    <mergeCell ref="A2:C2"/>
    <mergeCell ref="A3:A44"/>
    <mergeCell ref="B3:C3"/>
    <mergeCell ref="B4:B8"/>
    <mergeCell ref="B9:C9"/>
    <mergeCell ref="B10:B14"/>
    <mergeCell ref="B15:C15"/>
    <mergeCell ref="B16:B20"/>
    <mergeCell ref="B21:C21"/>
    <mergeCell ref="B22:B26"/>
    <mergeCell ref="B27:C27"/>
    <mergeCell ref="B28:B32"/>
    <mergeCell ref="B33:C33"/>
    <mergeCell ref="B34:B38"/>
    <mergeCell ref="A52:C52"/>
    <mergeCell ref="A1:C1"/>
    <mergeCell ref="A48:C48"/>
    <mergeCell ref="A49:C49"/>
    <mergeCell ref="A50:C50"/>
    <mergeCell ref="A51:C51"/>
    <mergeCell ref="B39:C39"/>
    <mergeCell ref="B40:B44"/>
    <mergeCell ref="A46:C46"/>
    <mergeCell ref="A47:C47"/>
  </mergeCells>
  <printOptions horizontalCentered="1"/>
  <pageMargins left="0.2362204724409449" right="0.15748031496062992" top="0.47" bottom="0" header="0.5118110236220472" footer="0"/>
  <pageSetup horizontalDpi="1200" verticalDpi="1200" orientation="portrait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">
      <selection activeCell="F22" sqref="F22"/>
    </sheetView>
  </sheetViews>
  <sheetFormatPr defaultColWidth="9.140625" defaultRowHeight="12.75"/>
  <cols>
    <col min="1" max="1" width="7.28125" style="5" customWidth="1"/>
    <col min="2" max="2" width="10.140625" style="5" customWidth="1"/>
    <col min="3" max="3" width="37.57421875" style="5" customWidth="1"/>
    <col min="4" max="4" width="11.8515625" style="25" customWidth="1"/>
    <col min="5" max="5" width="8.57421875" style="5" customWidth="1"/>
    <col min="6" max="6" width="7.7109375" style="5" customWidth="1"/>
    <col min="7" max="7" width="9.140625" style="5" customWidth="1"/>
    <col min="8" max="8" width="17.8515625" style="5" customWidth="1"/>
    <col min="9" max="9" width="13.28125" style="5" customWidth="1"/>
    <col min="10" max="10" width="12.00390625" style="5" customWidth="1"/>
    <col min="11" max="16384" width="9.140625" style="5" customWidth="1"/>
  </cols>
  <sheetData>
    <row r="1" spans="1:3" ht="15" thickBot="1">
      <c r="A1" s="316" t="s">
        <v>182</v>
      </c>
      <c r="B1" s="317"/>
      <c r="C1" s="317"/>
    </row>
    <row r="2" spans="1:7" ht="39" thickBot="1">
      <c r="A2" s="318" t="s">
        <v>167</v>
      </c>
      <c r="B2" s="319"/>
      <c r="C2" s="320"/>
      <c r="D2" s="142" t="s">
        <v>6</v>
      </c>
      <c r="E2" s="132" t="s">
        <v>80</v>
      </c>
      <c r="F2" s="140" t="s">
        <v>81</v>
      </c>
      <c r="G2" s="137" t="s">
        <v>82</v>
      </c>
    </row>
    <row r="3" spans="1:7" ht="26.25" customHeight="1">
      <c r="A3" s="330" t="s">
        <v>64</v>
      </c>
      <c r="B3" s="331"/>
      <c r="C3" s="331"/>
      <c r="D3" s="187" t="s">
        <v>512</v>
      </c>
      <c r="E3" s="209">
        <v>0</v>
      </c>
      <c r="F3" s="209">
        <v>0</v>
      </c>
      <c r="G3" s="210">
        <v>0</v>
      </c>
    </row>
    <row r="4" spans="1:7" ht="13.5">
      <c r="A4" s="291" t="s">
        <v>171</v>
      </c>
      <c r="B4" s="324" t="s">
        <v>169</v>
      </c>
      <c r="C4" s="325"/>
      <c r="D4" s="26" t="s">
        <v>513</v>
      </c>
      <c r="E4" s="84">
        <f>E5+E6+E7+E8+E9</f>
        <v>0</v>
      </c>
      <c r="F4" s="84">
        <f>F5+F6+F7+F8+F9</f>
        <v>0</v>
      </c>
      <c r="G4" s="85">
        <f>G5+G6+G7+G8+G9</f>
        <v>0</v>
      </c>
    </row>
    <row r="5" spans="1:7" ht="13.5">
      <c r="A5" s="292"/>
      <c r="B5" s="323" t="s">
        <v>168</v>
      </c>
      <c r="C5" s="33" t="s">
        <v>39</v>
      </c>
      <c r="D5" s="57" t="s">
        <v>514</v>
      </c>
      <c r="E5" s="88">
        <v>0</v>
      </c>
      <c r="F5" s="88">
        <v>0</v>
      </c>
      <c r="G5" s="71">
        <v>0</v>
      </c>
    </row>
    <row r="6" spans="1:7" ht="13.5">
      <c r="A6" s="292"/>
      <c r="B6" s="323"/>
      <c r="C6" s="33" t="s">
        <v>40</v>
      </c>
      <c r="D6" s="57" t="s">
        <v>515</v>
      </c>
      <c r="E6" s="88">
        <v>0</v>
      </c>
      <c r="F6" s="88">
        <v>0</v>
      </c>
      <c r="G6" s="71">
        <v>0</v>
      </c>
    </row>
    <row r="7" spans="1:7" ht="13.5">
      <c r="A7" s="292"/>
      <c r="B7" s="323"/>
      <c r="C7" s="33" t="s">
        <v>47</v>
      </c>
      <c r="D7" s="57" t="s">
        <v>516</v>
      </c>
      <c r="E7" s="88">
        <v>0</v>
      </c>
      <c r="F7" s="88">
        <v>0</v>
      </c>
      <c r="G7" s="71">
        <v>0</v>
      </c>
    </row>
    <row r="8" spans="1:7" ht="13.5">
      <c r="A8" s="292"/>
      <c r="B8" s="323"/>
      <c r="C8" s="33" t="s">
        <v>42</v>
      </c>
      <c r="D8" s="57" t="s">
        <v>517</v>
      </c>
      <c r="E8" s="88">
        <v>0</v>
      </c>
      <c r="F8" s="88">
        <v>0</v>
      </c>
      <c r="G8" s="71">
        <v>0</v>
      </c>
    </row>
    <row r="9" spans="1:7" ht="13.5">
      <c r="A9" s="292"/>
      <c r="B9" s="323"/>
      <c r="C9" s="33" t="s">
        <v>41</v>
      </c>
      <c r="D9" s="57" t="s">
        <v>518</v>
      </c>
      <c r="E9" s="88">
        <v>0</v>
      </c>
      <c r="F9" s="88">
        <v>0</v>
      </c>
      <c r="G9" s="71">
        <v>0</v>
      </c>
    </row>
    <row r="10" spans="1:7" ht="13.5" customHeight="1">
      <c r="A10" s="292"/>
      <c r="B10" s="324" t="s">
        <v>170</v>
      </c>
      <c r="C10" s="325"/>
      <c r="D10" s="26" t="s">
        <v>519</v>
      </c>
      <c r="E10" s="23">
        <f>E11+E12+E13+E14</f>
        <v>0</v>
      </c>
      <c r="F10" s="23">
        <f>F11+F12+F13+F14</f>
        <v>0</v>
      </c>
      <c r="G10" s="86">
        <f>G11+G12+G13+G14</f>
        <v>0</v>
      </c>
    </row>
    <row r="11" spans="1:7" ht="13.5">
      <c r="A11" s="292"/>
      <c r="B11" s="323" t="s">
        <v>168</v>
      </c>
      <c r="C11" s="33" t="s">
        <v>43</v>
      </c>
      <c r="D11" s="57" t="s">
        <v>520</v>
      </c>
      <c r="E11" s="88">
        <v>0</v>
      </c>
      <c r="F11" s="88">
        <v>0</v>
      </c>
      <c r="G11" s="71">
        <v>0</v>
      </c>
    </row>
    <row r="12" spans="1:7" ht="13.5">
      <c r="A12" s="292"/>
      <c r="B12" s="332"/>
      <c r="C12" s="33" t="s">
        <v>44</v>
      </c>
      <c r="D12" s="57" t="s">
        <v>521</v>
      </c>
      <c r="E12" s="88">
        <v>0</v>
      </c>
      <c r="F12" s="88">
        <v>0</v>
      </c>
      <c r="G12" s="71">
        <v>0</v>
      </c>
    </row>
    <row r="13" spans="1:7" ht="26.25" customHeight="1">
      <c r="A13" s="292"/>
      <c r="B13" s="332"/>
      <c r="C13" s="133" t="s">
        <v>46</v>
      </c>
      <c r="D13" s="57" t="s">
        <v>522</v>
      </c>
      <c r="E13" s="88">
        <v>0</v>
      </c>
      <c r="F13" s="88">
        <v>0</v>
      </c>
      <c r="G13" s="71">
        <v>0</v>
      </c>
    </row>
    <row r="14" spans="1:7" ht="14.25" thickBot="1">
      <c r="A14" s="293"/>
      <c r="B14" s="333"/>
      <c r="C14" s="41" t="s">
        <v>45</v>
      </c>
      <c r="D14" s="82" t="s">
        <v>523</v>
      </c>
      <c r="E14" s="89">
        <v>0</v>
      </c>
      <c r="F14" s="89">
        <v>0</v>
      </c>
      <c r="G14" s="73">
        <v>0</v>
      </c>
    </row>
    <row r="15" spans="1:7" ht="48" customHeight="1" thickBot="1">
      <c r="A15" s="321" t="s">
        <v>172</v>
      </c>
      <c r="B15" s="321"/>
      <c r="C15" s="321"/>
      <c r="D15" s="321"/>
      <c r="E15" s="321"/>
      <c r="F15" s="321"/>
      <c r="G15" s="322"/>
    </row>
    <row r="16" spans="1:7" ht="29.25" customHeight="1" thickBot="1">
      <c r="A16" s="251" t="s">
        <v>178</v>
      </c>
      <c r="B16" s="338"/>
      <c r="C16" s="339"/>
      <c r="D16" s="164" t="s">
        <v>6</v>
      </c>
      <c r="E16" s="87" t="s">
        <v>29</v>
      </c>
      <c r="F16" s="31" t="s">
        <v>9</v>
      </c>
      <c r="G16" s="32" t="s">
        <v>10</v>
      </c>
    </row>
    <row r="17" spans="1:8" ht="29.25" customHeight="1">
      <c r="A17" s="334" t="s">
        <v>173</v>
      </c>
      <c r="B17" s="335"/>
      <c r="C17" s="336"/>
      <c r="D17" s="55" t="s">
        <v>434</v>
      </c>
      <c r="E17" s="104">
        <f>E18+E19+E20+E21+E22+E23+E24</f>
        <v>0</v>
      </c>
      <c r="F17" s="104">
        <f>F18+F19+F20+F21+F22+F23+F24</f>
        <v>0</v>
      </c>
      <c r="G17" s="94">
        <f>G18+G19+G20+G21+G22+G23+G24</f>
        <v>0</v>
      </c>
      <c r="H17" s="191" t="str">
        <f>IF(AND(E17=E27,E27=E35),"OK","PĀRBAUDI BĒRNU SKAITU!")</f>
        <v>OK</v>
      </c>
    </row>
    <row r="18" spans="1:9" ht="13.5">
      <c r="A18" s="291" t="s">
        <v>155</v>
      </c>
      <c r="B18" s="136" t="s">
        <v>177</v>
      </c>
      <c r="C18" s="134"/>
      <c r="D18" s="26" t="s">
        <v>435</v>
      </c>
      <c r="E18" s="23">
        <f>F18+G18</f>
        <v>0</v>
      </c>
      <c r="F18" s="61">
        <v>0</v>
      </c>
      <c r="G18" s="71">
        <v>0</v>
      </c>
      <c r="I18" s="191" t="str">
        <f>IF(AND(F17=F27,F27=F35),"OK","PĀRBAUDI ZĒNU SKAITU!")</f>
        <v>OK</v>
      </c>
    </row>
    <row r="19" spans="1:10" ht="13.5">
      <c r="A19" s="291"/>
      <c r="B19" s="136" t="s">
        <v>174</v>
      </c>
      <c r="C19" s="134"/>
      <c r="D19" s="26" t="s">
        <v>436</v>
      </c>
      <c r="E19" s="23">
        <f aca="true" t="shared" si="0" ref="E19:E24">F19+G19</f>
        <v>0</v>
      </c>
      <c r="F19" s="61">
        <v>0</v>
      </c>
      <c r="G19" s="71">
        <v>0</v>
      </c>
      <c r="J19" s="191" t="str">
        <f>IF(AND(G17=G27,G27=G35),"OK","PĀRBAUDI MEITEŅU SKAITU!")</f>
        <v>OK</v>
      </c>
    </row>
    <row r="20" spans="1:7" ht="13.5">
      <c r="A20" s="291"/>
      <c r="B20" s="136" t="s">
        <v>175</v>
      </c>
      <c r="C20" s="134"/>
      <c r="D20" s="26" t="s">
        <v>437</v>
      </c>
      <c r="E20" s="23">
        <f t="shared" si="0"/>
        <v>0</v>
      </c>
      <c r="F20" s="61">
        <v>0</v>
      </c>
      <c r="G20" s="71">
        <v>0</v>
      </c>
    </row>
    <row r="21" spans="1:7" ht="13.5">
      <c r="A21" s="291"/>
      <c r="B21" s="136" t="s">
        <v>176</v>
      </c>
      <c r="C21" s="134"/>
      <c r="D21" s="26" t="s">
        <v>438</v>
      </c>
      <c r="E21" s="23">
        <f t="shared" si="0"/>
        <v>0</v>
      </c>
      <c r="F21" s="61">
        <v>0</v>
      </c>
      <c r="G21" s="71">
        <v>0</v>
      </c>
    </row>
    <row r="22" spans="1:7" ht="13.5">
      <c r="A22" s="291"/>
      <c r="B22" s="136" t="s">
        <v>112</v>
      </c>
      <c r="C22" s="134"/>
      <c r="D22" s="26" t="s">
        <v>439</v>
      </c>
      <c r="E22" s="23">
        <f t="shared" si="0"/>
        <v>0</v>
      </c>
      <c r="F22" s="61">
        <v>0</v>
      </c>
      <c r="G22" s="71">
        <v>0</v>
      </c>
    </row>
    <row r="23" spans="1:7" ht="13.5">
      <c r="A23" s="291"/>
      <c r="B23" s="136" t="s">
        <v>113</v>
      </c>
      <c r="C23" s="134"/>
      <c r="D23" s="26" t="s">
        <v>440</v>
      </c>
      <c r="E23" s="23">
        <f t="shared" si="0"/>
        <v>0</v>
      </c>
      <c r="F23" s="61">
        <v>0</v>
      </c>
      <c r="G23" s="71">
        <v>0</v>
      </c>
    </row>
    <row r="24" spans="1:7" ht="14.25" thickBot="1">
      <c r="A24" s="337"/>
      <c r="B24" s="141" t="s">
        <v>20</v>
      </c>
      <c r="C24" s="135"/>
      <c r="D24" s="81" t="s">
        <v>441</v>
      </c>
      <c r="E24" s="77">
        <f t="shared" si="0"/>
        <v>0</v>
      </c>
      <c r="F24" s="72">
        <v>0</v>
      </c>
      <c r="G24" s="73">
        <v>0</v>
      </c>
    </row>
    <row r="25" spans="1:6" ht="14.25" thickBot="1">
      <c r="A25" s="45"/>
      <c r="B25" s="45"/>
      <c r="C25" s="46"/>
      <c r="D25" s="165"/>
      <c r="E25" s="47"/>
      <c r="F25" s="47"/>
    </row>
    <row r="26" spans="1:7" ht="33.75" customHeight="1" thickBot="1">
      <c r="A26" s="340" t="s">
        <v>179</v>
      </c>
      <c r="B26" s="341"/>
      <c r="C26" s="315"/>
      <c r="D26" s="142" t="s">
        <v>6</v>
      </c>
      <c r="E26" s="132" t="s">
        <v>29</v>
      </c>
      <c r="F26" s="138" t="s">
        <v>33</v>
      </c>
      <c r="G26" s="139" t="s">
        <v>19</v>
      </c>
    </row>
    <row r="27" spans="1:7" ht="28.5" customHeight="1">
      <c r="A27" s="328" t="s">
        <v>173</v>
      </c>
      <c r="B27" s="329"/>
      <c r="C27" s="279"/>
      <c r="D27" s="55" t="s">
        <v>442</v>
      </c>
      <c r="E27" s="96">
        <f>E28+E29+E30+E31+E32</f>
        <v>0</v>
      </c>
      <c r="F27" s="96">
        <f>F28+F29+F30+F31+F32</f>
        <v>0</v>
      </c>
      <c r="G27" s="80">
        <f>G28+G29+G30+G31+G32</f>
        <v>0</v>
      </c>
    </row>
    <row r="28" spans="1:7" ht="13.5">
      <c r="A28" s="288" t="s">
        <v>183</v>
      </c>
      <c r="B28" s="238"/>
      <c r="C28" s="33" t="s">
        <v>34</v>
      </c>
      <c r="D28" s="26" t="s">
        <v>384</v>
      </c>
      <c r="E28" s="24">
        <f>F28+G28</f>
        <v>0</v>
      </c>
      <c r="F28" s="61">
        <v>0</v>
      </c>
      <c r="G28" s="71">
        <v>0</v>
      </c>
    </row>
    <row r="29" spans="1:7" ht="13.5">
      <c r="A29" s="292"/>
      <c r="B29" s="238"/>
      <c r="C29" s="33" t="s">
        <v>35</v>
      </c>
      <c r="D29" s="26" t="s">
        <v>386</v>
      </c>
      <c r="E29" s="24">
        <f>F29+G29</f>
        <v>0</v>
      </c>
      <c r="F29" s="61">
        <v>0</v>
      </c>
      <c r="G29" s="71">
        <v>0</v>
      </c>
    </row>
    <row r="30" spans="1:7" ht="13.5">
      <c r="A30" s="292"/>
      <c r="B30" s="238"/>
      <c r="C30" s="33" t="s">
        <v>36</v>
      </c>
      <c r="D30" s="26" t="s">
        <v>387</v>
      </c>
      <c r="E30" s="24">
        <f>F30+G30</f>
        <v>0</v>
      </c>
      <c r="F30" s="61">
        <v>0</v>
      </c>
      <c r="G30" s="71">
        <v>0</v>
      </c>
    </row>
    <row r="31" spans="1:7" ht="13.5">
      <c r="A31" s="292"/>
      <c r="B31" s="238"/>
      <c r="C31" s="33" t="s">
        <v>37</v>
      </c>
      <c r="D31" s="26" t="s">
        <v>388</v>
      </c>
      <c r="E31" s="24">
        <f>F31+G31</f>
        <v>0</v>
      </c>
      <c r="F31" s="61">
        <v>0</v>
      </c>
      <c r="G31" s="71">
        <v>0</v>
      </c>
    </row>
    <row r="32" spans="1:7" ht="16.5" customHeight="1" thickBot="1">
      <c r="A32" s="293"/>
      <c r="B32" s="262"/>
      <c r="C32" s="41" t="s">
        <v>38</v>
      </c>
      <c r="D32" s="81" t="s">
        <v>389</v>
      </c>
      <c r="E32" s="77">
        <f>F32+G32</f>
        <v>0</v>
      </c>
      <c r="F32" s="72">
        <v>0</v>
      </c>
      <c r="G32" s="73">
        <v>0</v>
      </c>
    </row>
    <row r="33" spans="1:6" ht="14.25" thickBot="1">
      <c r="A33" s="45"/>
      <c r="B33" s="45"/>
      <c r="C33" s="46"/>
      <c r="D33" s="165"/>
      <c r="E33" s="47"/>
      <c r="F33" s="47"/>
    </row>
    <row r="34" spans="1:7" ht="26.25" thickBot="1">
      <c r="A34" s="313" t="s">
        <v>180</v>
      </c>
      <c r="B34" s="314"/>
      <c r="C34" s="315"/>
      <c r="D34" s="142" t="s">
        <v>6</v>
      </c>
      <c r="E34" s="132" t="s">
        <v>29</v>
      </c>
      <c r="F34" s="138" t="s">
        <v>9</v>
      </c>
      <c r="G34" s="139" t="s">
        <v>10</v>
      </c>
    </row>
    <row r="35" spans="1:7" ht="27.75" customHeight="1">
      <c r="A35" s="328" t="s">
        <v>181</v>
      </c>
      <c r="B35" s="329"/>
      <c r="C35" s="279"/>
      <c r="D35" s="92" t="s">
        <v>443</v>
      </c>
      <c r="E35" s="143">
        <f>E36+E37+E38+E39+E40</f>
        <v>0</v>
      </c>
      <c r="F35" s="143">
        <f>F36+F37+F38+F39+F40</f>
        <v>0</v>
      </c>
      <c r="G35" s="80">
        <f>G36+G37+G38+G39+G40</f>
        <v>0</v>
      </c>
    </row>
    <row r="36" spans="1:7" ht="13.5">
      <c r="A36" s="291" t="s">
        <v>152</v>
      </c>
      <c r="B36" s="35" t="s">
        <v>14</v>
      </c>
      <c r="C36" s="27"/>
      <c r="D36" s="26" t="s">
        <v>384</v>
      </c>
      <c r="E36" s="23">
        <f>F36+G36</f>
        <v>0</v>
      </c>
      <c r="F36" s="61">
        <v>0</v>
      </c>
      <c r="G36" s="71">
        <v>0</v>
      </c>
    </row>
    <row r="37" spans="1:7" ht="13.5">
      <c r="A37" s="292"/>
      <c r="B37" s="27" t="s">
        <v>11</v>
      </c>
      <c r="C37" s="27"/>
      <c r="D37" s="26" t="s">
        <v>444</v>
      </c>
      <c r="E37" s="23">
        <f>F37+G37</f>
        <v>0</v>
      </c>
      <c r="F37" s="61">
        <v>0</v>
      </c>
      <c r="G37" s="71">
        <v>0</v>
      </c>
    </row>
    <row r="38" spans="1:7" ht="13.5">
      <c r="A38" s="292"/>
      <c r="B38" s="27" t="s">
        <v>21</v>
      </c>
      <c r="C38" s="27"/>
      <c r="D38" s="26" t="s">
        <v>445</v>
      </c>
      <c r="E38" s="23">
        <f>F38+G38</f>
        <v>0</v>
      </c>
      <c r="F38" s="61">
        <v>0</v>
      </c>
      <c r="G38" s="71">
        <v>0</v>
      </c>
    </row>
    <row r="39" spans="1:7" ht="13.5">
      <c r="A39" s="292"/>
      <c r="B39" s="27" t="s">
        <v>12</v>
      </c>
      <c r="C39" s="27"/>
      <c r="D39" s="26" t="s">
        <v>446</v>
      </c>
      <c r="E39" s="23">
        <f>F39+G39</f>
        <v>0</v>
      </c>
      <c r="F39" s="61">
        <v>0</v>
      </c>
      <c r="G39" s="71">
        <v>0</v>
      </c>
    </row>
    <row r="40" spans="1:7" ht="14.25" thickBot="1">
      <c r="A40" s="293"/>
      <c r="B40" s="36" t="s">
        <v>13</v>
      </c>
      <c r="C40" s="36"/>
      <c r="D40" s="81" t="s">
        <v>447</v>
      </c>
      <c r="E40" s="77">
        <f>F40+G40</f>
        <v>0</v>
      </c>
      <c r="F40" s="72">
        <v>0</v>
      </c>
      <c r="G40" s="73">
        <v>0</v>
      </c>
    </row>
    <row r="41" spans="1:6" ht="15.75">
      <c r="A41" s="326" t="s">
        <v>125</v>
      </c>
      <c r="B41" s="327"/>
      <c r="C41" s="327"/>
      <c r="D41" s="327"/>
      <c r="E41" s="327"/>
      <c r="F41" s="327"/>
    </row>
    <row r="42" spans="1:7" ht="13.5" customHeight="1">
      <c r="A42" s="48"/>
      <c r="B42" s="45"/>
      <c r="C42" s="45"/>
      <c r="D42" s="166"/>
      <c r="E42" s="45"/>
      <c r="F42" s="45"/>
      <c r="G42" s="47"/>
    </row>
    <row r="43" ht="20.25" customHeight="1"/>
    <row r="44" ht="29.25" customHeight="1">
      <c r="C44" s="5" t="s">
        <v>57</v>
      </c>
    </row>
    <row r="45" ht="1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3" ht="14.25" customHeight="1"/>
    <row r="54" ht="26.25" customHeight="1"/>
    <row r="55" ht="14.25" customHeight="1"/>
    <row r="61" ht="24.75" customHeight="1"/>
    <row r="62" ht="26.25" customHeight="1"/>
    <row r="64" ht="27" customHeight="1"/>
    <row r="68" ht="14.25" customHeight="1"/>
  </sheetData>
  <sheetProtection password="CE88" sheet="1" objects="1" scenarios="1"/>
  <mergeCells count="19">
    <mergeCell ref="A41:F41"/>
    <mergeCell ref="A36:A40"/>
    <mergeCell ref="A35:C35"/>
    <mergeCell ref="A3:C3"/>
    <mergeCell ref="B11:B14"/>
    <mergeCell ref="A17:C17"/>
    <mergeCell ref="A18:A24"/>
    <mergeCell ref="A16:C16"/>
    <mergeCell ref="A26:C26"/>
    <mergeCell ref="A27:C27"/>
    <mergeCell ref="A28:B32"/>
    <mergeCell ref="A34:C34"/>
    <mergeCell ref="A1:C1"/>
    <mergeCell ref="A2:C2"/>
    <mergeCell ref="A15:G15"/>
    <mergeCell ref="B5:B9"/>
    <mergeCell ref="B4:C4"/>
    <mergeCell ref="B10:C10"/>
    <mergeCell ref="A4:A14"/>
  </mergeCells>
  <printOptions/>
  <pageMargins left="0.62" right="0.51" top="0.55" bottom="1" header="0.34" footer="0.5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9.140625" style="49" customWidth="1"/>
    <col min="2" max="2" width="12.28125" style="49" customWidth="1"/>
    <col min="3" max="3" width="38.7109375" style="49" customWidth="1"/>
    <col min="4" max="4" width="7.8515625" style="49" hidden="1" customWidth="1"/>
    <col min="5" max="5" width="11.28125" style="167" customWidth="1"/>
    <col min="6" max="6" width="11.140625" style="49" customWidth="1"/>
    <col min="7" max="7" width="9.28125" style="49" customWidth="1"/>
    <col min="8" max="16384" width="9.140625" style="49" customWidth="1"/>
  </cols>
  <sheetData>
    <row r="1" spans="1:6" ht="15" thickBot="1">
      <c r="A1" s="316" t="s">
        <v>76</v>
      </c>
      <c r="B1" s="317"/>
      <c r="C1" s="317"/>
      <c r="D1" s="317"/>
      <c r="E1" s="317"/>
      <c r="F1" s="317"/>
    </row>
    <row r="2" spans="1:6" ht="39" thickBot="1">
      <c r="A2" s="266" t="s">
        <v>66</v>
      </c>
      <c r="B2" s="369"/>
      <c r="C2" s="369"/>
      <c r="D2" s="370"/>
      <c r="E2" s="30" t="s">
        <v>28</v>
      </c>
      <c r="F2" s="51" t="s">
        <v>69</v>
      </c>
    </row>
    <row r="3" spans="1:6" ht="13.5">
      <c r="A3" s="371" t="s">
        <v>67</v>
      </c>
      <c r="B3" s="372"/>
      <c r="C3" s="373"/>
      <c r="D3" s="145"/>
      <c r="E3" s="92" t="s">
        <v>448</v>
      </c>
      <c r="F3" s="80">
        <f>F4+F5+F6+F7</f>
        <v>0</v>
      </c>
    </row>
    <row r="4" spans="1:6" ht="13.5">
      <c r="A4" s="291" t="s">
        <v>171</v>
      </c>
      <c r="B4" s="136" t="s">
        <v>189</v>
      </c>
      <c r="C4" s="136"/>
      <c r="D4" s="50"/>
      <c r="E4" s="26" t="s">
        <v>449</v>
      </c>
      <c r="F4" s="71">
        <v>0</v>
      </c>
    </row>
    <row r="5" spans="1:6" ht="13.5">
      <c r="A5" s="292"/>
      <c r="B5" s="136" t="s">
        <v>190</v>
      </c>
      <c r="C5" s="136"/>
      <c r="D5" s="50"/>
      <c r="E5" s="26" t="s">
        <v>450</v>
      </c>
      <c r="F5" s="71">
        <v>0</v>
      </c>
    </row>
    <row r="6" spans="1:6" ht="13.5">
      <c r="A6" s="292"/>
      <c r="B6" s="136" t="s">
        <v>191</v>
      </c>
      <c r="C6" s="136"/>
      <c r="D6" s="50"/>
      <c r="E6" s="26" t="s">
        <v>451</v>
      </c>
      <c r="F6" s="71">
        <v>0</v>
      </c>
    </row>
    <row r="7" spans="1:6" ht="16.5" customHeight="1" thickBot="1">
      <c r="A7" s="293"/>
      <c r="B7" s="141" t="s">
        <v>192</v>
      </c>
      <c r="C7" s="141"/>
      <c r="D7" s="211"/>
      <c r="E7" s="81" t="s">
        <v>452</v>
      </c>
      <c r="F7" s="73">
        <v>0</v>
      </c>
    </row>
    <row r="8" spans="1:6" ht="12.75">
      <c r="A8" s="47"/>
      <c r="B8" s="47"/>
      <c r="C8" s="47"/>
      <c r="D8" s="47"/>
      <c r="E8" s="65"/>
      <c r="F8" s="47"/>
    </row>
    <row r="9" spans="1:6" ht="34.5" customHeight="1" thickBot="1">
      <c r="A9" s="379" t="s">
        <v>193</v>
      </c>
      <c r="B9" s="379"/>
      <c r="C9" s="379"/>
      <c r="D9" s="379"/>
      <c r="E9" s="379"/>
      <c r="F9" s="379"/>
    </row>
    <row r="10" spans="1:6" ht="35.25" customHeight="1" thickBot="1">
      <c r="A10" s="280" t="s">
        <v>68</v>
      </c>
      <c r="B10" s="380"/>
      <c r="C10" s="380"/>
      <c r="D10" s="381"/>
      <c r="E10" s="30" t="s">
        <v>28</v>
      </c>
      <c r="F10" s="51" t="s">
        <v>69</v>
      </c>
    </row>
    <row r="11" spans="1:6" ht="27.75" customHeight="1">
      <c r="A11" s="347" t="s">
        <v>72</v>
      </c>
      <c r="B11" s="348"/>
      <c r="C11" s="348"/>
      <c r="D11" s="349"/>
      <c r="E11" s="91" t="s">
        <v>453</v>
      </c>
      <c r="F11" s="78">
        <f>F12+F13+F14+F15+F16+F17+F18+F19+F20+F21+F23+F25</f>
        <v>0</v>
      </c>
    </row>
    <row r="12" spans="1:6" ht="13.5">
      <c r="A12" s="239" t="s">
        <v>155</v>
      </c>
      <c r="B12" s="355" t="s">
        <v>195</v>
      </c>
      <c r="C12" s="356"/>
      <c r="D12" s="357"/>
      <c r="E12" s="26" t="s">
        <v>455</v>
      </c>
      <c r="F12" s="71">
        <v>0</v>
      </c>
    </row>
    <row r="13" spans="1:6" ht="13.5">
      <c r="A13" s="382"/>
      <c r="B13" s="355" t="s">
        <v>196</v>
      </c>
      <c r="C13" s="356"/>
      <c r="D13" s="357"/>
      <c r="E13" s="26" t="s">
        <v>456</v>
      </c>
      <c r="F13" s="71">
        <v>0</v>
      </c>
    </row>
    <row r="14" spans="1:6" ht="13.5">
      <c r="A14" s="382"/>
      <c r="B14" s="358" t="s">
        <v>58</v>
      </c>
      <c r="C14" s="351"/>
      <c r="D14" s="352"/>
      <c r="E14" s="26" t="s">
        <v>457</v>
      </c>
      <c r="F14" s="71">
        <v>0</v>
      </c>
    </row>
    <row r="15" spans="1:6" ht="13.5">
      <c r="A15" s="382"/>
      <c r="B15" s="355" t="s">
        <v>194</v>
      </c>
      <c r="C15" s="356"/>
      <c r="D15" s="357"/>
      <c r="E15" s="169" t="s">
        <v>458</v>
      </c>
      <c r="F15" s="71">
        <v>0</v>
      </c>
    </row>
    <row r="16" spans="1:11" ht="13.5">
      <c r="A16" s="382"/>
      <c r="B16" s="355" t="s">
        <v>197</v>
      </c>
      <c r="C16" s="356"/>
      <c r="D16" s="357"/>
      <c r="E16" s="26" t="s">
        <v>459</v>
      </c>
      <c r="F16" s="71">
        <v>0</v>
      </c>
      <c r="I16" s="45"/>
      <c r="J16" s="52"/>
      <c r="K16" s="52"/>
    </row>
    <row r="17" spans="1:6" ht="27.75" customHeight="1">
      <c r="A17" s="382"/>
      <c r="B17" s="358" t="s">
        <v>198</v>
      </c>
      <c r="C17" s="356"/>
      <c r="D17" s="357"/>
      <c r="E17" s="26" t="s">
        <v>460</v>
      </c>
      <c r="F17" s="71">
        <v>0</v>
      </c>
    </row>
    <row r="18" spans="1:6" ht="26.25" customHeight="1">
      <c r="A18" s="382"/>
      <c r="B18" s="358" t="s">
        <v>48</v>
      </c>
      <c r="C18" s="356"/>
      <c r="D18" s="357"/>
      <c r="E18" s="26" t="s">
        <v>461</v>
      </c>
      <c r="F18" s="71">
        <v>0</v>
      </c>
    </row>
    <row r="19" spans="1:6" ht="13.5" customHeight="1">
      <c r="A19" s="382"/>
      <c r="B19" s="358" t="s">
        <v>60</v>
      </c>
      <c r="C19" s="356"/>
      <c r="D19" s="357"/>
      <c r="E19" s="169" t="s">
        <v>462</v>
      </c>
      <c r="F19" s="71">
        <v>0</v>
      </c>
    </row>
    <row r="20" spans="1:6" ht="15" customHeight="1">
      <c r="A20" s="382"/>
      <c r="B20" s="358" t="s">
        <v>59</v>
      </c>
      <c r="C20" s="305"/>
      <c r="D20" s="361"/>
      <c r="E20" s="26" t="s">
        <v>463</v>
      </c>
      <c r="F20" s="71">
        <v>0</v>
      </c>
    </row>
    <row r="21" spans="1:6" ht="13.5">
      <c r="A21" s="382"/>
      <c r="B21" s="355" t="s">
        <v>49</v>
      </c>
      <c r="C21" s="356"/>
      <c r="D21" s="357"/>
      <c r="E21" s="26" t="s">
        <v>464</v>
      </c>
      <c r="F21" s="71">
        <v>0</v>
      </c>
    </row>
    <row r="22" spans="1:6" ht="27" customHeight="1">
      <c r="A22" s="382"/>
      <c r="B22" s="146" t="s">
        <v>118</v>
      </c>
      <c r="C22" s="358" t="s">
        <v>50</v>
      </c>
      <c r="D22" s="352"/>
      <c r="E22" s="57" t="s">
        <v>465</v>
      </c>
      <c r="F22" s="71">
        <v>0</v>
      </c>
    </row>
    <row r="23" spans="1:6" ht="26.25" customHeight="1">
      <c r="A23" s="382"/>
      <c r="B23" s="350" t="s">
        <v>51</v>
      </c>
      <c r="C23" s="351"/>
      <c r="D23" s="352"/>
      <c r="E23" s="161" t="s">
        <v>467</v>
      </c>
      <c r="F23" s="71">
        <v>0</v>
      </c>
    </row>
    <row r="24" spans="1:7" ht="28.5" customHeight="1">
      <c r="A24" s="382"/>
      <c r="B24" s="147" t="s">
        <v>118</v>
      </c>
      <c r="C24" s="353" t="s">
        <v>52</v>
      </c>
      <c r="D24" s="354"/>
      <c r="E24" s="170" t="s">
        <v>466</v>
      </c>
      <c r="F24" s="74">
        <v>0</v>
      </c>
      <c r="G24" s="45"/>
    </row>
    <row r="25" spans="1:6" ht="13.5">
      <c r="A25" s="383"/>
      <c r="B25" s="355" t="s">
        <v>53</v>
      </c>
      <c r="C25" s="356"/>
      <c r="D25" s="357"/>
      <c r="E25" s="169" t="s">
        <v>468</v>
      </c>
      <c r="F25" s="71">
        <v>0</v>
      </c>
    </row>
    <row r="26" spans="1:6" ht="14.25" thickBot="1">
      <c r="A26" s="359" t="s">
        <v>32</v>
      </c>
      <c r="B26" s="360"/>
      <c r="C26" s="360"/>
      <c r="D26" s="360"/>
      <c r="E26" s="102" t="s">
        <v>454</v>
      </c>
      <c r="F26" s="103">
        <v>0</v>
      </c>
    </row>
    <row r="27" ht="13.5" thickBot="1"/>
    <row r="28" spans="1:7" ht="40.5" customHeight="1" thickBot="1">
      <c r="A28" s="362" t="s">
        <v>77</v>
      </c>
      <c r="B28" s="275"/>
      <c r="C28" s="275"/>
      <c r="D28" s="276"/>
      <c r="E28" s="56" t="s">
        <v>6</v>
      </c>
      <c r="F28" s="375" t="s">
        <v>70</v>
      </c>
      <c r="G28" s="376"/>
    </row>
    <row r="29" spans="1:7" ht="14.25" thickBot="1">
      <c r="A29" s="378" t="s">
        <v>73</v>
      </c>
      <c r="B29" s="279"/>
      <c r="C29" s="279"/>
      <c r="D29" s="279"/>
      <c r="E29" s="92" t="s">
        <v>469</v>
      </c>
      <c r="F29" s="53" t="s">
        <v>7</v>
      </c>
      <c r="G29" s="457" t="e">
        <f>F11/('1.1-1.6'!E43*30+'1.1-1.6'!E44*30+'1.1-1.6'!E45*60+'1.1-1.6'!E46*60)*30</f>
        <v>#DIV/0!</v>
      </c>
    </row>
    <row r="30" spans="1:7" ht="14.25" thickBot="1">
      <c r="A30" s="291" t="s">
        <v>155</v>
      </c>
      <c r="B30" s="267" t="s">
        <v>186</v>
      </c>
      <c r="C30" s="238"/>
      <c r="D30" s="238"/>
      <c r="E30" s="26" t="s">
        <v>470</v>
      </c>
      <c r="F30" s="42" t="s">
        <v>7</v>
      </c>
      <c r="G30" s="457" t="e">
        <f>F12/('1.1-1.6'!E43*30+'1.1-1.6'!E44*30+'1.1-1.6'!E45*60+'1.1-1.6'!E46*60)*30</f>
        <v>#DIV/0!</v>
      </c>
    </row>
    <row r="31" spans="1:7" ht="14.25" thickBot="1">
      <c r="A31" s="292"/>
      <c r="B31" s="267" t="s">
        <v>75</v>
      </c>
      <c r="C31" s="238"/>
      <c r="D31" s="238"/>
      <c r="E31" s="26" t="s">
        <v>471</v>
      </c>
      <c r="F31" s="42" t="s">
        <v>7</v>
      </c>
      <c r="G31" s="457" t="e">
        <f>F13/('1.1-1.6'!E43*30+'1.1-1.6'!E44*30+'1.1-1.6'!E45*60+'1.1-1.6'!E46*60)*30</f>
        <v>#DIV/0!</v>
      </c>
    </row>
    <row r="32" spans="1:8" ht="13.5">
      <c r="A32" s="292"/>
      <c r="B32" s="272" t="s">
        <v>187</v>
      </c>
      <c r="C32" s="238"/>
      <c r="D32" s="238"/>
      <c r="E32" s="26" t="s">
        <v>472</v>
      </c>
      <c r="F32" s="42" t="s">
        <v>7</v>
      </c>
      <c r="G32" s="457" t="e">
        <f>F14/('1.1-1.6'!E43*30+'1.1-1.6'!E44*30+'1.1-1.6'!E45*60+'1.1-1.6'!E46*60)*30</f>
        <v>#DIV/0!</v>
      </c>
      <c r="H32" s="168"/>
    </row>
    <row r="33" spans="1:7" ht="26.25">
      <c r="A33" s="292"/>
      <c r="B33" s="366" t="s">
        <v>78</v>
      </c>
      <c r="C33" s="367"/>
      <c r="D33" s="368"/>
      <c r="E33" s="26" t="s">
        <v>473</v>
      </c>
      <c r="F33" s="112" t="s">
        <v>188</v>
      </c>
      <c r="G33" s="212">
        <v>0</v>
      </c>
    </row>
    <row r="34" spans="1:7" ht="27" thickBot="1">
      <c r="A34" s="293"/>
      <c r="B34" s="344" t="s">
        <v>79</v>
      </c>
      <c r="C34" s="345"/>
      <c r="D34" s="346"/>
      <c r="E34" s="81" t="s">
        <v>474</v>
      </c>
      <c r="F34" s="148" t="s">
        <v>199</v>
      </c>
      <c r="G34" s="213">
        <v>0</v>
      </c>
    </row>
    <row r="35" ht="13.5" thickBot="1"/>
    <row r="36" spans="1:7" ht="30" customHeight="1" thickBot="1">
      <c r="A36" s="363" t="s">
        <v>74</v>
      </c>
      <c r="B36" s="364"/>
      <c r="C36" s="365"/>
      <c r="D36" s="336"/>
      <c r="E36" s="142" t="s">
        <v>6</v>
      </c>
      <c r="F36" s="132" t="s">
        <v>83</v>
      </c>
      <c r="G36" s="137" t="s">
        <v>30</v>
      </c>
    </row>
    <row r="37" spans="1:7" ht="25.5" customHeight="1">
      <c r="A37" s="377" t="s">
        <v>71</v>
      </c>
      <c r="B37" s="279"/>
      <c r="C37" s="279"/>
      <c r="D37" s="279"/>
      <c r="E37" s="55" t="s">
        <v>475</v>
      </c>
      <c r="F37" s="97">
        <v>0</v>
      </c>
      <c r="G37" s="144" t="s">
        <v>31</v>
      </c>
    </row>
    <row r="38" spans="1:7" ht="15.75" customHeight="1">
      <c r="A38" s="374" t="s">
        <v>184</v>
      </c>
      <c r="B38" s="325"/>
      <c r="C38" s="238"/>
      <c r="D38" s="238"/>
      <c r="E38" s="172" t="s">
        <v>476</v>
      </c>
      <c r="F38" s="42" t="s">
        <v>31</v>
      </c>
      <c r="G38" s="71">
        <v>0</v>
      </c>
    </row>
    <row r="39" spans="1:7" ht="15.75" customHeight="1" thickBot="1">
      <c r="A39" s="342" t="s">
        <v>185</v>
      </c>
      <c r="B39" s="343"/>
      <c r="C39" s="262"/>
      <c r="D39" s="262"/>
      <c r="E39" s="185" t="s">
        <v>477</v>
      </c>
      <c r="F39" s="44" t="s">
        <v>31</v>
      </c>
      <c r="G39" s="73">
        <v>0</v>
      </c>
    </row>
  </sheetData>
  <sheetProtection password="CE88" sheet="1" objects="1" scenarios="1"/>
  <mergeCells count="36">
    <mergeCell ref="A9:F9"/>
    <mergeCell ref="A10:D10"/>
    <mergeCell ref="B18:D18"/>
    <mergeCell ref="A4:A7"/>
    <mergeCell ref="A12:A25"/>
    <mergeCell ref="C22:D22"/>
    <mergeCell ref="B12:D12"/>
    <mergeCell ref="B13:D13"/>
    <mergeCell ref="B16:D16"/>
    <mergeCell ref="B17:D17"/>
    <mergeCell ref="A1:F1"/>
    <mergeCell ref="A2:D2"/>
    <mergeCell ref="A3:C3"/>
    <mergeCell ref="A38:D38"/>
    <mergeCell ref="F28:G28"/>
    <mergeCell ref="A37:D37"/>
    <mergeCell ref="A30:A34"/>
    <mergeCell ref="A29:D29"/>
    <mergeCell ref="B30:D30"/>
    <mergeCell ref="B31:D31"/>
    <mergeCell ref="B20:D20"/>
    <mergeCell ref="A28:D28"/>
    <mergeCell ref="A36:D36"/>
    <mergeCell ref="B21:D21"/>
    <mergeCell ref="B32:D32"/>
    <mergeCell ref="B33:D33"/>
    <mergeCell ref="A39:D39"/>
    <mergeCell ref="B34:D34"/>
    <mergeCell ref="A11:D11"/>
    <mergeCell ref="B23:D23"/>
    <mergeCell ref="C24:D24"/>
    <mergeCell ref="B25:D25"/>
    <mergeCell ref="B19:D19"/>
    <mergeCell ref="B15:D15"/>
    <mergeCell ref="B14:D14"/>
    <mergeCell ref="A26:D26"/>
  </mergeCells>
  <printOptions/>
  <pageMargins left="0.53" right="0.51" top="0.45" bottom="0.67" header="0.28" footer="0.5"/>
  <pageSetup horizontalDpi="600" verticalDpi="600" orientation="portrait" paperSize="9" r:id="rId1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6">
      <selection activeCell="A38" sqref="A38:F38"/>
    </sheetView>
  </sheetViews>
  <sheetFormatPr defaultColWidth="9.140625" defaultRowHeight="12.75"/>
  <cols>
    <col min="1" max="1" width="8.140625" style="59" customWidth="1"/>
    <col min="2" max="2" width="11.57421875" style="59" customWidth="1"/>
    <col min="3" max="3" width="36.421875" style="59" customWidth="1"/>
    <col min="4" max="4" width="12.00390625" style="59" customWidth="1"/>
    <col min="5" max="5" width="11.421875" style="54" customWidth="1"/>
    <col min="6" max="6" width="12.7109375" style="54" customWidth="1"/>
    <col min="7" max="16384" width="9.140625" style="54" customWidth="1"/>
  </cols>
  <sheetData>
    <row r="1" spans="1:6" ht="15" thickBot="1">
      <c r="A1" s="396" t="s">
        <v>84</v>
      </c>
      <c r="B1" s="396"/>
      <c r="C1" s="396"/>
      <c r="D1" s="397"/>
      <c r="E1" s="397"/>
      <c r="F1" s="397"/>
    </row>
    <row r="2" spans="1:6" ht="23.25" customHeight="1" thickBot="1">
      <c r="A2" s="394" t="s">
        <v>204</v>
      </c>
      <c r="B2" s="395"/>
      <c r="C2" s="276"/>
      <c r="D2" s="56" t="s">
        <v>6</v>
      </c>
      <c r="E2" s="375" t="s">
        <v>211</v>
      </c>
      <c r="F2" s="423"/>
    </row>
    <row r="3" spans="1:6" ht="13.5">
      <c r="A3" s="428" t="s">
        <v>200</v>
      </c>
      <c r="B3" s="235"/>
      <c r="C3" s="236"/>
      <c r="D3" s="182" t="s">
        <v>478</v>
      </c>
      <c r="E3" s="424">
        <v>0</v>
      </c>
      <c r="F3" s="425"/>
    </row>
    <row r="4" spans="1:6" ht="13.5">
      <c r="A4" s="390" t="s">
        <v>201</v>
      </c>
      <c r="B4" s="356"/>
      <c r="C4" s="357"/>
      <c r="D4" s="183" t="s">
        <v>479</v>
      </c>
      <c r="E4" s="426">
        <v>0</v>
      </c>
      <c r="F4" s="427"/>
    </row>
    <row r="5" spans="1:6" ht="13.5">
      <c r="A5" s="300" t="s">
        <v>202</v>
      </c>
      <c r="B5" s="356"/>
      <c r="C5" s="357"/>
      <c r="D5" s="183" t="s">
        <v>480</v>
      </c>
      <c r="E5" s="421">
        <v>0</v>
      </c>
      <c r="F5" s="422"/>
    </row>
    <row r="6" spans="1:6" ht="13.5">
      <c r="A6" s="390" t="s">
        <v>203</v>
      </c>
      <c r="B6" s="356"/>
      <c r="C6" s="357"/>
      <c r="D6" s="183" t="s">
        <v>481</v>
      </c>
      <c r="E6" s="421">
        <v>0</v>
      </c>
      <c r="F6" s="422"/>
    </row>
    <row r="7" spans="1:6" ht="14.25" customHeight="1" thickBot="1">
      <c r="A7" s="391" t="s">
        <v>534</v>
      </c>
      <c r="B7" s="392"/>
      <c r="C7" s="393"/>
      <c r="D7" s="184" t="s">
        <v>482</v>
      </c>
      <c r="E7" s="419">
        <v>0</v>
      </c>
      <c r="F7" s="420"/>
    </row>
    <row r="8" spans="1:6" ht="14.25" thickBot="1">
      <c r="A8" s="151"/>
      <c r="B8" s="150"/>
      <c r="C8" s="150"/>
      <c r="D8" s="149"/>
      <c r="E8" s="413"/>
      <c r="F8" s="414"/>
    </row>
    <row r="9" spans="1:6" ht="19.5" customHeight="1" thickBot="1">
      <c r="A9" s="394" t="s">
        <v>205</v>
      </c>
      <c r="B9" s="395"/>
      <c r="C9" s="276"/>
      <c r="D9" s="56" t="s">
        <v>6</v>
      </c>
      <c r="E9" s="415" t="s">
        <v>87</v>
      </c>
      <c r="F9" s="416"/>
    </row>
    <row r="10" spans="1:6" ht="13.5">
      <c r="A10" s="386" t="s">
        <v>225</v>
      </c>
      <c r="B10" s="235"/>
      <c r="C10" s="236"/>
      <c r="D10" s="55" t="s">
        <v>483</v>
      </c>
      <c r="E10" s="417">
        <f>E11+E12+E13+E14+E15</f>
        <v>0</v>
      </c>
      <c r="F10" s="418"/>
    </row>
    <row r="11" spans="1:6" ht="13.5">
      <c r="A11" s="434" t="s">
        <v>206</v>
      </c>
      <c r="B11" s="232" t="s">
        <v>207</v>
      </c>
      <c r="C11" s="233"/>
      <c r="D11" s="26" t="s">
        <v>484</v>
      </c>
      <c r="E11" s="411">
        <v>0</v>
      </c>
      <c r="F11" s="412"/>
    </row>
    <row r="12" spans="1:6" ht="13.5">
      <c r="A12" s="240"/>
      <c r="B12" s="232" t="s">
        <v>208</v>
      </c>
      <c r="C12" s="233"/>
      <c r="D12" s="26" t="s">
        <v>485</v>
      </c>
      <c r="E12" s="411">
        <v>0</v>
      </c>
      <c r="F12" s="412"/>
    </row>
    <row r="13" spans="1:6" ht="13.5">
      <c r="A13" s="240"/>
      <c r="B13" s="232" t="s">
        <v>209</v>
      </c>
      <c r="C13" s="233"/>
      <c r="D13" s="26" t="s">
        <v>486</v>
      </c>
      <c r="E13" s="403">
        <v>0</v>
      </c>
      <c r="F13" s="404"/>
    </row>
    <row r="14" spans="1:6" ht="13.5">
      <c r="A14" s="240"/>
      <c r="B14" s="232" t="s">
        <v>210</v>
      </c>
      <c r="C14" s="233"/>
      <c r="D14" s="26" t="s">
        <v>487</v>
      </c>
      <c r="E14" s="403">
        <v>0</v>
      </c>
      <c r="F14" s="404"/>
    </row>
    <row r="15" spans="1:6" ht="14.25" thickBot="1">
      <c r="A15" s="241"/>
      <c r="B15" s="432" t="s">
        <v>212</v>
      </c>
      <c r="C15" s="433"/>
      <c r="D15" s="81" t="s">
        <v>488</v>
      </c>
      <c r="E15" s="405">
        <v>0</v>
      </c>
      <c r="F15" s="406"/>
    </row>
    <row r="17" spans="1:6" ht="36" customHeight="1" thickBot="1">
      <c r="A17" s="396" t="s">
        <v>85</v>
      </c>
      <c r="B17" s="396"/>
      <c r="C17" s="396"/>
      <c r="D17" s="397"/>
      <c r="E17" s="397"/>
      <c r="F17" s="397"/>
    </row>
    <row r="18" spans="1:6" ht="73.5" customHeight="1" thickBot="1">
      <c r="A18" s="394" t="s">
        <v>219</v>
      </c>
      <c r="B18" s="395"/>
      <c r="C18" s="276"/>
      <c r="D18" s="56" t="s">
        <v>6</v>
      </c>
      <c r="E18" s="90" t="s">
        <v>27</v>
      </c>
      <c r="F18" s="51" t="s">
        <v>221</v>
      </c>
    </row>
    <row r="19" spans="1:6" ht="13.5">
      <c r="A19" s="386" t="s">
        <v>86</v>
      </c>
      <c r="B19" s="235"/>
      <c r="C19" s="236"/>
      <c r="D19" s="55" t="s">
        <v>489</v>
      </c>
      <c r="E19" s="214">
        <f>E20+E24+E28+E29+E33+E34+E35</f>
        <v>0</v>
      </c>
      <c r="F19" s="110">
        <v>0</v>
      </c>
    </row>
    <row r="20" spans="1:6" ht="13.5">
      <c r="A20" s="387" t="s">
        <v>154</v>
      </c>
      <c r="B20" s="250" t="s">
        <v>213</v>
      </c>
      <c r="C20" s="250"/>
      <c r="D20" s="26" t="s">
        <v>490</v>
      </c>
      <c r="E20" s="215">
        <f>E21+E22+E23</f>
        <v>0</v>
      </c>
      <c r="F20" s="110">
        <v>0</v>
      </c>
    </row>
    <row r="21" spans="1:6" ht="13.5">
      <c r="A21" s="388"/>
      <c r="B21" s="384" t="s">
        <v>118</v>
      </c>
      <c r="C21" s="69" t="s">
        <v>524</v>
      </c>
      <c r="D21" s="57" t="s">
        <v>491</v>
      </c>
      <c r="E21" s="60">
        <v>0</v>
      </c>
      <c r="F21" s="110">
        <v>0</v>
      </c>
    </row>
    <row r="22" spans="1:6" ht="13.5">
      <c r="A22" s="388"/>
      <c r="B22" s="385"/>
      <c r="C22" s="69" t="s">
        <v>525</v>
      </c>
      <c r="D22" s="57" t="s">
        <v>492</v>
      </c>
      <c r="E22" s="60">
        <v>0</v>
      </c>
      <c r="F22" s="110">
        <v>0</v>
      </c>
    </row>
    <row r="23" spans="1:6" ht="13.5">
      <c r="A23" s="388"/>
      <c r="B23" s="385"/>
      <c r="C23" s="69" t="s">
        <v>526</v>
      </c>
      <c r="D23" s="57" t="s">
        <v>493</v>
      </c>
      <c r="E23" s="60">
        <v>0</v>
      </c>
      <c r="F23" s="110">
        <v>0</v>
      </c>
    </row>
    <row r="24" spans="1:6" ht="13.5">
      <c r="A24" s="388"/>
      <c r="B24" s="250" t="s">
        <v>214</v>
      </c>
      <c r="C24" s="250"/>
      <c r="D24" s="26" t="s">
        <v>494</v>
      </c>
      <c r="E24" s="215">
        <f>E25+E26+E27</f>
        <v>0</v>
      </c>
      <c r="F24" s="110">
        <v>0</v>
      </c>
    </row>
    <row r="25" spans="1:6" ht="13.5" customHeight="1">
      <c r="A25" s="388"/>
      <c r="B25" s="384" t="s">
        <v>118</v>
      </c>
      <c r="C25" s="69" t="s">
        <v>527</v>
      </c>
      <c r="D25" s="57" t="s">
        <v>495</v>
      </c>
      <c r="E25" s="60">
        <v>0</v>
      </c>
      <c r="F25" s="110">
        <v>0</v>
      </c>
    </row>
    <row r="26" spans="1:6" ht="13.5">
      <c r="A26" s="388"/>
      <c r="B26" s="385"/>
      <c r="C26" s="69" t="s">
        <v>528</v>
      </c>
      <c r="D26" s="57" t="s">
        <v>496</v>
      </c>
      <c r="E26" s="60">
        <v>0</v>
      </c>
      <c r="F26" s="110">
        <v>0</v>
      </c>
    </row>
    <row r="27" spans="1:6" ht="13.5">
      <c r="A27" s="388"/>
      <c r="B27" s="69"/>
      <c r="C27" s="69" t="s">
        <v>215</v>
      </c>
      <c r="D27" s="57" t="s">
        <v>497</v>
      </c>
      <c r="E27" s="60">
        <v>0</v>
      </c>
      <c r="F27" s="110">
        <v>0</v>
      </c>
    </row>
    <row r="28" spans="1:6" ht="13.5">
      <c r="A28" s="388"/>
      <c r="B28" s="237" t="s">
        <v>216</v>
      </c>
      <c r="C28" s="237"/>
      <c r="D28" s="26" t="s">
        <v>498</v>
      </c>
      <c r="E28" s="60">
        <v>0</v>
      </c>
      <c r="F28" s="110">
        <v>0</v>
      </c>
    </row>
    <row r="29" spans="1:6" ht="13.5">
      <c r="A29" s="388"/>
      <c r="B29" s="250" t="s">
        <v>217</v>
      </c>
      <c r="C29" s="250"/>
      <c r="D29" s="26" t="s">
        <v>499</v>
      </c>
      <c r="E29" s="215">
        <f>E30+E31+E32</f>
        <v>0</v>
      </c>
      <c r="F29" s="110">
        <v>0</v>
      </c>
    </row>
    <row r="30" spans="1:6" ht="13.5">
      <c r="A30" s="388"/>
      <c r="B30" s="384" t="s">
        <v>118</v>
      </c>
      <c r="C30" s="69" t="s">
        <v>529</v>
      </c>
      <c r="D30" s="57" t="s">
        <v>500</v>
      </c>
      <c r="E30" s="60">
        <v>0</v>
      </c>
      <c r="F30" s="110">
        <v>0</v>
      </c>
    </row>
    <row r="31" spans="1:6" ht="13.5">
      <c r="A31" s="388"/>
      <c r="B31" s="385"/>
      <c r="C31" s="69" t="s">
        <v>530</v>
      </c>
      <c r="D31" s="57" t="s">
        <v>501</v>
      </c>
      <c r="E31" s="60">
        <v>0</v>
      </c>
      <c r="F31" s="110">
        <v>0</v>
      </c>
    </row>
    <row r="32" spans="1:6" ht="13.5">
      <c r="A32" s="388"/>
      <c r="B32" s="385"/>
      <c r="C32" s="69" t="s">
        <v>532</v>
      </c>
      <c r="D32" s="57" t="s">
        <v>502</v>
      </c>
      <c r="E32" s="60">
        <v>0</v>
      </c>
      <c r="F32" s="110">
        <v>0</v>
      </c>
    </row>
    <row r="33" spans="1:6" ht="13.5">
      <c r="A33" s="388"/>
      <c r="B33" s="250" t="s">
        <v>531</v>
      </c>
      <c r="C33" s="250"/>
      <c r="D33" s="26" t="s">
        <v>503</v>
      </c>
      <c r="E33" s="62">
        <v>0</v>
      </c>
      <c r="F33" s="110">
        <v>0</v>
      </c>
    </row>
    <row r="34" spans="1:6" ht="16.5">
      <c r="A34" s="388"/>
      <c r="B34" s="250" t="s">
        <v>222</v>
      </c>
      <c r="C34" s="250"/>
      <c r="D34" s="26" t="s">
        <v>504</v>
      </c>
      <c r="E34" s="62">
        <v>0</v>
      </c>
      <c r="F34" s="110">
        <v>0</v>
      </c>
    </row>
    <row r="35" spans="1:6" ht="14.25" thickBot="1">
      <c r="A35" s="389"/>
      <c r="B35" s="265" t="s">
        <v>218</v>
      </c>
      <c r="C35" s="265"/>
      <c r="D35" s="81" t="s">
        <v>505</v>
      </c>
      <c r="E35" s="63">
        <v>0</v>
      </c>
      <c r="F35" s="111">
        <v>0</v>
      </c>
    </row>
    <row r="36" spans="1:6" ht="19.5" customHeight="1">
      <c r="A36" s="398" t="s">
        <v>224</v>
      </c>
      <c r="B36" s="399"/>
      <c r="C36" s="399"/>
      <c r="D36" s="400"/>
      <c r="E36" s="400"/>
      <c r="F36" s="401"/>
    </row>
    <row r="37" spans="1:7" ht="34.5" customHeight="1">
      <c r="A37" s="407" t="s">
        <v>220</v>
      </c>
      <c r="B37" s="408"/>
      <c r="C37" s="408"/>
      <c r="D37" s="409"/>
      <c r="E37" s="409"/>
      <c r="F37" s="410"/>
      <c r="G37" s="58"/>
    </row>
    <row r="38" spans="1:6" ht="36.75" customHeight="1">
      <c r="A38" s="402" t="s">
        <v>223</v>
      </c>
      <c r="B38" s="402"/>
      <c r="C38" s="402"/>
      <c r="D38" s="237"/>
      <c r="E38" s="237"/>
      <c r="F38" s="237"/>
    </row>
    <row r="39" spans="1:7" ht="29.25" customHeight="1">
      <c r="A39" s="429" t="s">
        <v>535</v>
      </c>
      <c r="B39" s="430"/>
      <c r="C39" s="430"/>
      <c r="D39" s="430"/>
      <c r="E39" s="430"/>
      <c r="F39" s="431"/>
      <c r="G39" s="52"/>
    </row>
    <row r="40" ht="19.5" customHeight="1"/>
    <row r="41" ht="26.25" customHeight="1"/>
    <row r="45" ht="12.75" customHeight="1"/>
    <row r="46" ht="13.5" customHeight="1"/>
    <row r="47" ht="27" customHeight="1"/>
    <row r="48" ht="16.5" customHeight="1"/>
  </sheetData>
  <sheetProtection password="CE88" sheet="1" objects="1" scenarios="1"/>
  <mergeCells count="47">
    <mergeCell ref="A39:F39"/>
    <mergeCell ref="B13:C13"/>
    <mergeCell ref="B14:C14"/>
    <mergeCell ref="B15:C15"/>
    <mergeCell ref="B33:C33"/>
    <mergeCell ref="B34:C34"/>
    <mergeCell ref="A18:C18"/>
    <mergeCell ref="A11:A15"/>
    <mergeCell ref="B11:C11"/>
    <mergeCell ref="B12:C12"/>
    <mergeCell ref="A2:C2"/>
    <mergeCell ref="A3:C3"/>
    <mergeCell ref="A4:C4"/>
    <mergeCell ref="A5:C5"/>
    <mergeCell ref="E6:F6"/>
    <mergeCell ref="E2:F2"/>
    <mergeCell ref="E3:F3"/>
    <mergeCell ref="E4:F4"/>
    <mergeCell ref="E5:F5"/>
    <mergeCell ref="E8:F8"/>
    <mergeCell ref="E9:F9"/>
    <mergeCell ref="E10:F10"/>
    <mergeCell ref="E7:F7"/>
    <mergeCell ref="A1:F1"/>
    <mergeCell ref="A36:F36"/>
    <mergeCell ref="A38:F38"/>
    <mergeCell ref="E13:F13"/>
    <mergeCell ref="E14:F14"/>
    <mergeCell ref="E15:F15"/>
    <mergeCell ref="A37:F37"/>
    <mergeCell ref="A17:F17"/>
    <mergeCell ref="E11:F11"/>
    <mergeCell ref="E12:F12"/>
    <mergeCell ref="A6:C6"/>
    <mergeCell ref="A7:C7"/>
    <mergeCell ref="A9:C9"/>
    <mergeCell ref="A10:C10"/>
    <mergeCell ref="B35:C35"/>
    <mergeCell ref="B30:B32"/>
    <mergeCell ref="A19:C19"/>
    <mergeCell ref="B20:C20"/>
    <mergeCell ref="B24:C24"/>
    <mergeCell ref="B28:C28"/>
    <mergeCell ref="A20:A35"/>
    <mergeCell ref="B21:B23"/>
    <mergeCell ref="B25:B26"/>
    <mergeCell ref="B29:C29"/>
  </mergeCells>
  <printOptions horizontalCentered="1"/>
  <pageMargins left="0.2362204724409449" right="0.15748031496062992" top="0.52" bottom="0" header="0.95" footer="0"/>
  <pageSetup horizontalDpi="1200" verticalDpi="12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12" sqref="C12"/>
    </sheetView>
  </sheetViews>
  <sheetFormatPr defaultColWidth="9.140625" defaultRowHeight="12.75"/>
  <cols>
    <col min="1" max="1" width="59.00390625" style="25" customWidth="1"/>
    <col min="2" max="2" width="15.00390625" style="25" customWidth="1"/>
    <col min="3" max="3" width="11.140625" style="25" customWidth="1"/>
    <col min="4" max="16384" width="9.140625" style="5" customWidth="1"/>
  </cols>
  <sheetData>
    <row r="1" spans="1:3" ht="13.5" thickBot="1">
      <c r="A1" s="436" t="s">
        <v>231</v>
      </c>
      <c r="B1" s="437"/>
      <c r="C1" s="438"/>
    </row>
    <row r="2" spans="1:4" ht="37.5" customHeight="1" thickBot="1">
      <c r="A2" s="439" t="s">
        <v>241</v>
      </c>
      <c r="B2" s="440"/>
      <c r="C2" s="171" t="s">
        <v>6</v>
      </c>
      <c r="D2" s="152" t="s">
        <v>8</v>
      </c>
    </row>
    <row r="3" spans="1:4" ht="27.75" customHeight="1">
      <c r="A3" s="441" t="s">
        <v>226</v>
      </c>
      <c r="B3" s="279"/>
      <c r="C3" s="55" t="s">
        <v>507</v>
      </c>
      <c r="D3" s="193">
        <v>0</v>
      </c>
    </row>
    <row r="4" spans="1:4" ht="13.5">
      <c r="A4" s="442" t="s">
        <v>227</v>
      </c>
      <c r="B4" s="238"/>
      <c r="C4" s="172" t="s">
        <v>508</v>
      </c>
      <c r="D4" s="194">
        <v>0</v>
      </c>
    </row>
    <row r="5" spans="1:4" ht="27.75" customHeight="1">
      <c r="A5" s="443" t="s">
        <v>228</v>
      </c>
      <c r="B5" s="357"/>
      <c r="C5" s="173" t="s">
        <v>509</v>
      </c>
      <c r="D5" s="194">
        <v>0</v>
      </c>
    </row>
    <row r="6" spans="1:4" ht="13.5">
      <c r="A6" s="444" t="s">
        <v>229</v>
      </c>
      <c r="B6" s="352"/>
      <c r="C6" s="26" t="s">
        <v>510</v>
      </c>
      <c r="D6" s="194">
        <v>0</v>
      </c>
    </row>
    <row r="7" spans="1:4" ht="13.5">
      <c r="A7" s="445" t="s">
        <v>230</v>
      </c>
      <c r="B7" s="357"/>
      <c r="C7" s="174" t="s">
        <v>511</v>
      </c>
      <c r="D7" s="194">
        <v>0</v>
      </c>
    </row>
    <row r="8" spans="1:4" ht="12.75" customHeight="1" thickBot="1">
      <c r="A8" s="446" t="s">
        <v>229</v>
      </c>
      <c r="B8" s="447"/>
      <c r="C8" s="175" t="s">
        <v>506</v>
      </c>
      <c r="D8" s="195">
        <v>0</v>
      </c>
    </row>
    <row r="9" ht="15" customHeight="1"/>
    <row r="10" ht="15" thickBot="1">
      <c r="A10" s="159" t="s">
        <v>237</v>
      </c>
    </row>
    <row r="11" spans="1:4" ht="64.5" thickBot="1">
      <c r="A11" s="451" t="s">
        <v>536</v>
      </c>
      <c r="B11" s="452"/>
      <c r="C11" s="171" t="s">
        <v>6</v>
      </c>
      <c r="D11" s="152" t="s">
        <v>537</v>
      </c>
    </row>
    <row r="12" spans="1:4" ht="13.5">
      <c r="A12" s="456" t="s">
        <v>527</v>
      </c>
      <c r="B12" s="236"/>
      <c r="C12" s="92">
        <v>101</v>
      </c>
      <c r="D12" s="208">
        <v>0</v>
      </c>
    </row>
    <row r="13" spans="1:5" ht="13.5">
      <c r="A13" s="390" t="s">
        <v>530</v>
      </c>
      <c r="B13" s="357"/>
      <c r="C13" s="180">
        <v>102</v>
      </c>
      <c r="D13" s="216">
        <v>0</v>
      </c>
      <c r="E13" s="66"/>
    </row>
    <row r="14" spans="1:5" ht="13.5">
      <c r="A14" s="390" t="s">
        <v>524</v>
      </c>
      <c r="B14" s="357"/>
      <c r="C14" s="180">
        <v>103</v>
      </c>
      <c r="D14" s="217">
        <v>0</v>
      </c>
      <c r="E14" s="68"/>
    </row>
    <row r="15" spans="1:5" ht="14.25" thickBot="1">
      <c r="A15" s="435" t="s">
        <v>538</v>
      </c>
      <c r="B15" s="393"/>
      <c r="C15" s="181">
        <v>104</v>
      </c>
      <c r="D15" s="218">
        <v>0</v>
      </c>
      <c r="E15" s="68"/>
    </row>
    <row r="16" spans="4:5" ht="13.5">
      <c r="D16" s="67"/>
      <c r="E16" s="68"/>
    </row>
    <row r="17" spans="4:5" ht="13.5">
      <c r="D17" s="67"/>
      <c r="E17" s="68"/>
    </row>
    <row r="18" spans="4:5" ht="12.75">
      <c r="D18" s="49"/>
      <c r="E18" s="49"/>
    </row>
    <row r="19" spans="1:4" ht="12.75">
      <c r="A19" s="54"/>
      <c r="B19" s="54"/>
      <c r="C19" s="176"/>
      <c r="D19" s="153"/>
    </row>
    <row r="20" spans="1:4" ht="12.75">
      <c r="A20" s="101" t="s">
        <v>232</v>
      </c>
      <c r="B20" s="448"/>
      <c r="C20" s="448"/>
      <c r="D20" s="154"/>
    </row>
    <row r="21" spans="1:4" ht="13.5">
      <c r="A21" s="100" t="s">
        <v>233</v>
      </c>
      <c r="B21" s="453" t="s">
        <v>238</v>
      </c>
      <c r="C21" s="454"/>
      <c r="D21" s="198"/>
    </row>
    <row r="22" spans="1:4" ht="13.5">
      <c r="A22" s="155" t="s">
        <v>234</v>
      </c>
      <c r="B22" s="453" t="s">
        <v>235</v>
      </c>
      <c r="C22" s="454"/>
      <c r="D22" s="154"/>
    </row>
    <row r="23" spans="1:4" ht="13.5">
      <c r="A23" s="100"/>
      <c r="B23" s="156"/>
      <c r="C23" s="177"/>
      <c r="D23" s="153"/>
    </row>
    <row r="24" spans="1:4" ht="13.5">
      <c r="A24" s="100"/>
      <c r="B24" s="156"/>
      <c r="C24" s="178"/>
      <c r="D24" s="153"/>
    </row>
    <row r="25" spans="1:4" ht="12.75">
      <c r="A25" s="157"/>
      <c r="B25" s="157"/>
      <c r="C25" s="178"/>
      <c r="D25" s="153"/>
    </row>
    <row r="26" spans="1:4" ht="12.75">
      <c r="A26" s="101" t="s">
        <v>61</v>
      </c>
      <c r="B26" s="448"/>
      <c r="C26" s="448"/>
      <c r="D26" s="154"/>
    </row>
    <row r="27" spans="1:4" ht="12.75">
      <c r="A27" s="158"/>
      <c r="B27" s="453" t="s">
        <v>239</v>
      </c>
      <c r="C27" s="455"/>
      <c r="D27" s="198"/>
    </row>
    <row r="28" spans="1:4" ht="13.5">
      <c r="A28" s="100" t="s">
        <v>236</v>
      </c>
      <c r="B28" s="156"/>
      <c r="C28" s="179"/>
      <c r="D28" s="153"/>
    </row>
    <row r="29" spans="1:4" ht="37.5" customHeight="1">
      <c r="A29" s="449" t="s">
        <v>240</v>
      </c>
      <c r="B29" s="450"/>
      <c r="C29" s="450"/>
      <c r="D29" s="450"/>
    </row>
  </sheetData>
  <sheetProtection password="CE88" sheet="1" objects="1" scenarios="1"/>
  <mergeCells count="19">
    <mergeCell ref="B20:C20"/>
    <mergeCell ref="A29:D29"/>
    <mergeCell ref="A11:B11"/>
    <mergeCell ref="B21:D21"/>
    <mergeCell ref="B22:C22"/>
    <mergeCell ref="B26:C26"/>
    <mergeCell ref="B27:D27"/>
    <mergeCell ref="A12:B12"/>
    <mergeCell ref="A13:B13"/>
    <mergeCell ref="A14:B14"/>
    <mergeCell ref="A15:B15"/>
    <mergeCell ref="A1:C1"/>
    <mergeCell ref="A2:B2"/>
    <mergeCell ref="A3:B3"/>
    <mergeCell ref="A4:B4"/>
    <mergeCell ref="A5:B5"/>
    <mergeCell ref="A6:B6"/>
    <mergeCell ref="A7:B7"/>
    <mergeCell ref="A8:B8"/>
  </mergeCells>
  <printOptions horizontalCentered="1"/>
  <pageMargins left="0.2362204724409449" right="0.15748031496062992" top="0.62" bottom="0" header="0.95" footer="0"/>
  <pageSetup horizontalDpi="1200" verticalDpi="12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Sociālais Palīdzības Fonds</dc:creator>
  <cp:keywords/>
  <dc:description/>
  <cp:lastModifiedBy>User</cp:lastModifiedBy>
  <cp:lastPrinted>2010-12-19T12:27:46Z</cp:lastPrinted>
  <dcterms:created xsi:type="dcterms:W3CDTF">2007-05-15T12:43:36Z</dcterms:created>
  <dcterms:modified xsi:type="dcterms:W3CDTF">2010-12-19T12:33:55Z</dcterms:modified>
  <cp:category/>
  <cp:version/>
  <cp:contentType/>
  <cp:contentStatus/>
</cp:coreProperties>
</file>