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2"/>
  </bookViews>
  <sheets>
    <sheet name="Titullapa " sheetId="1" r:id="rId1"/>
    <sheet name="2" sheetId="2" r:id="rId2"/>
    <sheet name="3" sheetId="3" r:id="rId3"/>
    <sheet name="4" sheetId="4" r:id="rId4"/>
    <sheet name="5" sheetId="5" r:id="rId5"/>
    <sheet name="6" sheetId="6" r:id="rId6"/>
    <sheet name="7 " sheetId="7" r:id="rId7"/>
  </sheets>
  <definedNames>
    <definedName name="_xlnm.Print_Area" localSheetId="1">'2'!$A$1:$E$67</definedName>
    <definedName name="_xlnm.Print_Area" localSheetId="2">'3'!$A$1:$C$52</definedName>
    <definedName name="_xlnm.Print_Area" localSheetId="3">'4'!$A$1:$C$51</definedName>
    <definedName name="_xlnm.Print_Area" localSheetId="4">'5'!$A$1:$F$42</definedName>
    <definedName name="_xlnm.Print_Area" localSheetId="5">'6'!$A$1:$E$38</definedName>
  </definedNames>
  <calcPr fullCalcOnLoad="1"/>
</workbook>
</file>

<file path=xl/sharedStrings.xml><?xml version="1.0" encoding="utf-8"?>
<sst xmlns="http://schemas.openxmlformats.org/spreadsheetml/2006/main" count="547" uniqueCount="468">
  <si>
    <t>VALSTS  STATISTIKAS  PĀRSKATS</t>
  </si>
  <si>
    <t>Adrese</t>
  </si>
  <si>
    <t xml:space="preserve"> LV-</t>
  </si>
  <si>
    <t>(vārds, uzvārds)</t>
  </si>
  <si>
    <t xml:space="preserve">Mob. tālr. </t>
  </si>
  <si>
    <t>tālr.</t>
  </si>
  <si>
    <t>1.1. Personu kopskaits</t>
  </si>
  <si>
    <t>Kods</t>
  </si>
  <si>
    <t>Skaits</t>
  </si>
  <si>
    <t xml:space="preserve">                - sievietes</t>
  </si>
  <si>
    <t>1.2. Invalīdu kopskaits</t>
  </si>
  <si>
    <t xml:space="preserve">  no tiem:  I grupas </t>
  </si>
  <si>
    <t>1.3. Plānotais vietu skaits un faktiskais vietu aizpildījums</t>
  </si>
  <si>
    <t xml:space="preserve">Personas kopā </t>
  </si>
  <si>
    <t xml:space="preserve">                     vīrieši </t>
  </si>
  <si>
    <t xml:space="preserve">                     sievietes</t>
  </si>
  <si>
    <t>0201111+0201121+0201131+0201141+0201151+0201161+0201171 = 010111 (skat 1.1)</t>
  </si>
  <si>
    <t>0201112+0201122+0201132+0201142+0201152+0201162+0201172 = 010112 (skat 1.1)</t>
  </si>
  <si>
    <t>01011</t>
  </si>
  <si>
    <t>010111</t>
  </si>
  <si>
    <t>010112</t>
  </si>
  <si>
    <t xml:space="preserve">   no tām: - vīrieši</t>
  </si>
  <si>
    <t>01021</t>
  </si>
  <si>
    <t>010211</t>
  </si>
  <si>
    <t>010212</t>
  </si>
  <si>
    <t>010213</t>
  </si>
  <si>
    <t>01031</t>
  </si>
  <si>
    <t>01032</t>
  </si>
  <si>
    <t>01033</t>
  </si>
  <si>
    <t>02011</t>
  </si>
  <si>
    <t>020111</t>
  </si>
  <si>
    <t>0201111</t>
  </si>
  <si>
    <t>0201112</t>
  </si>
  <si>
    <t>020112</t>
  </si>
  <si>
    <t>0201121</t>
  </si>
  <si>
    <t>0201122</t>
  </si>
  <si>
    <t>020113</t>
  </si>
  <si>
    <t>0201131</t>
  </si>
  <si>
    <t>0201132</t>
  </si>
  <si>
    <t>020114</t>
  </si>
  <si>
    <t>0201141</t>
  </si>
  <si>
    <t>0201142</t>
  </si>
  <si>
    <t xml:space="preserve">2.2. Personu vidējais vecums un mūža ilgums </t>
  </si>
  <si>
    <t>Gadi (0.0)</t>
  </si>
  <si>
    <t xml:space="preserve">    tai skaitā: - vīriešu vidējais vecums</t>
  </si>
  <si>
    <t xml:space="preserve">                   - sieviešu vidējais vecums</t>
  </si>
  <si>
    <t xml:space="preserve">    tai skaitā: - vīriešu vidējais mūža ilgums</t>
  </si>
  <si>
    <t xml:space="preserve">Personas, kurām piešķirta pensija vai pabalsts – kopā </t>
  </si>
  <si>
    <t xml:space="preserve">                     - no citām sociālās aprūpes iestādēm</t>
  </si>
  <si>
    <t>04013+04011-04012 = 04021 (skat. 4.2)</t>
  </si>
  <si>
    <t>02021</t>
  </si>
  <si>
    <t>020211</t>
  </si>
  <si>
    <t>020212</t>
  </si>
  <si>
    <t>02022</t>
  </si>
  <si>
    <t>020221</t>
  </si>
  <si>
    <t>020222</t>
  </si>
  <si>
    <t>03011</t>
  </si>
  <si>
    <t>030111</t>
  </si>
  <si>
    <t>0301111</t>
  </si>
  <si>
    <t>0301112</t>
  </si>
  <si>
    <t>0301113</t>
  </si>
  <si>
    <t>0301117</t>
  </si>
  <si>
    <t>0301118</t>
  </si>
  <si>
    <t>030112</t>
  </si>
  <si>
    <t>04011</t>
  </si>
  <si>
    <t>040111</t>
  </si>
  <si>
    <t>040112</t>
  </si>
  <si>
    <t>040113</t>
  </si>
  <si>
    <t>040114</t>
  </si>
  <si>
    <t>04012</t>
  </si>
  <si>
    <t>040122</t>
  </si>
  <si>
    <t>040127</t>
  </si>
  <si>
    <t>040123</t>
  </si>
  <si>
    <t>040124</t>
  </si>
  <si>
    <t>040125</t>
  </si>
  <si>
    <t>040126</t>
  </si>
  <si>
    <t>04013</t>
  </si>
  <si>
    <t xml:space="preserve">                     - no citām ārstniecības iestādēm</t>
  </si>
  <si>
    <t xml:space="preserve">                     - no citām institūcijām</t>
  </si>
  <si>
    <t>040115</t>
  </si>
  <si>
    <t xml:space="preserve">                     - pārvietotas uz ārstniecības iestādēm</t>
  </si>
  <si>
    <t xml:space="preserve">                     - mirušas</t>
  </si>
  <si>
    <t xml:space="preserve">                     - atgriezušās ģimenēs</t>
  </si>
  <si>
    <t xml:space="preserve">                     - citi iemesli </t>
  </si>
  <si>
    <t xml:space="preserve">4.2. </t>
  </si>
  <si>
    <t>04021</t>
  </si>
  <si>
    <t>040211</t>
  </si>
  <si>
    <t>6. SLIMĪBAS</t>
  </si>
  <si>
    <t>TBC</t>
  </si>
  <si>
    <t>Seksuāli transmisīvās slimības</t>
  </si>
  <si>
    <t>Onkoloģiskās slimības</t>
  </si>
  <si>
    <t>Šizofrēnija (F20-F29)</t>
  </si>
  <si>
    <t>Demence (F00-F09)</t>
  </si>
  <si>
    <t>Citas diagnozes</t>
  </si>
  <si>
    <t>Infekcijas slimības:</t>
  </si>
  <si>
    <t>- citas</t>
  </si>
  <si>
    <t>- difterija</t>
  </si>
  <si>
    <t>no tām:    - akūtās zarnu trakta infekciju slimības</t>
  </si>
  <si>
    <t>060183</t>
  </si>
  <si>
    <t>HIV/AIDS</t>
  </si>
  <si>
    <t>05011</t>
  </si>
  <si>
    <t>050111</t>
  </si>
  <si>
    <t>050112</t>
  </si>
  <si>
    <t>050113</t>
  </si>
  <si>
    <t>050114</t>
  </si>
  <si>
    <t>06015</t>
  </si>
  <si>
    <t>06018</t>
  </si>
  <si>
    <t>06020</t>
  </si>
  <si>
    <t>06021</t>
  </si>
  <si>
    <t>06022</t>
  </si>
  <si>
    <t>07011</t>
  </si>
  <si>
    <t>070111</t>
  </si>
  <si>
    <t>070112</t>
  </si>
  <si>
    <t>070113</t>
  </si>
  <si>
    <t>070114</t>
  </si>
  <si>
    <t>07012</t>
  </si>
  <si>
    <t>07014</t>
  </si>
  <si>
    <t>07015</t>
  </si>
  <si>
    <t>08011</t>
  </si>
  <si>
    <t>080111</t>
  </si>
  <si>
    <t>080112</t>
  </si>
  <si>
    <t>080113</t>
  </si>
  <si>
    <t>080114</t>
  </si>
  <si>
    <t>080117</t>
  </si>
  <si>
    <t>060181</t>
  </si>
  <si>
    <t>060182</t>
  </si>
  <si>
    <t>080116</t>
  </si>
  <si>
    <t>08012</t>
  </si>
  <si>
    <t>080121</t>
  </si>
  <si>
    <t>Kopējie izlietotie līdzekļi  - mēnesī</t>
  </si>
  <si>
    <t>Ēdināšanai izlietotie līdzekļi - dienā</t>
  </si>
  <si>
    <t>mēnesī</t>
  </si>
  <si>
    <t>dienā</t>
  </si>
  <si>
    <t>9. INSTITŪCIJĀ DZĪVOJOŠĀS PERSONAS, KURAS AR TIESAS LĒMUMU ATZĪTAS PAR RĪCĪBNESPĒJĪGĀM</t>
  </si>
  <si>
    <t>Faktiski dzīvojošās personas, kuras ar tiesas lēmumu atzītas par rīcībnespējīgām – kopā</t>
  </si>
  <si>
    <t>Faktiski dzīvojošās personas, kurām ar bāriņtiesas (pagasttiesas) lēmumu ir iecelts aizgādnis</t>
  </si>
  <si>
    <t xml:space="preserve">               - pārējie darbinieki </t>
  </si>
  <si>
    <t>Personu skaits, kuras strādā šajos amatos</t>
  </si>
  <si>
    <t>- augstākā izglītība citā specialitātē</t>
  </si>
  <si>
    <t>08021</t>
  </si>
  <si>
    <t>08022</t>
  </si>
  <si>
    <t>08023</t>
  </si>
  <si>
    <t>08024</t>
  </si>
  <si>
    <t>09011</t>
  </si>
  <si>
    <t>09012</t>
  </si>
  <si>
    <t>10011</t>
  </si>
  <si>
    <t>100111</t>
  </si>
  <si>
    <t>100112</t>
  </si>
  <si>
    <t>1001121</t>
  </si>
  <si>
    <t>1001124</t>
  </si>
  <si>
    <t>1001122</t>
  </si>
  <si>
    <t>1001123</t>
  </si>
  <si>
    <t>100114</t>
  </si>
  <si>
    <t>100115</t>
  </si>
  <si>
    <t>100116</t>
  </si>
  <si>
    <t>100117</t>
  </si>
  <si>
    <t>100118</t>
  </si>
  <si>
    <t>11014</t>
  </si>
  <si>
    <t>110141</t>
  </si>
  <si>
    <t>110143</t>
  </si>
  <si>
    <t>110144</t>
  </si>
  <si>
    <t>110145</t>
  </si>
  <si>
    <t>110146</t>
  </si>
  <si>
    <t>110115</t>
  </si>
  <si>
    <t>1101151</t>
  </si>
  <si>
    <t>1101153</t>
  </si>
  <si>
    <t>1101152</t>
  </si>
  <si>
    <t>1101154</t>
  </si>
  <si>
    <t xml:space="preserve">kopā: </t>
  </si>
  <si>
    <t xml:space="preserve">12.3. Kopējā  institūcijas  teritorija </t>
  </si>
  <si>
    <t>Datori</t>
  </si>
  <si>
    <t>Pārskatu aizpildīja:</t>
  </si>
  <si>
    <t xml:space="preserve">amats    </t>
  </si>
  <si>
    <t xml:space="preserve"> (vārds, uzvārds)</t>
  </si>
  <si>
    <t xml:space="preserve">tālr.       </t>
  </si>
  <si>
    <t xml:space="preserve">paraksts  </t>
  </si>
  <si>
    <t xml:space="preserve">datums   </t>
  </si>
  <si>
    <t xml:space="preserve">paraksts </t>
  </si>
  <si>
    <t xml:space="preserve">datums                                   </t>
  </si>
  <si>
    <t>Saskaņots:</t>
  </si>
  <si>
    <t>paraksts</t>
  </si>
  <si>
    <t xml:space="preserve">datums </t>
  </si>
  <si>
    <t>14. DATI PAR INSTITŪCIJAS VADĪTĀJU</t>
  </si>
  <si>
    <t>14.1 Izglītība</t>
  </si>
  <si>
    <t xml:space="preserve">Institūcijas juridiskais nosaukums </t>
  </si>
  <si>
    <t xml:space="preserve">Galvenais grāmatvedis     </t>
  </si>
  <si>
    <t>Ārstniecības persona</t>
  </si>
  <si>
    <t>Pilsoņi - kopā</t>
  </si>
  <si>
    <t>Nepilsoņi - kopā</t>
  </si>
  <si>
    <t>02012</t>
  </si>
  <si>
    <t>02013</t>
  </si>
  <si>
    <t>pilsoņi</t>
  </si>
  <si>
    <t>nepilsoņi</t>
  </si>
  <si>
    <t>020121</t>
  </si>
  <si>
    <t>020131</t>
  </si>
  <si>
    <t>020122</t>
  </si>
  <si>
    <t>020132</t>
  </si>
  <si>
    <t>020123</t>
  </si>
  <si>
    <t>020133</t>
  </si>
  <si>
    <t>020124</t>
  </si>
  <si>
    <t>020134</t>
  </si>
  <si>
    <t xml:space="preserve">                      -  II grupas invaliditātes pensija</t>
  </si>
  <si>
    <t xml:space="preserve">                      - vecuma pensija</t>
  </si>
  <si>
    <t xml:space="preserve">                   - sieviešu vidējais mūža ilgums</t>
  </si>
  <si>
    <t xml:space="preserve">ILGSTOŠAS SOCIĀLĀS APRŪPES </t>
  </si>
  <si>
    <t>01022</t>
  </si>
  <si>
    <t>Invalīdi darbspējīgā vecumā</t>
  </si>
  <si>
    <t>01023</t>
  </si>
  <si>
    <t>Invalīdi pensijas vecumā</t>
  </si>
  <si>
    <t xml:space="preserve">             - personas ar termiņuzturēšanās atļaujām un bēgļi</t>
  </si>
  <si>
    <t>no tiem: - Latvijas  pilsoņi</t>
  </si>
  <si>
    <t xml:space="preserve">             - Latvijas nepilsoņi</t>
  </si>
  <si>
    <t xml:space="preserve">                      - valsts sociālā nodrošinājuma pabalsts (VSNP)</t>
  </si>
  <si>
    <t>Institūcijas direktors (vadītājs)</t>
  </si>
  <si>
    <t xml:space="preserve">Personu skaits, kurām nav piešķirta pensija vai  VSNP – kopā </t>
  </si>
  <si>
    <t>4.1  INSTITŪCIJĀ DZĪVOJOŠO PERSONU KUSTĪBA</t>
  </si>
  <si>
    <t xml:space="preserve">               - augstākā izglītība citā specialitātē</t>
  </si>
  <si>
    <t xml:space="preserve">               - iegūst augstāko izglītību citā specialitātē</t>
  </si>
  <si>
    <t xml:space="preserve">     ·   personāla vadībā</t>
  </si>
  <si>
    <t xml:space="preserve">     ·   saskarsmes psiholoģijā</t>
  </si>
  <si>
    <t xml:space="preserve">     ·   sociālajā darbā</t>
  </si>
  <si>
    <t xml:space="preserve">     ·   ekonomikā, grāmatvedībā vai finansu vadībā</t>
  </si>
  <si>
    <t xml:space="preserve">     ·   citi</t>
  </si>
  <si>
    <t xml:space="preserve">   tai skaitā:   - no mājām</t>
  </si>
  <si>
    <t xml:space="preserve">    tai skaitā:  - pārvietotas uz citām sociālās aprūpes institūcijām</t>
  </si>
  <si>
    <t>Institūcijas darbinieku skaits - kopā</t>
  </si>
  <si>
    <t>INSTITŪCIJAS PIEAUGUŠĀM PERSONĀM</t>
  </si>
  <si>
    <t>no tiem:    - psiholoģijā, saskarsmes psiholoģijā</t>
  </si>
  <si>
    <t xml:space="preserve">             - bezvalstnieki (ar pastāvīgās uzturēšanās atļaujām)</t>
  </si>
  <si>
    <t>2. INSTITŪCIJĀ DZĪVOJOŠO PERSONU SASTĀVS PĒC VECUMA UN PIEŠĶIRTĀS PILSONĪBAS</t>
  </si>
  <si>
    <t>5. PERSONU SADALĪJUMS PĒC PIEŠĶIRTĀS PILSONĪBAS STATUSA</t>
  </si>
  <si>
    <t>110142</t>
  </si>
  <si>
    <t>080118</t>
  </si>
  <si>
    <t>1001125</t>
  </si>
  <si>
    <t>1001126</t>
  </si>
  <si>
    <t xml:space="preserve">- iegūst pirmā vai otrā līmeņa  profesionālo augstāko sociālā darba izglītību </t>
  </si>
  <si>
    <t xml:space="preserve"> - iegūst pirmā līmeņa profesionālo augstāko  sociālā darba izglītību (2 gadi)</t>
  </si>
  <si>
    <t xml:space="preserve"> - iegūst otrā līmeņa profesionālo augstākā sociālā darba izglītību (4 gadi)</t>
  </si>
  <si>
    <t xml:space="preserve">               - iegūst otrā līmeņa augstāko sociālā darba izglītību </t>
  </si>
  <si>
    <t>020115</t>
  </si>
  <si>
    <t>020125</t>
  </si>
  <si>
    <t>020135</t>
  </si>
  <si>
    <t>0201151</t>
  </si>
  <si>
    <t>0201152</t>
  </si>
  <si>
    <t>020116</t>
  </si>
  <si>
    <t>020126</t>
  </si>
  <si>
    <t>020136</t>
  </si>
  <si>
    <t>0201161</t>
  </si>
  <si>
    <t>0201162</t>
  </si>
  <si>
    <t>020117</t>
  </si>
  <si>
    <t>020127</t>
  </si>
  <si>
    <t>020137</t>
  </si>
  <si>
    <t>0201171</t>
  </si>
  <si>
    <t>0201172</t>
  </si>
  <si>
    <t>Izglītība: - otrā  līmeņa profesionālā augstākā sociālā darba izglītība (4 gadi)</t>
  </si>
  <si>
    <t xml:space="preserve">                                            : 31 – 50 g. v.</t>
  </si>
  <si>
    <t xml:space="preserve">                                            : 51 – 61 g. v.</t>
  </si>
  <si>
    <t xml:space="preserve">                                            : 62 – 69 g. v.</t>
  </si>
  <si>
    <t xml:space="preserve">                                             : 70 – 79 g. v.</t>
  </si>
  <si>
    <t xml:space="preserve">                                                : 80 – 89 g. v.</t>
  </si>
  <si>
    <t xml:space="preserve">                                                : 90 un vairāk</t>
  </si>
  <si>
    <t>Pašvaldības pārziņā esošām,  kā arī pašvaldības vai valsts finansējumu saņemošām institūcijām:</t>
  </si>
  <si>
    <t>11.1.  Sociālo darbinieku, sociālo rehabilitētāju, sociālo aprūpētāju izglītība</t>
  </si>
  <si>
    <t>11.1.  Sociālo darbinieku, sociālo aprūpētāju un sociālo rehabilitētāju izglītība</t>
  </si>
  <si>
    <t>1001127</t>
  </si>
  <si>
    <t xml:space="preserve"> - apguvuši kvalifikācijas pilnveides kursus citā jomā:</t>
  </si>
  <si>
    <t>08025</t>
  </si>
  <si>
    <t>Mīkstā inventāra iegādei izlietotie līdzekļi - mēnesī</t>
  </si>
  <si>
    <t xml:space="preserve">                  -  medicīnā</t>
  </si>
  <si>
    <t xml:space="preserve">                  - citi (ierakstīt____________________________)</t>
  </si>
  <si>
    <t xml:space="preserve">                II grupas</t>
  </si>
  <si>
    <t>Apmācību stundu skaits</t>
  </si>
  <si>
    <t xml:space="preserve">                  • sociālie darbinieki</t>
  </si>
  <si>
    <t xml:space="preserve">                  • sociālie aprūpētāji </t>
  </si>
  <si>
    <t xml:space="preserve">                  • sociālie rehabilitētāji  </t>
  </si>
  <si>
    <t xml:space="preserve">                  • aprūpētāji (auklītes)  </t>
  </si>
  <si>
    <t xml:space="preserve">UN SOCIĀLĀS REHABILITĀCIJAS </t>
  </si>
  <si>
    <t xml:space="preserve">                     - no psihiatriskās ārstniecības iestādēm</t>
  </si>
  <si>
    <t>01011=02011=03011=04021=05011 (OK - tikai aizpildot visas vērtības)</t>
  </si>
  <si>
    <t>12.2.  Dzīvojamās istabas - guļamtelpas, kurās dzīvo institūcijas iemītnieki</t>
  </si>
  <si>
    <t xml:space="preserve">Ministru kabineta </t>
  </si>
  <si>
    <t xml:space="preserve">                                               no tām   - sievietes</t>
  </si>
  <si>
    <t xml:space="preserve">                                               no tām   - vīrieši</t>
  </si>
  <si>
    <t>0401231</t>
  </si>
  <si>
    <t>0401232</t>
  </si>
  <si>
    <t>0401211</t>
  </si>
  <si>
    <t>0401212</t>
  </si>
  <si>
    <t>0401111</t>
  </si>
  <si>
    <t>0401112</t>
  </si>
  <si>
    <t>13. Datortehnika un programmatūras</t>
  </si>
  <si>
    <t xml:space="preserve">              - no tiem ar Interneta pieslēgumu</t>
  </si>
  <si>
    <t>Programmatūras:</t>
  </si>
  <si>
    <t xml:space="preserve"> Iemītnieku uzskaites programma</t>
  </si>
  <si>
    <t>Kādam nolūkam?</t>
  </si>
  <si>
    <r>
      <t>020131+020132+020133+020134+020135+020136+020137 = '4' (050112+</t>
    </r>
    <r>
      <rPr>
        <b/>
        <i/>
        <sz val="9"/>
        <rFont val="Times New Roman"/>
        <family val="1"/>
      </rPr>
      <t xml:space="preserve"> 050113</t>
    </r>
    <r>
      <rPr>
        <sz val="9"/>
        <rFont val="Times New Roman"/>
        <family val="1"/>
      </rPr>
      <t xml:space="preserve"> 050114) (skat.5. sadaļu)</t>
    </r>
  </si>
  <si>
    <r>
      <t xml:space="preserve">020121+020122+020123+020124+020125+020126+020127 = '4' </t>
    </r>
    <r>
      <rPr>
        <b/>
        <i/>
        <sz val="9"/>
        <rFont val="Times New Roman"/>
        <family val="1"/>
      </rPr>
      <t xml:space="preserve">050111 </t>
    </r>
    <r>
      <rPr>
        <sz val="9"/>
        <rFont val="Times New Roman"/>
        <family val="1"/>
      </rPr>
      <t>(skat.5. sadaļu)</t>
    </r>
  </si>
  <si>
    <t>1.pielikums</t>
  </si>
  <si>
    <t>Iesniedz sociālās aprūpes institūcijas</t>
  </si>
  <si>
    <t xml:space="preserve">               III grupas</t>
  </si>
  <si>
    <t xml:space="preserve">Tālr.   </t>
  </si>
  <si>
    <t xml:space="preserve">Fakss  </t>
  </si>
  <si>
    <t xml:space="preserve">Tālr.  </t>
  </si>
  <si>
    <t>Periods gads</t>
  </si>
  <si>
    <t xml:space="preserve">E- pasts  </t>
  </si>
  <si>
    <t>2006.gada 19. decembra</t>
  </si>
  <si>
    <t>noteikumiem Nr.1053</t>
  </si>
  <si>
    <t>Reģistrācijas numurs Sociālo pakalpojumu sniedzēju reģistrā</t>
  </si>
  <si>
    <t xml:space="preserve">                     - no pusceļa mājām</t>
  </si>
  <si>
    <t xml:space="preserve">                     - no grupu dzīvokļiem (mājām)</t>
  </si>
  <si>
    <t xml:space="preserve">                                               tai skaitā nodrošināts pakalpojums dzīves vietā</t>
  </si>
  <si>
    <t xml:space="preserve">                     - pārvietotas uz pusceļa mājām</t>
  </si>
  <si>
    <t xml:space="preserve">                     - pārvoetotas uz grupu dzīvokļiem (mājām)</t>
  </si>
  <si>
    <t xml:space="preserve">               - sociālie darbinieki (kods 2446)</t>
  </si>
  <si>
    <t>Reālais slodzes aizpildījums</t>
  </si>
  <si>
    <t>· ārstu palīgi (kods 2221 02)</t>
  </si>
  <si>
    <t>· ergoterapeiti (kods 3226 09)</t>
  </si>
  <si>
    <t xml:space="preserve">               - sociālie aprūpētāji  (kods 3461 01)</t>
  </si>
  <si>
    <t xml:space="preserve">               - sociālie rehabilitētāji (kods 3461 02)</t>
  </si>
  <si>
    <t xml:space="preserve">               - aprūpētāji  (kods 5133 03)</t>
  </si>
  <si>
    <t xml:space="preserve">- vidējā profesionālā izglītība citā specialitātē vai vidējā vispārējā izglītība </t>
  </si>
  <si>
    <r>
      <t>6)</t>
    </r>
    <r>
      <rPr>
        <sz val="9"/>
        <rFont val="Times New Roman"/>
        <family val="1"/>
      </rPr>
      <t xml:space="preserve"> šīs izglītības pakāpes norādāmas gadījumā, ja darbiniekam tā ir augstākā iegūtā izglītības pakāpe; ja darbinieks ieguvis augstāko izglītību, šīs pakāpes nav jānorāda</t>
    </r>
  </si>
  <si>
    <r>
      <t>9)</t>
    </r>
    <r>
      <rPr>
        <i/>
        <sz val="9"/>
        <rFont val="Times New Roman"/>
        <family val="1"/>
      </rPr>
      <t xml:space="preserve"> - nosaukt, kādas un kādam nolūkam izmanto </t>
    </r>
  </si>
  <si>
    <t>1. PERSONU SKAITS INSTITŪCIJĀ</t>
  </si>
  <si>
    <t>3.1. Pensiju vai pabalstu saņēmēju skaits</t>
  </si>
  <si>
    <r>
      <t>3)</t>
    </r>
    <r>
      <rPr>
        <sz val="9"/>
        <rFont val="Times New Roman"/>
        <family val="1"/>
      </rPr>
      <t>___________________        uzrādīt kāda</t>
    </r>
  </si>
  <si>
    <r>
      <t xml:space="preserve">                      - citas pensijas/pabalsti (_________________________________)</t>
    </r>
    <r>
      <rPr>
        <b/>
        <vertAlign val="superscript"/>
        <sz val="10"/>
        <rFont val="Times New Roman"/>
        <family val="1"/>
      </rPr>
      <t>3)</t>
    </r>
  </si>
  <si>
    <t>8. IZDEVUMI</t>
  </si>
  <si>
    <t xml:space="preserve">10.1. Profesiju nosaukumi saskaņā ar profesiju klasifikatoru </t>
  </si>
  <si>
    <r>
      <t>5</t>
    </r>
    <r>
      <rPr>
        <b/>
        <sz val="10"/>
        <rFont val="Times New Roman"/>
        <family val="1"/>
      </rPr>
      <t>)</t>
    </r>
    <r>
      <rPr>
        <sz val="10"/>
        <rFont val="Times New Roman"/>
        <family val="1"/>
      </rPr>
      <t xml:space="preserve"> </t>
    </r>
    <r>
      <rPr>
        <sz val="9"/>
        <rFont val="Times New Roman"/>
        <family val="1"/>
      </rPr>
      <t>administratīvais personāls - direktors un direktora vietnieks, grāmatvedis, ekonomists, lietveži, arhīva lietu speciālists, personāla inspektors</t>
    </r>
  </si>
  <si>
    <t xml:space="preserve">Atbilstošo atzīmēt ar - 1 </t>
  </si>
  <si>
    <r>
      <t xml:space="preserve">8) </t>
    </r>
    <r>
      <rPr>
        <sz val="9"/>
        <rFont val="Times New Roman"/>
        <family val="1"/>
      </rPr>
      <t>- MK not.Nr.431 VII.p.27. punkts</t>
    </r>
  </si>
  <si>
    <t>no tiem - ēdināšanai (2363 kods)</t>
  </si>
  <si>
    <t xml:space="preserve">     - zāļu iegādei (2341 kods)</t>
  </si>
  <si>
    <t xml:space="preserve">     - sanitāri higiēniskai apkopšanai izmantojamo materiālu iegādei (2350 kods)</t>
  </si>
  <si>
    <t xml:space="preserve">     - mīkstā inventāra iegādei (2361 kods)</t>
  </si>
  <si>
    <t xml:space="preserve">     - kārtējā remonta un iestāžu  uzturēšanas materiālu iegādei  (2350 kods), izņemot sanitāri higiēniskos materiālus</t>
  </si>
  <si>
    <t xml:space="preserve">     - biroja preces un inventārs  (2310 kods)</t>
  </si>
  <si>
    <t xml:space="preserve">     - pārējām vajadzībām izlietotie līdzekļi:</t>
  </si>
  <si>
    <t>no tiem: - atalgojums (1100 kods)</t>
  </si>
  <si>
    <t xml:space="preserve">  0801161</t>
  </si>
  <si>
    <t xml:space="preserve">  0801162</t>
  </si>
  <si>
    <t xml:space="preserve">     - izdevumi komunālajiem pakalpojumiem (2220 kods) </t>
  </si>
  <si>
    <t xml:space="preserve">  0801163</t>
  </si>
  <si>
    <t xml:space="preserve">     - izdevumi par kurināmā un enerģētisko materiālu iegādi (2320 kods)</t>
  </si>
  <si>
    <t xml:space="preserve">  0801165</t>
  </si>
  <si>
    <t xml:space="preserve">     - pārējie izdevumi - kopā:</t>
  </si>
  <si>
    <t xml:space="preserve">  0801164</t>
  </si>
  <si>
    <t xml:space="preserve">    no tiem: - pārējie remontdarbu un iestādes uzturēšanas pakalpojumi (2249)</t>
  </si>
  <si>
    <t xml:space="preserve">    08011641</t>
  </si>
  <si>
    <t xml:space="preserve">    08011642</t>
  </si>
  <si>
    <t xml:space="preserve">    08011643</t>
  </si>
  <si>
    <t>Kapitālie izdevumi kopā</t>
  </si>
  <si>
    <t>·  fizioterapeiti ( kods 3226 02)</t>
  </si>
  <si>
    <t>· fizioterapeita asistenti (kods 3226 11)</t>
  </si>
  <si>
    <t xml:space="preserve">· citi veselības  darbinieki </t>
  </si>
  <si>
    <t xml:space="preserve">no tiem: - pirmā līmeņa profesionālā augstākā sociālā darba izglītība (2 gadi)     </t>
  </si>
  <si>
    <r>
      <t xml:space="preserve">                              no tām : no </t>
    </r>
    <r>
      <rPr>
        <b/>
        <sz val="9"/>
        <rFont val="Times New Roman"/>
        <family val="1"/>
      </rPr>
      <t xml:space="preserve">18 g. </t>
    </r>
    <r>
      <rPr>
        <sz val="9"/>
        <rFont val="Times New Roman"/>
        <family val="1"/>
      </rPr>
      <t xml:space="preserve"> </t>
    </r>
    <r>
      <rPr>
        <b/>
        <sz val="9"/>
        <rFont val="Times New Roman"/>
        <family val="1"/>
      </rPr>
      <t>līdz 25 gadiem (ieskaitot)</t>
    </r>
  </si>
  <si>
    <t>Zāļu iegādei izlietotie līdzekļi - dienā</t>
  </si>
  <si>
    <t>Sanitāri higiēniskai apkopšanai izmantojamo materiālu iegāde - mēnesī</t>
  </si>
  <si>
    <t>· māsas ( kods 3231)</t>
  </si>
  <si>
    <t>Direktors / vadītājs</t>
  </si>
  <si>
    <t>Summa (Ls)</t>
  </si>
  <si>
    <t xml:space="preserve">8.2. Finanšu līdzekļu izlietojuma kopapjoms uz vienu personu </t>
  </si>
  <si>
    <t xml:space="preserve">Apstiprinātās amata vienības - skaits </t>
  </si>
  <si>
    <t xml:space="preserve">11.2. Sociālo darbinieku, sociālo aprūpētāju un sociālo rehabilitētāju kvalifikācijas pilnveide atbilstoši profesijai </t>
  </si>
  <si>
    <t>Apmācība gada laikā (kursi)</t>
  </si>
  <si>
    <t xml:space="preserve">Kopējā ēku platība </t>
  </si>
  <si>
    <t xml:space="preserve">Kopējā teritorijas platība </t>
  </si>
  <si>
    <t>UPDK   0630276</t>
  </si>
  <si>
    <r>
      <t xml:space="preserve">                              no tām </t>
    </r>
    <r>
      <rPr>
        <b/>
        <sz val="9"/>
        <rFont val="Times New Roman"/>
        <family val="1"/>
      </rPr>
      <t>:</t>
    </r>
    <r>
      <rPr>
        <sz val="9"/>
        <rFont val="Times New Roman"/>
        <family val="1"/>
      </rPr>
      <t xml:space="preserve"> </t>
    </r>
    <r>
      <rPr>
        <b/>
        <sz val="9"/>
        <rFont val="Times New Roman"/>
        <family val="1"/>
      </rPr>
      <t>26 - 30 g.v.</t>
    </r>
  </si>
  <si>
    <t xml:space="preserve">                     - izrakstītas par sistemātisku iekšējās kārtības noteikumu  neievērošanu</t>
  </si>
  <si>
    <r>
      <t xml:space="preserve"> no tām:- personas, kas iestājušās  līdz 01.01.1998.g. (1997.gadā un agrāk) </t>
    </r>
  </si>
  <si>
    <t xml:space="preserve"> tai skaitā:      - I grupas invaliditātes pensija</t>
  </si>
  <si>
    <r>
      <t xml:space="preserve">     - </t>
    </r>
    <r>
      <rPr>
        <sz val="9"/>
        <rFont val="Times New Roman"/>
        <family val="1"/>
      </rPr>
      <t>darba devēja valsts sociālās apdrošināšanas obligātās iemaksas (1200 kods)</t>
    </r>
  </si>
  <si>
    <r>
      <t xml:space="preserve">Personu skaits ar garīgo atpalicību - </t>
    </r>
    <r>
      <rPr>
        <b/>
        <sz val="9"/>
        <rFont val="Times New Roman"/>
        <family val="1"/>
      </rPr>
      <t>kopā</t>
    </r>
  </si>
  <si>
    <r>
      <t xml:space="preserve">no tām: - </t>
    </r>
    <r>
      <rPr>
        <b/>
        <sz val="9"/>
        <rFont val="Times New Roman"/>
        <family val="1"/>
      </rPr>
      <t>viegla</t>
    </r>
    <r>
      <rPr>
        <sz val="9"/>
        <rFont val="Times New Roman"/>
        <family val="1"/>
      </rPr>
      <t xml:space="preserve"> garīga atpalicība (F70)</t>
    </r>
  </si>
  <si>
    <r>
      <t xml:space="preserve">              - </t>
    </r>
    <r>
      <rPr>
        <b/>
        <sz val="9"/>
        <rFont val="Times New Roman"/>
        <family val="1"/>
      </rPr>
      <t>vidēji</t>
    </r>
    <r>
      <rPr>
        <sz val="9"/>
        <rFont val="Times New Roman"/>
        <family val="1"/>
      </rPr>
      <t xml:space="preserve"> smaga garīga atpalicība (F71)</t>
    </r>
  </si>
  <si>
    <r>
      <t xml:space="preserve">              - </t>
    </r>
    <r>
      <rPr>
        <b/>
        <sz val="9"/>
        <rFont val="Times New Roman"/>
        <family val="1"/>
      </rPr>
      <t>smaga</t>
    </r>
    <r>
      <rPr>
        <sz val="9"/>
        <rFont val="Times New Roman"/>
        <family val="1"/>
      </rPr>
      <t xml:space="preserve"> garīga atpalicība (F72)</t>
    </r>
  </si>
  <si>
    <r>
      <t xml:space="preserve">              - </t>
    </r>
    <r>
      <rPr>
        <b/>
        <sz val="9"/>
        <rFont val="Times New Roman"/>
        <family val="1"/>
      </rPr>
      <t>dziļa</t>
    </r>
    <r>
      <rPr>
        <sz val="9"/>
        <rFont val="Times New Roman"/>
        <family val="1"/>
      </rPr>
      <t xml:space="preserve"> garīga atpalicība (F73)</t>
    </r>
  </si>
  <si>
    <r>
      <t>4)</t>
    </r>
    <r>
      <rPr>
        <sz val="9"/>
        <rFont val="Times New Roman"/>
        <family val="1"/>
      </rPr>
      <t xml:space="preserve"> saskaņā ar Starptautisko slimību klasifikatoru</t>
    </r>
  </si>
  <si>
    <t xml:space="preserve">     - pārējie iestādes administratīvie izdevumi un ar iestādes darbības</t>
  </si>
  <si>
    <r>
      <t xml:space="preserve">7. PERSONU SADALĪJUMS PĒC SASLIMŠANAS PAMATDIAGNOZĒM </t>
    </r>
    <r>
      <rPr>
        <b/>
        <vertAlign val="superscript"/>
        <sz val="9"/>
        <rFont val="Times New Roman"/>
        <family val="1"/>
      </rPr>
      <t>4)</t>
    </r>
  </si>
  <si>
    <r>
      <t>Institūcijas vajadzībām izlietoto līdzekļu kopapjoms (</t>
    </r>
    <r>
      <rPr>
        <sz val="9"/>
        <rFont val="Times New Roman"/>
        <family val="1"/>
      </rPr>
      <t>bez kapitālieguldījumiem)</t>
    </r>
  </si>
  <si>
    <t xml:space="preserve"> 080122</t>
  </si>
  <si>
    <r>
      <t>(</t>
    </r>
    <r>
      <rPr>
        <b/>
        <sz val="9"/>
        <rFont val="Times New Roman"/>
        <family val="1"/>
      </rPr>
      <t>aizpilda tikai</t>
    </r>
    <r>
      <rPr>
        <sz val="9"/>
        <rFont val="Times New Roman"/>
        <family val="1"/>
      </rPr>
      <t xml:space="preserve"> institūcijas personām ar garīga rakstura traucējumiem)  </t>
    </r>
  </si>
  <si>
    <r>
      <t>tajā skaitā   -</t>
    </r>
    <r>
      <rPr>
        <b/>
        <sz val="9"/>
        <rFont val="Times New Roman"/>
        <family val="1"/>
      </rPr>
      <t xml:space="preserve"> administratīvais personāls </t>
    </r>
    <r>
      <rPr>
        <b/>
        <vertAlign val="superscript"/>
        <sz val="9"/>
        <rFont val="Times New Roman"/>
        <family val="1"/>
      </rPr>
      <t>5</t>
    </r>
    <r>
      <rPr>
        <b/>
        <sz val="9"/>
        <rFont val="Times New Roman"/>
        <family val="1"/>
      </rPr>
      <t>) – kopā</t>
    </r>
  </si>
  <si>
    <r>
      <t xml:space="preserve"> - </t>
    </r>
    <r>
      <rPr>
        <b/>
        <sz val="9"/>
        <rFont val="Times New Roman"/>
        <family val="1"/>
      </rPr>
      <t>veselības aprūpes</t>
    </r>
    <r>
      <rPr>
        <sz val="9"/>
        <rFont val="Times New Roman"/>
        <family val="1"/>
      </rPr>
      <t xml:space="preserve">  darbinieki – kopā:</t>
    </r>
  </si>
  <si>
    <r>
      <t xml:space="preserve">Sociālie darbinieki - </t>
    </r>
    <r>
      <rPr>
        <sz val="9"/>
        <rFont val="Times New Roman"/>
        <family val="1"/>
      </rPr>
      <t xml:space="preserve">kopā </t>
    </r>
  </si>
  <si>
    <t>no tiem          · ārsti   (kods 2221)</t>
  </si>
  <si>
    <t xml:space="preserve"> -  akadēmiskā vai otrā līmeņa profesionālā augstākā sociālā darba izglītība (4 gadi)</t>
  </si>
  <si>
    <t xml:space="preserve"> - augstākā izglītība citā specialitātē</t>
  </si>
  <si>
    <t xml:space="preserve"> - vidējā profesionālā izglītība citā specialitātē vai vidējā vispārējā izglītība  </t>
  </si>
  <si>
    <r>
      <t xml:space="preserve">Sociālie aprūpētāji - </t>
    </r>
    <r>
      <rPr>
        <sz val="9"/>
        <rFont val="Times New Roman"/>
        <family val="1"/>
      </rPr>
      <t xml:space="preserve">kopā </t>
    </r>
  </si>
  <si>
    <r>
      <t xml:space="preserve">Sociālie rehabilitētāji - </t>
    </r>
    <r>
      <rPr>
        <sz val="9"/>
        <rFont val="Times New Roman"/>
        <family val="1"/>
      </rPr>
      <t xml:space="preserve">kopā </t>
    </r>
  </si>
  <si>
    <r>
      <t xml:space="preserve">kvalifikācijas pilnveides kursi sociālajā darbā un citā jomā - </t>
    </r>
    <r>
      <rPr>
        <b/>
        <sz val="9"/>
        <rFont val="Times New Roman"/>
        <family val="1"/>
      </rPr>
      <t>kopā</t>
    </r>
  </si>
  <si>
    <r>
      <t>7</t>
    </r>
    <r>
      <rPr>
        <b/>
        <sz val="9"/>
        <rFont val="Times New Roman"/>
        <family val="1"/>
      </rPr>
      <t>)</t>
    </r>
    <r>
      <rPr>
        <sz val="9"/>
        <rFont val="Times New Roman"/>
        <family val="1"/>
      </rPr>
      <t xml:space="preserve"> par apmācību un kvalifikācijas pilnveides  kursiem sociālajā darbā uzskatāmi kursi, kuri aptver kādu no sekojošām tēmām: sociālā darba process, sociālā darba metodes, sociālā darba sfēras un jomas, sociālais darbs ar dažādām klientu grupām, ētika sociālajā darbā; specifiski kursi par sociālās aprūpes tēmām, sociālo rehabilitāciju u.tt., kā arī ,šī pārskata ietvaros, tēmas par sociālajām problēmām, sociālo politiku un labklājību, sociālo vidi, sociālo plānošanu un vadīšanu. Kursu apguvi apliecina kursu organizētājas institūcijas izsniegta apliecība, izziņa vai sertifikāts,</t>
    </r>
    <r>
      <rPr>
        <b/>
        <sz val="9"/>
        <rFont val="Times New Roman"/>
        <family val="1"/>
      </rPr>
      <t xml:space="preserve"> </t>
    </r>
    <r>
      <rPr>
        <b/>
        <i/>
        <sz val="9"/>
        <rFont val="Times New Roman"/>
        <family val="1"/>
      </rPr>
      <t>ar norādēm par kursu saturu un ilgumu.</t>
    </r>
  </si>
  <si>
    <r>
      <t xml:space="preserve">12. 1.  Dzīvojamās telpas </t>
    </r>
    <r>
      <rPr>
        <b/>
        <vertAlign val="superscript"/>
        <sz val="9"/>
        <rFont val="Times New Roman"/>
        <family val="1"/>
      </rPr>
      <t>8)</t>
    </r>
  </si>
  <si>
    <r>
      <t>Platība – m</t>
    </r>
    <r>
      <rPr>
        <b/>
        <vertAlign val="superscript"/>
        <sz val="9"/>
        <rFont val="Times New Roman"/>
        <family val="1"/>
      </rPr>
      <t>2</t>
    </r>
  </si>
  <si>
    <r>
      <t>Kopējā dzīvojamo istabu - guļamtelpu  platība – m</t>
    </r>
    <r>
      <rPr>
        <vertAlign val="superscript"/>
        <sz val="9"/>
        <rFont val="Times New Roman"/>
        <family val="1"/>
      </rPr>
      <t>2</t>
    </r>
  </si>
  <si>
    <r>
      <t>Kopējā guļamtelpu platība  – m</t>
    </r>
    <r>
      <rPr>
        <vertAlign val="superscript"/>
        <sz val="9"/>
        <rFont val="Times New Roman"/>
        <family val="1"/>
      </rPr>
      <t>2</t>
    </r>
  </si>
  <si>
    <r>
      <t xml:space="preserve"> - uz vienu pansionātā  dzīvojošo personu – m</t>
    </r>
    <r>
      <rPr>
        <vertAlign val="superscript"/>
        <sz val="9"/>
        <rFont val="Times New Roman"/>
        <family val="1"/>
      </rPr>
      <t>2</t>
    </r>
  </si>
  <si>
    <r>
      <t xml:space="preserve">no tām: - </t>
    </r>
    <r>
      <rPr>
        <b/>
        <sz val="9"/>
        <rFont val="Times New Roman"/>
        <family val="1"/>
      </rPr>
      <t>1</t>
    </r>
    <r>
      <rPr>
        <sz val="9"/>
        <rFont val="Times New Roman"/>
        <family val="1"/>
      </rPr>
      <t>- vietīgās istabas (</t>
    </r>
    <r>
      <rPr>
        <i/>
        <sz val="9"/>
        <rFont val="Times New Roman"/>
        <family val="1"/>
      </rPr>
      <t>viena pers.istabā)</t>
    </r>
  </si>
  <si>
    <r>
      <t xml:space="preserve">            - </t>
    </r>
    <r>
      <rPr>
        <b/>
        <sz val="9"/>
        <rFont val="Times New Roman"/>
        <family val="1"/>
      </rPr>
      <t>2</t>
    </r>
    <r>
      <rPr>
        <sz val="9"/>
        <rFont val="Times New Roman"/>
        <family val="1"/>
      </rPr>
      <t>- vietīgās istabas</t>
    </r>
    <r>
      <rPr>
        <i/>
        <sz val="9"/>
        <rFont val="Times New Roman"/>
        <family val="1"/>
      </rPr>
      <t xml:space="preserve"> (2 pers.istabā)</t>
    </r>
  </si>
  <si>
    <r>
      <t xml:space="preserve">            -</t>
    </r>
    <r>
      <rPr>
        <b/>
        <sz val="9"/>
        <rFont val="Times New Roman"/>
        <family val="1"/>
      </rPr>
      <t xml:space="preserve"> 3</t>
    </r>
    <r>
      <rPr>
        <sz val="9"/>
        <rFont val="Times New Roman"/>
        <family val="1"/>
      </rPr>
      <t xml:space="preserve"> - vietīgās istabas </t>
    </r>
    <r>
      <rPr>
        <i/>
        <sz val="9"/>
        <rFont val="Times New Roman"/>
        <family val="1"/>
      </rPr>
      <t xml:space="preserve">(3 pers.istabā) </t>
    </r>
  </si>
  <si>
    <r>
      <t xml:space="preserve">            -</t>
    </r>
    <r>
      <rPr>
        <b/>
        <sz val="9"/>
        <rFont val="Times New Roman"/>
        <family val="1"/>
      </rPr>
      <t xml:space="preserve"> 4 </t>
    </r>
    <r>
      <rPr>
        <sz val="9"/>
        <rFont val="Times New Roman"/>
        <family val="1"/>
      </rPr>
      <t xml:space="preserve">- vietīgās istabas  </t>
    </r>
    <r>
      <rPr>
        <i/>
        <sz val="9"/>
        <rFont val="Times New Roman"/>
        <family val="1"/>
      </rPr>
      <t>(4 pers.istabā)</t>
    </r>
  </si>
  <si>
    <r>
      <t xml:space="preserve">            - </t>
    </r>
    <r>
      <rPr>
        <b/>
        <sz val="9"/>
        <rFont val="Times New Roman"/>
        <family val="1"/>
      </rPr>
      <t xml:space="preserve">5 </t>
    </r>
    <r>
      <rPr>
        <sz val="9"/>
        <rFont val="Times New Roman"/>
        <family val="1"/>
      </rPr>
      <t xml:space="preserve">un vairāk vietīgās istabas </t>
    </r>
    <r>
      <rPr>
        <i/>
        <sz val="9"/>
        <rFont val="Times New Roman"/>
        <family val="1"/>
      </rPr>
      <t>(5 un vairāk  pers.istabā)</t>
    </r>
  </si>
  <si>
    <r>
      <t xml:space="preserve"> - vidējā profesionālā izglītība citā specialitātē vai vidējā vispārējā izglītība </t>
    </r>
    <r>
      <rPr>
        <b/>
        <vertAlign val="superscript"/>
        <sz val="9"/>
        <rFont val="Times New Roman"/>
        <family val="1"/>
      </rPr>
      <t>6)</t>
    </r>
  </si>
  <si>
    <t xml:space="preserve"> -  iegūst pirmā vai otrā līmeņa  profesionālo augstāko sociālā darba izglītību</t>
  </si>
  <si>
    <t xml:space="preserve">Personu skaits </t>
  </si>
  <si>
    <t>no tiem: - pirmā vai otrā līmeņa  profesionālā augstākā sociālā darba izglītība</t>
  </si>
  <si>
    <t xml:space="preserve">no tiem:  - pirmā vai otrā līmeņa  profesionālā vai akadēmiskā augstākā sociālā darba izglītība </t>
  </si>
  <si>
    <r>
      <t>m</t>
    </r>
    <r>
      <rPr>
        <b/>
        <vertAlign val="superscript"/>
        <sz val="9"/>
        <rFont val="Times New Roman"/>
        <family val="1"/>
      </rPr>
      <t>2</t>
    </r>
  </si>
  <si>
    <r>
      <t xml:space="preserve">Atbilstošo atzīmēt ar </t>
    </r>
    <r>
      <rPr>
        <b/>
        <sz val="9"/>
        <color indexed="18"/>
        <rFont val="Times New Roman"/>
        <family val="1"/>
      </rPr>
      <t>1</t>
    </r>
  </si>
  <si>
    <r>
      <t>Citas</t>
    </r>
    <r>
      <rPr>
        <vertAlign val="superscript"/>
        <sz val="9"/>
        <rFont val="Times New Roman"/>
        <family val="1"/>
      </rPr>
      <t>9)</t>
    </r>
    <r>
      <rPr>
        <sz val="9"/>
        <rFont val="Times New Roman"/>
        <family val="1"/>
      </rPr>
      <t>______________________________________</t>
    </r>
  </si>
  <si>
    <r>
      <t>Citas</t>
    </r>
    <r>
      <rPr>
        <vertAlign val="superscript"/>
        <sz val="9"/>
        <rFont val="Times New Roman"/>
        <family val="1"/>
      </rPr>
      <t xml:space="preserve"> 9)</t>
    </r>
    <r>
      <rPr>
        <sz val="9"/>
        <rFont val="Times New Roman"/>
        <family val="1"/>
      </rPr>
      <t>______________________________________</t>
    </r>
  </si>
  <si>
    <r>
      <t xml:space="preserve">Citas </t>
    </r>
    <r>
      <rPr>
        <vertAlign val="superscript"/>
        <sz val="9"/>
        <rFont val="Times New Roman"/>
        <family val="1"/>
      </rPr>
      <t>9)</t>
    </r>
    <r>
      <rPr>
        <sz val="9"/>
        <rFont val="Times New Roman"/>
        <family val="1"/>
      </rPr>
      <t>______________________</t>
    </r>
  </si>
  <si>
    <t>Stundas</t>
  </si>
  <si>
    <t>020118</t>
  </si>
  <si>
    <t>020128</t>
  </si>
  <si>
    <t>020138</t>
  </si>
  <si>
    <t>0201181</t>
  </si>
  <si>
    <t>0201182</t>
  </si>
  <si>
    <t>040116</t>
  </si>
  <si>
    <t>040117</t>
  </si>
  <si>
    <t>0401241</t>
  </si>
  <si>
    <t>040128</t>
  </si>
  <si>
    <t>040129</t>
  </si>
  <si>
    <r>
      <t>08021=</t>
    </r>
    <r>
      <rPr>
        <i/>
        <sz val="8"/>
        <rFont val="Times New Roman"/>
        <family val="1"/>
      </rPr>
      <t>08011/ 01011 / 12 mēneši</t>
    </r>
  </si>
  <si>
    <r>
      <t>08022=</t>
    </r>
    <r>
      <rPr>
        <i/>
        <sz val="8"/>
        <rFont val="Times New Roman"/>
        <family val="1"/>
      </rPr>
      <t xml:space="preserve">080111/ 01033  </t>
    </r>
    <r>
      <rPr>
        <b/>
        <i/>
        <sz val="8"/>
        <rFont val="Times New Roman"/>
        <family val="1"/>
      </rPr>
      <t>08023</t>
    </r>
    <r>
      <rPr>
        <sz val="8"/>
        <rFont val="Times New Roman"/>
        <family val="1"/>
      </rPr>
      <t xml:space="preserve">=080112/01033  </t>
    </r>
    <r>
      <rPr>
        <b/>
        <i/>
        <sz val="8"/>
        <rFont val="Times New Roman"/>
        <family val="1"/>
      </rPr>
      <t>08024 =</t>
    </r>
    <r>
      <rPr>
        <i/>
        <sz val="8"/>
        <rFont val="Times New Roman"/>
        <family val="1"/>
      </rPr>
      <t xml:space="preserve">080113/01011/12  </t>
    </r>
    <r>
      <rPr>
        <b/>
        <i/>
        <sz val="8"/>
        <rFont val="Times New Roman"/>
        <family val="1"/>
      </rPr>
      <t>08025</t>
    </r>
    <r>
      <rPr>
        <i/>
        <sz val="8"/>
        <rFont val="Times New Roman"/>
        <family val="1"/>
      </rPr>
      <t>=080118/01011/12</t>
    </r>
  </si>
  <si>
    <t>no tiem: - pamatlīdzekļu iegādei kopā (5000 kods)</t>
  </si>
  <si>
    <t xml:space="preserve">             - kapitālo izdevumu transferti, mērķdotācijas (9000 kods)</t>
  </si>
  <si>
    <t>līdz 2010. gada 15. februārim</t>
  </si>
  <si>
    <r>
      <t>PĀRSKATS PAR DARBU 2009.</t>
    </r>
    <r>
      <rPr>
        <b/>
        <sz val="20"/>
        <color indexed="13"/>
        <rFont val="Times New Roman"/>
        <family val="1"/>
      </rPr>
      <t xml:space="preserve"> </t>
    </r>
    <r>
      <rPr>
        <b/>
        <sz val="20"/>
        <rFont val="Times New Roman"/>
        <family val="1"/>
      </rPr>
      <t>GADĀ</t>
    </r>
  </si>
  <si>
    <t xml:space="preserve">Latvijas Republikas  </t>
  </si>
  <si>
    <t>Labklājības ministrijai</t>
  </si>
  <si>
    <t>Skolas ielā 28, Rīgā, LV-1331</t>
  </si>
  <si>
    <t>tālr. 67021600 fakss 67276445</t>
  </si>
  <si>
    <t>no tiem:guļoši</t>
  </si>
  <si>
    <t>Uz 2010.gada 1.janvāri institūcijā faktiski dzīvoja – personas kopā</t>
  </si>
  <si>
    <t>Uz 2010.gada 1.janvāri institūcijā faktiski dzīvoja – invalīdi kopā</t>
  </si>
  <si>
    <t>Plānotais vietu skaits 2009.gadā</t>
  </si>
  <si>
    <t>Plānotais vietu skaits2010.gadā</t>
  </si>
  <si>
    <t>Faktiskais  vietu aizpildījums (gultdienu skaits)2009.gadā</t>
  </si>
  <si>
    <t>2.1. Uz  01.01.2010. institūcijā faktiski dzīvojošo personu skaits</t>
  </si>
  <si>
    <r>
      <t>Uz  01.01.2010. institūcijā faktiski dzīvojošo personu vidējais vecums</t>
    </r>
    <r>
      <rPr>
        <b/>
        <vertAlign val="superscript"/>
        <sz val="9"/>
        <rFont val="Times New Roman"/>
        <family val="1"/>
      </rPr>
      <t>1)</t>
    </r>
  </si>
  <si>
    <r>
      <t>1</t>
    </r>
    <r>
      <rPr>
        <b/>
        <sz val="10"/>
        <rFont val="Times New Roman"/>
        <family val="1"/>
      </rPr>
      <t>)</t>
    </r>
    <r>
      <rPr>
        <sz val="9"/>
        <rFont val="Times New Roman"/>
        <family val="1"/>
      </rPr>
      <t xml:space="preserve"> Vidējais vecums(ar vienu zīmi aiz komata) =</t>
    </r>
    <r>
      <rPr>
        <b/>
        <sz val="9"/>
        <rFont val="Times New Roman"/>
        <family val="1"/>
      </rPr>
      <t>∑</t>
    </r>
    <r>
      <rPr>
        <vertAlign val="subscript"/>
        <sz val="11"/>
        <rFont val="Times New Roman"/>
        <family val="1"/>
      </rPr>
      <t>uz 2010.gada 1. janvāri faktiski  dzīv.personu  vecums pilnos gados</t>
    </r>
    <r>
      <rPr>
        <b/>
        <sz val="9"/>
        <rFont val="Times New Roman"/>
        <family val="1"/>
      </rPr>
      <t xml:space="preserve"> / personu skaitu </t>
    </r>
  </si>
  <si>
    <r>
      <t>2</t>
    </r>
    <r>
      <rPr>
        <b/>
        <sz val="10"/>
        <rFont val="Times New Roman"/>
        <family val="1"/>
      </rPr>
      <t xml:space="preserve">) </t>
    </r>
    <r>
      <rPr>
        <sz val="9"/>
        <rFont val="Times New Roman"/>
        <family val="1"/>
      </rPr>
      <t>Vidējais  mūža ilgums(ar vienu zīmi aiz komata) =</t>
    </r>
    <r>
      <rPr>
        <sz val="9"/>
        <rFont val="Arial"/>
        <family val="2"/>
      </rPr>
      <t>∑</t>
    </r>
    <r>
      <rPr>
        <vertAlign val="subscript"/>
        <sz val="11"/>
        <rFont val="Times New Roman"/>
        <family val="1"/>
      </rPr>
      <t xml:space="preserve">2009.gadā mirušo vecums pilnos gados </t>
    </r>
    <r>
      <rPr>
        <b/>
        <sz val="9"/>
        <rFont val="Times New Roman"/>
        <family val="1"/>
      </rPr>
      <t xml:space="preserve"> / mirušo personu skaitu </t>
    </r>
  </si>
  <si>
    <t>3. ZIŅAS PAR PERSONU PENSIJĀM ( uz 01.01.2010.)</t>
  </si>
  <si>
    <r>
      <t xml:space="preserve">Uz 2010. gada 1.janvāri institūcijā faktiski dzīvoja – </t>
    </r>
    <r>
      <rPr>
        <b/>
        <sz val="9"/>
        <rFont val="Times New Roman"/>
        <family val="1"/>
      </rPr>
      <t>personas kopā</t>
    </r>
  </si>
  <si>
    <r>
      <t xml:space="preserve">2009.gadā </t>
    </r>
    <r>
      <rPr>
        <b/>
        <sz val="9"/>
        <rFont val="Times New Roman"/>
        <family val="1"/>
      </rPr>
      <t>iestājušās</t>
    </r>
    <r>
      <rPr>
        <sz val="9"/>
        <rFont val="Times New Roman"/>
        <family val="1"/>
      </rPr>
      <t xml:space="preserve"> personas -  kopā</t>
    </r>
  </si>
  <si>
    <r>
      <t xml:space="preserve">Uz 2009.gada 1.janvāri  </t>
    </r>
    <r>
      <rPr>
        <sz val="9"/>
        <rFont val="Times New Roman"/>
        <family val="1"/>
      </rPr>
      <t xml:space="preserve">institūcijā faktiski dzīvoja – </t>
    </r>
    <r>
      <rPr>
        <b/>
        <sz val="9"/>
        <rFont val="Times New Roman"/>
        <family val="1"/>
      </rPr>
      <t>personas kopā</t>
    </r>
    <r>
      <rPr>
        <sz val="9"/>
        <rFont val="Times New Roman"/>
        <family val="1"/>
      </rPr>
      <t xml:space="preserve"> (iepriekšējā gada atskaitē)</t>
    </r>
  </si>
  <si>
    <r>
      <t xml:space="preserve">Uz 2010.gada 1.janvāri </t>
    </r>
    <r>
      <rPr>
        <sz val="9"/>
        <rFont val="Times New Roman"/>
        <family val="1"/>
      </rPr>
      <t xml:space="preserve">institūcijā faktiski </t>
    </r>
    <r>
      <rPr>
        <b/>
        <sz val="9"/>
        <rFont val="Times New Roman"/>
        <family val="1"/>
      </rPr>
      <t>dzīvoja – personas:</t>
    </r>
    <r>
      <rPr>
        <sz val="9"/>
        <rFont val="Times New Roman"/>
        <family val="1"/>
      </rPr>
      <t xml:space="preserve"> </t>
    </r>
  </si>
  <si>
    <r>
      <t xml:space="preserve">2009.gadā  </t>
    </r>
    <r>
      <rPr>
        <b/>
        <sz val="9"/>
        <rFont val="Times New Roman"/>
        <family val="1"/>
      </rPr>
      <t>izstājušās</t>
    </r>
    <r>
      <rPr>
        <sz val="9"/>
        <rFont val="Times New Roman"/>
        <family val="1"/>
      </rPr>
      <t xml:space="preserve"> personas - kopā</t>
    </r>
  </si>
  <si>
    <t>Uz 2010.gada 1.janvāri institūcijā faktiski dzīvoja – personas:</t>
  </si>
  <si>
    <r>
      <t xml:space="preserve">6. PERSONU SASLIMSTĪBA  2009.GADĀ </t>
    </r>
    <r>
      <rPr>
        <sz val="9"/>
        <rFont val="Times New Roman"/>
        <family val="1"/>
      </rPr>
      <t>(gadījumu skaits)</t>
    </r>
  </si>
  <si>
    <t>7. Personas ar garīga rakstura traucējumiem uz 01.01.2010.g.</t>
  </si>
  <si>
    <r>
      <t xml:space="preserve">8.1 Izdevumi  - 2009.gadā  </t>
    </r>
    <r>
      <rPr>
        <sz val="9"/>
        <rFont val="Times New Roman"/>
        <family val="1"/>
      </rPr>
      <t xml:space="preserve">(jāsakrīt ar faktisko izdevumu pārskatu - atbilstoši ekonomisko kategoriju klasifikācijas </t>
    </r>
    <r>
      <rPr>
        <b/>
        <sz val="9"/>
        <rFont val="Times New Roman"/>
        <family val="1"/>
      </rPr>
      <t>kodiem</t>
    </r>
    <r>
      <rPr>
        <sz val="9"/>
        <rFont val="Times New Roman"/>
        <family val="1"/>
      </rPr>
      <t>)</t>
    </r>
  </si>
  <si>
    <t xml:space="preserve">nodrošināšanu saistītie pakalpojumi </t>
  </si>
  <si>
    <t xml:space="preserve">     - pārējie specifiskas lietošanas materiāli un inventārs </t>
  </si>
  <si>
    <t>9.1. Personas ar garīga rakstura traucējumiem uz 01.01.2010.</t>
  </si>
  <si>
    <t>10. Institūcijas darbinieku skaits un apstiprinātās amata vienības uz 01.01.2010.g.</t>
  </si>
  <si>
    <t>11. SOCIĀLO DARBINIEKU / SOCIĀLO APRŪPĒTĀJU/ SOCIĀLO REHABILITĒTĀJU IZGLĪTĪBA, APMĀCĪBA UN KVALIFIKĀCIJAS PILNVEIDE   uz 01.01.2010.g.</t>
  </si>
  <si>
    <r>
      <t>- apguvuši kvalifikācijas pilnveides kursus, apmācību kursu sociālajā darbā (t.sk. sociālajā aprūpē)</t>
    </r>
    <r>
      <rPr>
        <b/>
        <vertAlign val="superscript"/>
        <sz val="9"/>
        <rFont val="Times New Roman"/>
        <family val="1"/>
      </rPr>
      <t>7)</t>
    </r>
    <r>
      <rPr>
        <sz val="9"/>
        <rFont val="Times New Roman"/>
        <family val="1"/>
      </rPr>
      <t xml:space="preserve"> 2009.gadā</t>
    </r>
  </si>
  <si>
    <t>12.  INSTITŪCIJAS TELPAS, PLATĪBA (uz 01.01.2010.g.)</t>
  </si>
  <si>
    <t>No tiem iegādāti 2009.gadā</t>
  </si>
  <si>
    <t>14.2.  Kvalifikācijas pilnveide 2009.gadā</t>
  </si>
  <si>
    <t>Pašvaldības domes priekšsēdētājs</t>
  </si>
  <si>
    <r>
      <t>2009. gadā mirušo personu vidējais mūža ilgums</t>
    </r>
    <r>
      <rPr>
        <b/>
        <vertAlign val="superscript"/>
        <sz val="10"/>
        <rFont val="Times New Roman"/>
        <family val="1"/>
      </rPr>
      <t>2)</t>
    </r>
  </si>
</sst>
</file>

<file path=xl/styles.xml><?xml version="1.0" encoding="utf-8"?>
<styleSheet xmlns="http://schemas.openxmlformats.org/spreadsheetml/2006/main">
  <numFmts count="3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0"/>
    <numFmt numFmtId="173" formatCode="#,##0.00\ &quot;Ls&quot;"/>
    <numFmt numFmtId="174" formatCode="&quot;Yes&quot;;&quot;Yes&quot;;&quot;No&quot;"/>
    <numFmt numFmtId="175" formatCode="&quot;True&quot;;&quot;True&quot;;&quot;False&quot;"/>
    <numFmt numFmtId="176" formatCode="&quot;On&quot;;&quot;On&quot;;&quot;Off&quot;"/>
    <numFmt numFmtId="177" formatCode="0.0000000"/>
    <numFmt numFmtId="178" formatCode="0.00000000"/>
    <numFmt numFmtId="179" formatCode="0.000000"/>
    <numFmt numFmtId="180" formatCode="0.00000"/>
    <numFmt numFmtId="181" formatCode="0.0000"/>
    <numFmt numFmtId="182" formatCode="0.000"/>
    <numFmt numFmtId="183" formatCode="#,##0.0"/>
    <numFmt numFmtId="184" formatCode="[$€-2]\ #,##0.00_);[Red]\([$€-2]\ #,##0.00\)"/>
    <numFmt numFmtId="185" formatCode="[$-426]dddd\,\ yyyy&quot;. gada &quot;d\.\ mmmm"/>
  </numFmts>
  <fonts count="45">
    <font>
      <sz val="10"/>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i/>
      <sz val="10"/>
      <color indexed="10"/>
      <name val="Times New Roman"/>
      <family val="1"/>
    </font>
    <font>
      <b/>
      <i/>
      <sz val="10"/>
      <color indexed="18"/>
      <name val="Times New Roman"/>
      <family val="1"/>
    </font>
    <font>
      <sz val="9"/>
      <name val="Times New Roman"/>
      <family val="1"/>
    </font>
    <font>
      <b/>
      <sz val="9"/>
      <name val="Times New Roman"/>
      <family val="1"/>
    </font>
    <font>
      <b/>
      <i/>
      <sz val="9"/>
      <color indexed="10"/>
      <name val="Times New Roman"/>
      <family val="1"/>
    </font>
    <font>
      <b/>
      <i/>
      <sz val="9"/>
      <color indexed="18"/>
      <name val="Times New Roman"/>
      <family val="1"/>
    </font>
    <font>
      <sz val="9"/>
      <color indexed="10"/>
      <name val="Times New Roman"/>
      <family val="1"/>
    </font>
    <font>
      <b/>
      <i/>
      <sz val="9"/>
      <color indexed="12"/>
      <name val="Times New Roman"/>
      <family val="1"/>
    </font>
    <font>
      <sz val="10"/>
      <color indexed="14"/>
      <name val="Times New Roman"/>
      <family val="1"/>
    </font>
    <font>
      <b/>
      <i/>
      <sz val="10"/>
      <name val="Times New Roman"/>
      <family val="1"/>
    </font>
    <font>
      <sz val="10"/>
      <color indexed="10"/>
      <name val="Times New Roman"/>
      <family val="1"/>
    </font>
    <font>
      <b/>
      <sz val="11"/>
      <name val="Times New Roman"/>
      <family val="1"/>
    </font>
    <font>
      <b/>
      <i/>
      <sz val="9"/>
      <name val="Times New Roman"/>
      <family val="1"/>
    </font>
    <font>
      <sz val="8"/>
      <name val="Times New Roman"/>
      <family val="1"/>
    </font>
    <font>
      <i/>
      <sz val="9"/>
      <name val="Times New Roman"/>
      <family val="1"/>
    </font>
    <font>
      <b/>
      <sz val="14"/>
      <name val="Times New Roman"/>
      <family val="1"/>
    </font>
    <font>
      <b/>
      <sz val="20"/>
      <name val="Times New Roman"/>
      <family val="1"/>
    </font>
    <font>
      <sz val="12"/>
      <name val="Times New Roman"/>
      <family val="1"/>
    </font>
    <font>
      <b/>
      <sz val="9"/>
      <color indexed="10"/>
      <name val="Times New Roman"/>
      <family val="1"/>
    </font>
    <font>
      <b/>
      <vertAlign val="superscript"/>
      <sz val="10"/>
      <name val="Times New Roman"/>
      <family val="1"/>
    </font>
    <font>
      <sz val="10"/>
      <color indexed="10"/>
      <name val="Arial"/>
      <family val="0"/>
    </font>
    <font>
      <b/>
      <sz val="10"/>
      <name val="Arial"/>
      <family val="0"/>
    </font>
    <font>
      <i/>
      <sz val="9"/>
      <name val="Arial"/>
      <family val="0"/>
    </font>
    <font>
      <b/>
      <i/>
      <sz val="10"/>
      <color indexed="10"/>
      <name val="Arial"/>
      <family val="2"/>
    </font>
    <font>
      <vertAlign val="subscript"/>
      <sz val="11"/>
      <name val="Times New Roman"/>
      <family val="1"/>
    </font>
    <font>
      <i/>
      <sz val="9"/>
      <color indexed="10"/>
      <name val="Times New Roman"/>
      <family val="1"/>
    </font>
    <font>
      <sz val="11"/>
      <name val="Times New Roman"/>
      <family val="1"/>
    </font>
    <font>
      <b/>
      <i/>
      <sz val="11"/>
      <color indexed="18"/>
      <name val="Times New Roman"/>
      <family val="1"/>
    </font>
    <font>
      <u val="single"/>
      <sz val="10"/>
      <name val="Times New Roman"/>
      <family val="1"/>
    </font>
    <font>
      <sz val="11"/>
      <color indexed="18"/>
      <name val="Times New Roman"/>
      <family val="1"/>
    </font>
    <font>
      <b/>
      <i/>
      <sz val="11"/>
      <name val="Times New Roman"/>
      <family val="1"/>
    </font>
    <font>
      <b/>
      <sz val="20"/>
      <color indexed="13"/>
      <name val="Times New Roman"/>
      <family val="1"/>
    </font>
    <font>
      <b/>
      <vertAlign val="superscript"/>
      <sz val="9"/>
      <name val="Times New Roman"/>
      <family val="1"/>
    </font>
    <font>
      <sz val="9"/>
      <name val="Arial"/>
      <family val="2"/>
    </font>
    <font>
      <vertAlign val="superscript"/>
      <sz val="9"/>
      <name val="Times New Roman"/>
      <family val="1"/>
    </font>
    <font>
      <b/>
      <sz val="9"/>
      <name val="Arial"/>
      <family val="0"/>
    </font>
    <font>
      <i/>
      <sz val="9"/>
      <color indexed="18"/>
      <name val="Times New Roman"/>
      <family val="1"/>
    </font>
    <font>
      <b/>
      <sz val="9"/>
      <color indexed="18"/>
      <name val="Times New Roman"/>
      <family val="1"/>
    </font>
    <font>
      <b/>
      <i/>
      <sz val="8"/>
      <name val="Times New Roman"/>
      <family val="1"/>
    </font>
    <font>
      <i/>
      <sz val="8"/>
      <name val="Times New Roman"/>
      <family val="1"/>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6">
    <border>
      <left/>
      <right/>
      <top/>
      <bottom/>
      <diagonal/>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35">
    <xf numFmtId="0" fontId="0" fillId="0" borderId="0" xfId="0" applyAlignment="1">
      <alignment/>
    </xf>
    <xf numFmtId="0" fontId="5" fillId="0" borderId="0" xfId="0" applyFont="1" applyAlignment="1">
      <alignment/>
    </xf>
    <xf numFmtId="0" fontId="4" fillId="0" borderId="0" xfId="0" applyFont="1" applyAlignment="1">
      <alignment/>
    </xf>
    <xf numFmtId="0" fontId="3" fillId="0" borderId="0" xfId="0" applyFont="1" applyAlignment="1">
      <alignment/>
    </xf>
    <xf numFmtId="49" fontId="4" fillId="0" borderId="0" xfId="0" applyNumberFormat="1" applyFont="1" applyBorder="1" applyAlignment="1">
      <alignment/>
    </xf>
    <xf numFmtId="0" fontId="3" fillId="0" borderId="0" xfId="0" applyFont="1" applyBorder="1" applyAlignment="1">
      <alignment horizontal="center"/>
    </xf>
    <xf numFmtId="1" fontId="6" fillId="0" borderId="0" xfId="0" applyNumberFormat="1" applyFont="1" applyBorder="1" applyAlignment="1" applyProtection="1">
      <alignment horizontal="center"/>
      <protection locked="0"/>
    </xf>
    <xf numFmtId="49" fontId="4" fillId="0" borderId="0" xfId="0" applyNumberFormat="1" applyFont="1" applyAlignment="1">
      <alignment/>
    </xf>
    <xf numFmtId="0" fontId="8" fillId="0" borderId="0" xfId="0" applyFont="1" applyAlignment="1">
      <alignment horizontal="left"/>
    </xf>
    <xf numFmtId="49" fontId="8" fillId="0" borderId="0" xfId="0" applyNumberFormat="1" applyFont="1" applyAlignment="1">
      <alignment horizontal="left"/>
    </xf>
    <xf numFmtId="0" fontId="7" fillId="0" borderId="0" xfId="0" applyFont="1" applyAlignment="1">
      <alignment/>
    </xf>
    <xf numFmtId="49" fontId="8" fillId="0" borderId="1" xfId="0" applyNumberFormat="1" applyFont="1" applyBorder="1" applyAlignment="1">
      <alignment horizontal="left"/>
    </xf>
    <xf numFmtId="49" fontId="8" fillId="0" borderId="2" xfId="0" applyNumberFormat="1" applyFont="1" applyBorder="1" applyAlignment="1">
      <alignment horizontal="center"/>
    </xf>
    <xf numFmtId="49" fontId="7" fillId="0" borderId="0" xfId="0" applyNumberFormat="1" applyFont="1" applyAlignment="1">
      <alignment/>
    </xf>
    <xf numFmtId="0" fontId="10" fillId="0" borderId="2" xfId="0" applyFont="1" applyBorder="1" applyAlignment="1" applyProtection="1">
      <alignment horizontal="center"/>
      <protection locked="0"/>
    </xf>
    <xf numFmtId="0" fontId="7" fillId="0" borderId="2" xfId="0" applyFont="1" applyBorder="1" applyAlignment="1">
      <alignment horizontal="left" vertical="center" wrapText="1"/>
    </xf>
    <xf numFmtId="49" fontId="8" fillId="0" borderId="2" xfId="0" applyNumberFormat="1" applyFont="1" applyBorder="1" applyAlignment="1">
      <alignment horizontal="left"/>
    </xf>
    <xf numFmtId="49" fontId="8" fillId="0" borderId="2" xfId="0" applyNumberFormat="1" applyFont="1" applyBorder="1" applyAlignment="1">
      <alignment horizontal="right"/>
    </xf>
    <xf numFmtId="0" fontId="11" fillId="0" borderId="0" xfId="0" applyFont="1" applyAlignment="1">
      <alignment/>
    </xf>
    <xf numFmtId="49" fontId="13" fillId="0" borderId="0" xfId="0" applyNumberFormat="1" applyFont="1" applyAlignment="1">
      <alignment/>
    </xf>
    <xf numFmtId="0" fontId="13" fillId="0" borderId="0" xfId="0" applyFont="1" applyAlignment="1">
      <alignment/>
    </xf>
    <xf numFmtId="0" fontId="15" fillId="0" borderId="0" xfId="0" applyFont="1" applyAlignment="1">
      <alignment/>
    </xf>
    <xf numFmtId="0" fontId="4" fillId="0" borderId="0" xfId="0" applyFont="1" applyAlignment="1">
      <alignment horizontal="left" indent="9"/>
    </xf>
    <xf numFmtId="0" fontId="4" fillId="0" borderId="0" xfId="0" applyFont="1" applyAlignment="1">
      <alignment/>
    </xf>
    <xf numFmtId="0" fontId="4" fillId="0" borderId="0" xfId="0" applyFont="1" applyAlignment="1">
      <alignment horizontal="left"/>
    </xf>
    <xf numFmtId="0" fontId="6" fillId="0" borderId="3" xfId="0" applyFont="1" applyBorder="1" applyAlignment="1" applyProtection="1">
      <alignment horizontal="left"/>
      <protection locked="0"/>
    </xf>
    <xf numFmtId="0" fontId="6" fillId="0" borderId="0" xfId="0" applyFont="1" applyBorder="1" applyAlignment="1" applyProtection="1">
      <alignment horizontal="left"/>
      <protection locked="0"/>
    </xf>
    <xf numFmtId="0" fontId="12" fillId="0" borderId="2" xfId="0" applyFont="1" applyBorder="1" applyAlignment="1" applyProtection="1">
      <alignment horizontal="center"/>
      <protection locked="0"/>
    </xf>
    <xf numFmtId="0" fontId="7" fillId="0" borderId="0" xfId="0" applyFont="1" applyAlignment="1">
      <alignment/>
    </xf>
    <xf numFmtId="49" fontId="4" fillId="0" borderId="0" xfId="0" applyNumberFormat="1" applyFont="1" applyBorder="1" applyAlignment="1">
      <alignment horizontal="center"/>
    </xf>
    <xf numFmtId="0" fontId="6" fillId="0" borderId="0" xfId="0" applyFont="1" applyBorder="1" applyAlignment="1" applyProtection="1">
      <alignment horizontal="center"/>
      <protection locked="0"/>
    </xf>
    <xf numFmtId="0" fontId="4" fillId="0" borderId="0" xfId="0" applyFont="1" applyBorder="1" applyAlignment="1">
      <alignment/>
    </xf>
    <xf numFmtId="49" fontId="4" fillId="0" borderId="0" xfId="0" applyNumberFormat="1" applyFont="1" applyBorder="1" applyAlignment="1">
      <alignment horizontal="left"/>
    </xf>
    <xf numFmtId="0" fontId="21" fillId="0" borderId="0" xfId="0" applyFont="1" applyAlignment="1">
      <alignment horizontal="center" vertical="center" wrapText="1"/>
    </xf>
    <xf numFmtId="0" fontId="15" fillId="0" borderId="0" xfId="0" applyFont="1" applyFill="1" applyAlignment="1">
      <alignment/>
    </xf>
    <xf numFmtId="0" fontId="22" fillId="0" borderId="0" xfId="0" applyFont="1" applyAlignment="1">
      <alignment/>
    </xf>
    <xf numFmtId="0" fontId="22" fillId="0" borderId="0" xfId="0" applyFont="1" applyAlignment="1">
      <alignment/>
    </xf>
    <xf numFmtId="0" fontId="23" fillId="0" borderId="0" xfId="0" applyFont="1" applyAlignment="1">
      <alignment horizontal="center"/>
    </xf>
    <xf numFmtId="49" fontId="7" fillId="0" borderId="2" xfId="0" applyNumberFormat="1" applyFont="1" applyBorder="1" applyAlignment="1">
      <alignment horizontal="right"/>
    </xf>
    <xf numFmtId="0" fontId="25" fillId="0" borderId="0" xfId="0" applyFont="1" applyAlignment="1">
      <alignment/>
    </xf>
    <xf numFmtId="0" fontId="28" fillId="0" borderId="0" xfId="0" applyFont="1" applyAlignment="1">
      <alignment/>
    </xf>
    <xf numFmtId="0" fontId="9"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26" fillId="0" borderId="0" xfId="0" applyFont="1" applyAlignment="1">
      <alignment/>
    </xf>
    <xf numFmtId="1" fontId="26" fillId="0" borderId="0" xfId="0" applyNumberFormat="1" applyFont="1" applyAlignment="1">
      <alignment/>
    </xf>
    <xf numFmtId="49" fontId="33" fillId="0" borderId="0" xfId="0" applyNumberFormat="1" applyFont="1" applyAlignment="1">
      <alignment/>
    </xf>
    <xf numFmtId="0" fontId="4" fillId="0" borderId="0" xfId="0" applyFont="1" applyAlignment="1">
      <alignment horizontal="right"/>
    </xf>
    <xf numFmtId="0" fontId="21" fillId="0" borderId="0" xfId="0" applyFont="1" applyAlignment="1">
      <alignment horizontal="center" wrapText="1"/>
    </xf>
    <xf numFmtId="0" fontId="19" fillId="0" borderId="0" xfId="0" applyFont="1" applyAlignment="1">
      <alignment/>
    </xf>
    <xf numFmtId="0" fontId="0" fillId="0" borderId="0" xfId="0" applyFont="1" applyAlignment="1">
      <alignment/>
    </xf>
    <xf numFmtId="0" fontId="31" fillId="0" borderId="0" xfId="0" applyFont="1" applyAlignment="1">
      <alignment/>
    </xf>
    <xf numFmtId="0" fontId="31" fillId="0" borderId="0" xfId="0" applyFont="1" applyAlignment="1">
      <alignment wrapText="1"/>
    </xf>
    <xf numFmtId="0" fontId="18" fillId="0" borderId="0" xfId="0" applyFont="1" applyAlignment="1">
      <alignment/>
    </xf>
    <xf numFmtId="0" fontId="31" fillId="0" borderId="0" xfId="0" applyFont="1" applyAlignment="1">
      <alignment/>
    </xf>
    <xf numFmtId="0" fontId="20" fillId="0" borderId="0" xfId="0" applyFont="1" applyAlignment="1">
      <alignment horizontal="center"/>
    </xf>
    <xf numFmtId="0" fontId="31" fillId="0" borderId="0" xfId="0" applyFont="1" applyAlignment="1" applyProtection="1">
      <alignment/>
      <protection locked="0"/>
    </xf>
    <xf numFmtId="0" fontId="32" fillId="0" borderId="0" xfId="0" applyFont="1" applyAlignment="1" applyProtection="1">
      <alignment horizontal="justify"/>
      <protection locked="0"/>
    </xf>
    <xf numFmtId="0" fontId="21" fillId="0" borderId="0" xfId="0" applyFont="1" applyAlignment="1">
      <alignment horizontal="center"/>
    </xf>
    <xf numFmtId="0" fontId="34" fillId="0" borderId="0" xfId="0" applyFont="1" applyAlignment="1" applyProtection="1">
      <alignment horizontal="justify" wrapText="1"/>
      <protection locked="0"/>
    </xf>
    <xf numFmtId="0" fontId="14" fillId="0" borderId="0" xfId="0" applyFont="1" applyAlignment="1">
      <alignment/>
    </xf>
    <xf numFmtId="0" fontId="26" fillId="0" borderId="2" xfId="0" applyFont="1" applyBorder="1" applyAlignment="1" applyProtection="1">
      <alignment/>
      <protection locked="0"/>
    </xf>
    <xf numFmtId="0" fontId="14" fillId="0" borderId="0" xfId="0" applyFont="1" applyBorder="1" applyAlignment="1">
      <alignment/>
    </xf>
    <xf numFmtId="0" fontId="12" fillId="0" borderId="0" xfId="0" applyFont="1" applyBorder="1" applyAlignment="1" applyProtection="1">
      <alignment/>
      <protection locked="0"/>
    </xf>
    <xf numFmtId="0" fontId="26" fillId="0" borderId="0" xfId="0" applyFont="1" applyBorder="1" applyAlignment="1" applyProtection="1">
      <alignment/>
      <protection locked="0"/>
    </xf>
    <xf numFmtId="0" fontId="8" fillId="2" borderId="2" xfId="0" applyFont="1" applyFill="1" applyBorder="1" applyAlignment="1">
      <alignment/>
    </xf>
    <xf numFmtId="0" fontId="8" fillId="2" borderId="2" xfId="0" applyFont="1" applyFill="1" applyBorder="1" applyAlignment="1" applyProtection="1">
      <alignment horizontal="center" vertical="center" wrapText="1"/>
      <protection/>
    </xf>
    <xf numFmtId="0" fontId="4" fillId="0" borderId="0" xfId="0" applyFont="1" applyBorder="1" applyAlignment="1">
      <alignment horizontal="center"/>
    </xf>
    <xf numFmtId="0" fontId="24" fillId="0" borderId="0" xfId="0" applyFont="1" applyAlignment="1">
      <alignment/>
    </xf>
    <xf numFmtId="49" fontId="24" fillId="0" borderId="0" xfId="0" applyNumberFormat="1" applyFont="1" applyBorder="1" applyAlignment="1">
      <alignment/>
    </xf>
    <xf numFmtId="0" fontId="6" fillId="0" borderId="0" xfId="0" applyFont="1" applyBorder="1" applyAlignment="1">
      <alignment horizontal="center"/>
    </xf>
    <xf numFmtId="2" fontId="6" fillId="0" borderId="0" xfId="0" applyNumberFormat="1" applyFont="1" applyBorder="1" applyAlignment="1" applyProtection="1">
      <alignment horizontal="center"/>
      <protection locked="0"/>
    </xf>
    <xf numFmtId="0" fontId="9" fillId="0" borderId="2" xfId="0" applyFont="1" applyBorder="1" applyAlignment="1">
      <alignment horizontal="center"/>
    </xf>
    <xf numFmtId="0" fontId="4" fillId="0" borderId="0" xfId="0" applyFont="1" applyFill="1" applyAlignment="1">
      <alignment/>
    </xf>
    <xf numFmtId="0" fontId="16" fillId="0" borderId="0" xfId="0" applyFont="1" applyFill="1" applyAlignment="1">
      <alignment/>
    </xf>
    <xf numFmtId="0" fontId="35" fillId="0" borderId="0" xfId="0" applyFont="1" applyFill="1" applyAlignment="1">
      <alignment/>
    </xf>
    <xf numFmtId="0" fontId="3" fillId="0" borderId="0" xfId="0" applyFont="1" applyFill="1" applyAlignment="1">
      <alignment/>
    </xf>
    <xf numFmtId="0" fontId="14" fillId="0" borderId="0" xfId="0" applyFont="1" applyFill="1" applyAlignment="1">
      <alignment/>
    </xf>
    <xf numFmtId="49" fontId="7" fillId="0" borderId="2" xfId="0" applyNumberFormat="1" applyFont="1" applyBorder="1" applyAlignment="1">
      <alignment horizontal="left" vertical="center" wrapText="1"/>
    </xf>
    <xf numFmtId="0" fontId="7" fillId="0" borderId="0" xfId="0" applyFont="1" applyBorder="1" applyAlignment="1">
      <alignment horizontal="left" vertical="center" wrapText="1"/>
    </xf>
    <xf numFmtId="0" fontId="31" fillId="0" borderId="0" xfId="0" applyFont="1" applyAlignment="1">
      <alignment horizontal="left"/>
    </xf>
    <xf numFmtId="0" fontId="31" fillId="0" borderId="0" xfId="0" applyFont="1" applyBorder="1" applyAlignment="1">
      <alignment/>
    </xf>
    <xf numFmtId="0" fontId="4" fillId="0" borderId="3" xfId="0" applyFont="1" applyBorder="1" applyAlignment="1" applyProtection="1">
      <alignment/>
      <protection locked="0"/>
    </xf>
    <xf numFmtId="0" fontId="31" fillId="0" borderId="3" xfId="0" applyFont="1" applyBorder="1" applyAlignment="1" applyProtection="1">
      <alignment/>
      <protection locked="0"/>
    </xf>
    <xf numFmtId="49" fontId="7" fillId="0" borderId="2" xfId="0" applyNumberFormat="1" applyFont="1" applyBorder="1" applyAlignment="1" applyProtection="1">
      <alignment horizontal="left" wrapText="1"/>
      <protection/>
    </xf>
    <xf numFmtId="49" fontId="7" fillId="0" borderId="2" xfId="0" applyNumberFormat="1" applyFont="1" applyBorder="1" applyAlignment="1">
      <alignment horizontal="left" wrapText="1"/>
    </xf>
    <xf numFmtId="49" fontId="7" fillId="0" borderId="2" xfId="0" applyNumberFormat="1" applyFont="1" applyBorder="1" applyAlignment="1">
      <alignment horizontal="left"/>
    </xf>
    <xf numFmtId="0" fontId="31" fillId="0" borderId="0" xfId="0" applyFont="1" applyAlignment="1" applyProtection="1">
      <alignment horizontal="center"/>
      <protection locked="0"/>
    </xf>
    <xf numFmtId="49" fontId="8" fillId="2" borderId="2" xfId="0" applyNumberFormat="1" applyFont="1" applyFill="1" applyBorder="1" applyAlignment="1">
      <alignment horizontal="center"/>
    </xf>
    <xf numFmtId="0" fontId="8" fillId="2" borderId="2" xfId="0" applyFont="1" applyFill="1" applyBorder="1" applyAlignment="1">
      <alignment horizontal="center"/>
    </xf>
    <xf numFmtId="1" fontId="9" fillId="0" borderId="2" xfId="0" applyNumberFormat="1" applyFont="1" applyBorder="1" applyAlignment="1">
      <alignment horizontal="center"/>
    </xf>
    <xf numFmtId="0" fontId="7" fillId="0" borderId="2" xfId="0" applyFont="1" applyBorder="1" applyAlignment="1">
      <alignment/>
    </xf>
    <xf numFmtId="49" fontId="8" fillId="2" borderId="2" xfId="0" applyNumberFormat="1" applyFont="1" applyFill="1" applyBorder="1" applyAlignment="1">
      <alignment/>
    </xf>
    <xf numFmtId="3" fontId="10" fillId="0" borderId="2" xfId="0" applyNumberFormat="1" applyFont="1" applyBorder="1" applyAlignment="1" applyProtection="1">
      <alignment horizontal="center"/>
      <protection locked="0"/>
    </xf>
    <xf numFmtId="3" fontId="9" fillId="0" borderId="2" xfId="0" applyNumberFormat="1" applyFont="1" applyBorder="1" applyAlignment="1">
      <alignment horizontal="center"/>
    </xf>
    <xf numFmtId="0" fontId="7" fillId="0" borderId="2" xfId="0" applyFont="1" applyBorder="1" applyAlignment="1">
      <alignment horizontal="center" vertical="center" wrapText="1"/>
    </xf>
    <xf numFmtId="3" fontId="9" fillId="0" borderId="2" xfId="0" applyNumberFormat="1" applyFont="1" applyBorder="1" applyAlignment="1" applyProtection="1">
      <alignment horizontal="center"/>
      <protection/>
    </xf>
    <xf numFmtId="0" fontId="8" fillId="0" borderId="2" xfId="0" applyFont="1" applyBorder="1" applyAlignment="1">
      <alignment horizontal="left" vertical="center" wrapText="1"/>
    </xf>
    <xf numFmtId="0" fontId="8" fillId="0" borderId="2" xfId="0" applyFont="1" applyBorder="1" applyAlignment="1" applyProtection="1">
      <alignment horizontal="left" vertical="center" wrapText="1"/>
      <protection locked="0"/>
    </xf>
    <xf numFmtId="0" fontId="10" fillId="0" borderId="2" xfId="0" applyNumberFormat="1" applyFont="1" applyBorder="1" applyAlignment="1" applyProtection="1">
      <alignment horizontal="center"/>
      <protection locked="0"/>
    </xf>
    <xf numFmtId="1" fontId="10" fillId="0" borderId="2" xfId="0" applyNumberFormat="1" applyFont="1" applyBorder="1" applyAlignment="1" applyProtection="1">
      <alignment horizontal="center"/>
      <protection locked="0"/>
    </xf>
    <xf numFmtId="49" fontId="8" fillId="0" borderId="0" xfId="0" applyNumberFormat="1" applyFont="1" applyBorder="1" applyAlignment="1">
      <alignment horizontal="right"/>
    </xf>
    <xf numFmtId="1" fontId="10" fillId="0" borderId="0" xfId="0" applyNumberFormat="1" applyFont="1" applyBorder="1" applyAlignment="1" applyProtection="1">
      <alignment horizontal="center"/>
      <protection locked="0"/>
    </xf>
    <xf numFmtId="49" fontId="3" fillId="2" borderId="2" xfId="0" applyNumberFormat="1" applyFont="1" applyFill="1" applyBorder="1" applyAlignment="1">
      <alignment/>
    </xf>
    <xf numFmtId="49" fontId="7" fillId="0" borderId="2" xfId="0" applyNumberFormat="1" applyFont="1" applyBorder="1" applyAlignment="1">
      <alignment/>
    </xf>
    <xf numFmtId="172" fontId="10" fillId="0" borderId="2" xfId="0" applyNumberFormat="1" applyFont="1" applyBorder="1" applyAlignment="1" applyProtection="1">
      <alignment horizontal="center"/>
      <protection locked="0"/>
    </xf>
    <xf numFmtId="49" fontId="8" fillId="2" borderId="2" xfId="0" applyNumberFormat="1" applyFont="1" applyFill="1" applyBorder="1" applyAlignment="1">
      <alignment horizontal="left" vertical="center"/>
    </xf>
    <xf numFmtId="49" fontId="8" fillId="2" borderId="2"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1" fontId="9" fillId="0" borderId="2" xfId="0" applyNumberFormat="1" applyFont="1" applyBorder="1" applyAlignment="1" applyProtection="1">
      <alignment horizontal="center"/>
      <protection locked="0"/>
    </xf>
    <xf numFmtId="49" fontId="8" fillId="0" borderId="2" xfId="0" applyNumberFormat="1" applyFont="1" applyBorder="1" applyAlignment="1">
      <alignment horizontal="left" vertical="center" wrapText="1"/>
    </xf>
    <xf numFmtId="0" fontId="8" fillId="0" borderId="2" xfId="0" applyFont="1" applyBorder="1" applyAlignment="1">
      <alignment/>
    </xf>
    <xf numFmtId="0" fontId="7" fillId="0" borderId="2" xfId="0" applyFont="1" applyBorder="1" applyAlignment="1">
      <alignment horizontal="right" vertical="center" wrapText="1"/>
    </xf>
    <xf numFmtId="1" fontId="12" fillId="0" borderId="2" xfId="0" applyNumberFormat="1" applyFont="1" applyBorder="1" applyAlignment="1" applyProtection="1">
      <alignment horizontal="center"/>
      <protection locked="0"/>
    </xf>
    <xf numFmtId="0" fontId="8" fillId="2" borderId="2" xfId="0" applyFont="1" applyFill="1" applyBorder="1" applyAlignment="1">
      <alignment horizontal="left"/>
    </xf>
    <xf numFmtId="49" fontId="8" fillId="2" borderId="2" xfId="0" applyNumberFormat="1" applyFont="1" applyFill="1" applyBorder="1" applyAlignment="1">
      <alignment horizontal="left"/>
    </xf>
    <xf numFmtId="49" fontId="3" fillId="2" borderId="2" xfId="0" applyNumberFormat="1" applyFont="1" applyFill="1" applyBorder="1" applyAlignment="1">
      <alignment horizontal="center"/>
    </xf>
    <xf numFmtId="0" fontId="3" fillId="2" borderId="2" xfId="0" applyFont="1" applyFill="1" applyBorder="1" applyAlignment="1">
      <alignment horizontal="center"/>
    </xf>
    <xf numFmtId="49" fontId="7" fillId="0" borderId="2" xfId="0" applyNumberFormat="1" applyFont="1" applyBorder="1" applyAlignment="1">
      <alignment horizontal="center"/>
    </xf>
    <xf numFmtId="49" fontId="7" fillId="0" borderId="2" xfId="0" applyNumberFormat="1" applyFont="1" applyFill="1" applyBorder="1" applyAlignment="1">
      <alignment/>
    </xf>
    <xf numFmtId="49" fontId="7" fillId="0" borderId="2" xfId="0" applyNumberFormat="1" applyFont="1" applyBorder="1" applyAlignment="1">
      <alignment wrapText="1"/>
    </xf>
    <xf numFmtId="49" fontId="7" fillId="0" borderId="2" xfId="0" applyNumberFormat="1" applyFont="1" applyBorder="1" applyAlignment="1">
      <alignment horizontal="center" vertical="justify"/>
    </xf>
    <xf numFmtId="1" fontId="10" fillId="0" borderId="2" xfId="0" applyNumberFormat="1" applyFont="1" applyBorder="1" applyAlignment="1" applyProtection="1">
      <alignment horizontal="center" vertical="justify"/>
      <protection locked="0"/>
    </xf>
    <xf numFmtId="49" fontId="8" fillId="0" borderId="2" xfId="0" applyNumberFormat="1" applyFont="1" applyBorder="1" applyAlignment="1">
      <alignment/>
    </xf>
    <xf numFmtId="1" fontId="9" fillId="0" borderId="2" xfId="0" applyNumberFormat="1" applyFont="1" applyBorder="1" applyAlignment="1" applyProtection="1">
      <alignment horizontal="center"/>
      <protection/>
    </xf>
    <xf numFmtId="0" fontId="7" fillId="0" borderId="2" xfId="0" applyFont="1" applyBorder="1" applyAlignment="1">
      <alignment/>
    </xf>
    <xf numFmtId="0" fontId="8" fillId="0" borderId="2" xfId="0" applyFont="1" applyBorder="1" applyAlignment="1">
      <alignment/>
    </xf>
    <xf numFmtId="0" fontId="7" fillId="0" borderId="2" xfId="0" applyFont="1" applyBorder="1" applyAlignment="1">
      <alignment wrapText="1"/>
    </xf>
    <xf numFmtId="0" fontId="7" fillId="0" borderId="4" xfId="0" applyFont="1" applyBorder="1" applyAlignment="1">
      <alignment/>
    </xf>
    <xf numFmtId="49" fontId="7" fillId="0" borderId="4" xfId="0" applyNumberFormat="1" applyFont="1" applyBorder="1" applyAlignment="1">
      <alignment horizontal="center"/>
    </xf>
    <xf numFmtId="1" fontId="10" fillId="0" borderId="4" xfId="0" applyNumberFormat="1" applyFont="1" applyBorder="1" applyAlignment="1" applyProtection="1">
      <alignment horizontal="center"/>
      <protection locked="0"/>
    </xf>
    <xf numFmtId="49" fontId="8" fillId="0" borderId="1" xfId="0" applyNumberFormat="1" applyFont="1" applyBorder="1" applyAlignment="1">
      <alignment horizontal="left" wrapText="1"/>
    </xf>
    <xf numFmtId="1" fontId="9" fillId="0" borderId="1" xfId="0" applyNumberFormat="1" applyFont="1" applyBorder="1" applyAlignment="1" applyProtection="1">
      <alignment horizontal="center"/>
      <protection/>
    </xf>
    <xf numFmtId="49" fontId="7" fillId="0" borderId="2" xfId="0" applyNumberFormat="1" applyFont="1" applyBorder="1" applyAlignment="1">
      <alignment horizontal="left" indent="5"/>
    </xf>
    <xf numFmtId="0" fontId="7" fillId="0" borderId="2" xfId="0" applyFont="1" applyBorder="1" applyAlignment="1">
      <alignment vertical="top" wrapText="1"/>
    </xf>
    <xf numFmtId="49" fontId="37" fillId="0" borderId="0" xfId="0" applyNumberFormat="1" applyFont="1" applyAlignment="1">
      <alignment/>
    </xf>
    <xf numFmtId="0" fontId="7" fillId="0" borderId="2" xfId="0" applyFont="1" applyBorder="1" applyAlignment="1">
      <alignment horizontal="center"/>
    </xf>
    <xf numFmtId="49" fontId="8" fillId="3" borderId="2" xfId="0" applyNumberFormat="1" applyFont="1" applyFill="1" applyBorder="1" applyAlignment="1">
      <alignment horizontal="left"/>
    </xf>
    <xf numFmtId="49" fontId="8" fillId="3" borderId="2" xfId="0" applyNumberFormat="1" applyFont="1" applyFill="1" applyBorder="1" applyAlignment="1">
      <alignment horizontal="center"/>
    </xf>
    <xf numFmtId="0" fontId="8" fillId="3" borderId="2" xfId="0" applyFont="1" applyFill="1" applyBorder="1" applyAlignment="1">
      <alignment horizontal="center"/>
    </xf>
    <xf numFmtId="49" fontId="8"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8" fillId="2" borderId="2" xfId="0" applyNumberFormat="1" applyFont="1" applyFill="1" applyBorder="1" applyAlignment="1" applyProtection="1">
      <alignment horizontal="left" vertical="center" wrapText="1" shrinkToFit="1"/>
      <protection/>
    </xf>
    <xf numFmtId="49" fontId="8" fillId="2" borderId="2" xfId="0" applyNumberFormat="1" applyFont="1" applyFill="1" applyBorder="1" applyAlignment="1" applyProtection="1">
      <alignment horizontal="center" vertical="center" wrapText="1" shrinkToFit="1"/>
      <protection/>
    </xf>
    <xf numFmtId="49" fontId="7" fillId="0" borderId="2" xfId="0" applyNumberFormat="1" applyFont="1" applyBorder="1" applyAlignment="1" applyProtection="1">
      <alignment/>
      <protection/>
    </xf>
    <xf numFmtId="49" fontId="8" fillId="0" borderId="2" xfId="0" applyNumberFormat="1" applyFont="1" applyBorder="1" applyAlignment="1" applyProtection="1">
      <alignment horizontal="left"/>
      <protection/>
    </xf>
    <xf numFmtId="2" fontId="9" fillId="0" borderId="2" xfId="0" applyNumberFormat="1" applyFont="1" applyBorder="1" applyAlignment="1" applyProtection="1">
      <alignment horizontal="center"/>
      <protection/>
    </xf>
    <xf numFmtId="0" fontId="30" fillId="0" borderId="0" xfId="0" applyFont="1" applyAlignment="1">
      <alignment/>
    </xf>
    <xf numFmtId="49" fontId="8" fillId="0" borderId="0" xfId="0" applyNumberFormat="1" applyFont="1" applyBorder="1" applyAlignment="1" applyProtection="1">
      <alignment horizontal="left"/>
      <protection/>
    </xf>
    <xf numFmtId="0" fontId="7" fillId="0" borderId="0" xfId="0" applyFont="1" applyBorder="1" applyAlignment="1" applyProtection="1">
      <alignment/>
      <protection/>
    </xf>
    <xf numFmtId="0" fontId="9" fillId="0" borderId="0" xfId="0" applyNumberFormat="1" applyFont="1" applyBorder="1" applyAlignment="1" applyProtection="1">
      <alignment horizontal="center"/>
      <protection/>
    </xf>
    <xf numFmtId="0" fontId="7" fillId="0" borderId="0" xfId="0" applyFont="1" applyAlignment="1">
      <alignment horizontal="left"/>
    </xf>
    <xf numFmtId="49" fontId="7" fillId="0" borderId="0" xfId="0" applyNumberFormat="1" applyFont="1" applyAlignment="1" applyProtection="1">
      <alignment/>
      <protection/>
    </xf>
    <xf numFmtId="0" fontId="8" fillId="2" borderId="2" xfId="0" applyFont="1" applyFill="1" applyBorder="1" applyAlignment="1" applyProtection="1">
      <alignment horizontal="center"/>
      <protection/>
    </xf>
    <xf numFmtId="0" fontId="7" fillId="0" borderId="0" xfId="0" applyFont="1" applyBorder="1" applyAlignment="1">
      <alignment/>
    </xf>
    <xf numFmtId="49" fontId="8" fillId="2" borderId="2" xfId="0" applyNumberFormat="1" applyFont="1" applyFill="1" applyBorder="1" applyAlignment="1" applyProtection="1">
      <alignment horizontal="left" vertical="center" wrapText="1"/>
      <protection/>
    </xf>
    <xf numFmtId="49" fontId="8" fillId="2" borderId="2" xfId="0" applyNumberFormat="1" applyFont="1" applyFill="1" applyBorder="1" applyAlignment="1" applyProtection="1">
      <alignment horizontal="center" vertical="center" wrapText="1"/>
      <protection/>
    </xf>
    <xf numFmtId="49" fontId="8" fillId="0" borderId="2" xfId="0" applyNumberFormat="1" applyFont="1" applyBorder="1" applyAlignment="1" applyProtection="1">
      <alignment wrapText="1"/>
      <protection/>
    </xf>
    <xf numFmtId="49" fontId="7" fillId="0" borderId="2" xfId="0" applyNumberFormat="1" applyFont="1" applyBorder="1" applyAlignment="1">
      <alignment horizontal="left" indent="1"/>
    </xf>
    <xf numFmtId="2" fontId="10" fillId="0" borderId="2" xfId="0" applyNumberFormat="1" applyFont="1" applyBorder="1" applyAlignment="1" applyProtection="1">
      <alignment horizontal="center"/>
      <protection locked="0"/>
    </xf>
    <xf numFmtId="49" fontId="7" fillId="0" borderId="2" xfId="0" applyNumberFormat="1" applyFont="1" applyBorder="1" applyAlignment="1">
      <alignment horizontal="left" indent="6"/>
    </xf>
    <xf numFmtId="2" fontId="9" fillId="0" borderId="2" xfId="0" applyNumberFormat="1" applyFont="1" applyBorder="1" applyAlignment="1">
      <alignment horizontal="center"/>
    </xf>
    <xf numFmtId="0" fontId="7" fillId="0" borderId="2" xfId="0" applyFont="1" applyBorder="1" applyAlignment="1">
      <alignment horizontal="left" indent="2"/>
    </xf>
    <xf numFmtId="0" fontId="7" fillId="0" borderId="2" xfId="0" applyFont="1" applyBorder="1" applyAlignment="1">
      <alignment horizontal="left" indent="8"/>
    </xf>
    <xf numFmtId="0" fontId="7" fillId="0" borderId="2" xfId="0" applyFont="1" applyBorder="1" applyAlignment="1" applyProtection="1">
      <alignment horizontal="center"/>
      <protection/>
    </xf>
    <xf numFmtId="49" fontId="8" fillId="0" borderId="2" xfId="0" applyNumberFormat="1" applyFont="1" applyBorder="1" applyAlignment="1" applyProtection="1">
      <alignment horizontal="center"/>
      <protection/>
    </xf>
    <xf numFmtId="49" fontId="7" fillId="0" borderId="0" xfId="0" applyNumberFormat="1" applyFont="1" applyBorder="1" applyAlignment="1">
      <alignment horizontal="left" wrapText="1"/>
    </xf>
    <xf numFmtId="49" fontId="7" fillId="0" borderId="0" xfId="0" applyNumberFormat="1" applyFont="1" applyBorder="1" applyAlignment="1">
      <alignment horizontal="center"/>
    </xf>
    <xf numFmtId="0" fontId="9" fillId="0" borderId="0" xfId="0" applyFont="1" applyAlignment="1">
      <alignment horizontal="center"/>
    </xf>
    <xf numFmtId="0" fontId="7" fillId="0" borderId="0" xfId="0" applyFont="1" applyAlignment="1">
      <alignment vertical="center"/>
    </xf>
    <xf numFmtId="49" fontId="8" fillId="0" borderId="2" xfId="0" applyNumberFormat="1" applyFont="1" applyBorder="1" applyAlignment="1">
      <alignment horizontal="left" vertical="center"/>
    </xf>
    <xf numFmtId="1" fontId="9" fillId="0" borderId="2" xfId="0" applyNumberFormat="1" applyFont="1" applyBorder="1" applyAlignment="1">
      <alignment horizontal="center" vertical="center"/>
    </xf>
    <xf numFmtId="0" fontId="11" fillId="0" borderId="0" xfId="0" applyFont="1" applyAlignment="1">
      <alignment horizontal="right" vertical="center"/>
    </xf>
    <xf numFmtId="49" fontId="7" fillId="0" borderId="2" xfId="0" applyNumberFormat="1" applyFont="1" applyBorder="1" applyAlignment="1">
      <alignment horizontal="center" vertical="center"/>
    </xf>
    <xf numFmtId="0" fontId="10" fillId="0" borderId="2" xfId="0" applyFont="1" applyBorder="1" applyAlignment="1" applyProtection="1">
      <alignment horizontal="center" vertical="center"/>
      <protection locked="0"/>
    </xf>
    <xf numFmtId="49" fontId="7" fillId="0" borderId="2" xfId="0" applyNumberFormat="1" applyFont="1" applyBorder="1" applyAlignment="1">
      <alignment horizontal="left" vertical="center"/>
    </xf>
    <xf numFmtId="0" fontId="8" fillId="0" borderId="2"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vertical="center"/>
    </xf>
    <xf numFmtId="0" fontId="7" fillId="0" borderId="2" xfId="0" applyFont="1" applyBorder="1" applyAlignment="1">
      <alignment horizontal="right" vertical="center"/>
    </xf>
    <xf numFmtId="1" fontId="10" fillId="0" borderId="2"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xf>
    <xf numFmtId="49" fontId="7" fillId="0" borderId="2" xfId="0" applyNumberFormat="1" applyFont="1" applyFill="1" applyBorder="1" applyAlignment="1">
      <alignment vertical="center"/>
    </xf>
    <xf numFmtId="172" fontId="10" fillId="0" borderId="2" xfId="0" applyNumberFormat="1" applyFont="1" applyBorder="1" applyAlignment="1" applyProtection="1">
      <alignment horizontal="center" vertical="center"/>
      <protection locked="0"/>
    </xf>
    <xf numFmtId="49" fontId="7" fillId="0" borderId="2" xfId="0" applyNumberFormat="1" applyFont="1" applyBorder="1" applyAlignment="1">
      <alignment vertical="center"/>
    </xf>
    <xf numFmtId="2" fontId="9" fillId="0" borderId="2" xfId="0" applyNumberFormat="1" applyFont="1" applyBorder="1" applyAlignment="1">
      <alignment horizontal="center" vertical="center"/>
    </xf>
    <xf numFmtId="0" fontId="7" fillId="0" borderId="6" xfId="0" applyFont="1" applyBorder="1" applyAlignment="1">
      <alignment/>
    </xf>
    <xf numFmtId="0" fontId="38" fillId="0" borderId="0" xfId="0" applyFont="1" applyAlignment="1">
      <alignment/>
    </xf>
    <xf numFmtId="0" fontId="8" fillId="2" borderId="7" xfId="0" applyFont="1" applyFill="1" applyBorder="1" applyAlignment="1">
      <alignment horizontal="center" vertical="center" wrapText="1"/>
    </xf>
    <xf numFmtId="0" fontId="7" fillId="0" borderId="0" xfId="0" applyFont="1" applyBorder="1" applyAlignment="1">
      <alignment horizontal="justify"/>
    </xf>
    <xf numFmtId="0" fontId="8" fillId="0" borderId="0" xfId="0" applyFont="1" applyBorder="1" applyAlignment="1">
      <alignment horizontal="right" vertical="top"/>
    </xf>
    <xf numFmtId="0" fontId="10" fillId="0" borderId="0" xfId="0" applyFont="1" applyBorder="1" applyAlignment="1" applyProtection="1">
      <alignment horizontal="center"/>
      <protection locked="0"/>
    </xf>
    <xf numFmtId="0" fontId="38" fillId="0" borderId="0" xfId="0" applyFont="1" applyAlignment="1">
      <alignment vertical="center"/>
    </xf>
    <xf numFmtId="1" fontId="41" fillId="2" borderId="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0" fontId="8" fillId="0" borderId="2" xfId="0" applyFont="1" applyBorder="1" applyAlignment="1">
      <alignment horizontal="right" vertical="center"/>
    </xf>
    <xf numFmtId="0" fontId="0" fillId="0" borderId="0" xfId="0" applyBorder="1" applyAlignment="1">
      <alignment/>
    </xf>
    <xf numFmtId="0" fontId="7" fillId="0" borderId="0" xfId="0" applyFont="1" applyBorder="1" applyAlignment="1">
      <alignment horizontal="justify" vertical="center"/>
    </xf>
    <xf numFmtId="0" fontId="38" fillId="0" borderId="0" xfId="0" applyFont="1" applyBorder="1" applyAlignment="1">
      <alignment vertical="center"/>
    </xf>
    <xf numFmtId="0" fontId="8" fillId="0" borderId="0" xfId="0" applyFont="1" applyBorder="1" applyAlignment="1">
      <alignment horizontal="right" vertical="center"/>
    </xf>
    <xf numFmtId="0" fontId="10" fillId="0" borderId="0" xfId="0" applyFont="1" applyBorder="1" applyAlignment="1" applyProtection="1">
      <alignment horizontal="center" vertical="center"/>
      <protection locked="0"/>
    </xf>
    <xf numFmtId="0" fontId="38" fillId="0" borderId="0" xfId="0" applyFont="1" applyBorder="1" applyAlignment="1">
      <alignment horizontal="center" vertical="center"/>
    </xf>
    <xf numFmtId="0" fontId="8" fillId="2" borderId="8" xfId="0" applyFont="1" applyFill="1" applyBorder="1" applyAlignment="1">
      <alignment vertical="center" wrapText="1"/>
    </xf>
    <xf numFmtId="0" fontId="8" fillId="2" borderId="8" xfId="0" applyFont="1" applyFill="1" applyBorder="1" applyAlignment="1">
      <alignment horizontal="center" vertical="center" wrapText="1"/>
    </xf>
    <xf numFmtId="0" fontId="38" fillId="0" borderId="9" xfId="0" applyFont="1" applyBorder="1" applyAlignment="1">
      <alignment vertical="center"/>
    </xf>
    <xf numFmtId="0" fontId="38" fillId="0" borderId="6" xfId="0" applyFont="1" applyBorder="1" applyAlignment="1">
      <alignment vertical="center"/>
    </xf>
    <xf numFmtId="0" fontId="0" fillId="0" borderId="5" xfId="0" applyBorder="1" applyAlignment="1">
      <alignment/>
    </xf>
    <xf numFmtId="49" fontId="8" fillId="0" borderId="2" xfId="0" applyNumberFormat="1" applyFont="1" applyFill="1" applyBorder="1" applyAlignment="1">
      <alignment horizontal="center"/>
    </xf>
    <xf numFmtId="3" fontId="9" fillId="0" borderId="2" xfId="0" applyNumberFormat="1" applyFont="1" applyFill="1" applyBorder="1" applyAlignment="1">
      <alignment horizontal="center"/>
    </xf>
    <xf numFmtId="49" fontId="8" fillId="0" borderId="2" xfId="0" applyNumberFormat="1" applyFont="1" applyFill="1" applyBorder="1" applyAlignment="1">
      <alignment horizontal="right"/>
    </xf>
    <xf numFmtId="3" fontId="9" fillId="0" borderId="2" xfId="0" applyNumberFormat="1" applyFont="1" applyFill="1" applyBorder="1" applyAlignment="1" applyProtection="1">
      <alignment horizontal="center"/>
      <protection/>
    </xf>
    <xf numFmtId="3" fontId="12" fillId="0" borderId="2" xfId="0" applyNumberFormat="1" applyFont="1" applyFill="1" applyBorder="1" applyAlignment="1" applyProtection="1">
      <alignment horizontal="center"/>
      <protection locked="0"/>
    </xf>
    <xf numFmtId="1" fontId="10" fillId="0" borderId="2" xfId="0" applyNumberFormat="1" applyFont="1" applyFill="1" applyBorder="1" applyAlignment="1" applyProtection="1">
      <alignment horizontal="center"/>
      <protection locked="0"/>
    </xf>
    <xf numFmtId="0" fontId="9" fillId="0" borderId="2" xfId="0" applyFont="1" applyFill="1" applyBorder="1" applyAlignment="1">
      <alignment horizontal="center"/>
    </xf>
    <xf numFmtId="0" fontId="10" fillId="0" borderId="2" xfId="0" applyFont="1" applyFill="1" applyBorder="1" applyAlignment="1">
      <alignment horizontal="center"/>
    </xf>
    <xf numFmtId="1" fontId="9" fillId="0" borderId="2" xfId="0" applyNumberFormat="1" applyFont="1" applyFill="1" applyBorder="1" applyAlignment="1">
      <alignment horizontal="center"/>
    </xf>
    <xf numFmtId="1" fontId="9" fillId="0" borderId="2" xfId="0" applyNumberFormat="1" applyFont="1" applyFill="1" applyBorder="1" applyAlignment="1">
      <alignment horizontal="center" vertical="center"/>
    </xf>
    <xf numFmtId="0" fontId="43" fillId="0" borderId="0" xfId="0" applyFont="1" applyAlignment="1" applyProtection="1">
      <alignment/>
      <protection/>
    </xf>
    <xf numFmtId="0" fontId="4" fillId="0" borderId="3" xfId="0" applyFont="1" applyBorder="1" applyAlignment="1" applyProtection="1">
      <alignment/>
      <protection locked="0"/>
    </xf>
    <xf numFmtId="0" fontId="4" fillId="0" borderId="0" xfId="0" applyFont="1" applyAlignment="1">
      <alignment wrapText="1"/>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4" fillId="0" borderId="10" xfId="0" applyFont="1" applyBorder="1" applyAlignment="1">
      <alignment/>
    </xf>
    <xf numFmtId="0" fontId="6" fillId="0" borderId="0" xfId="0" applyFont="1" applyBorder="1" applyAlignment="1">
      <alignment/>
    </xf>
    <xf numFmtId="1" fontId="9" fillId="0" borderId="2" xfId="0" applyNumberFormat="1" applyFont="1" applyBorder="1" applyAlignment="1" applyProtection="1">
      <alignment horizontal="center" vertical="center"/>
      <protection/>
    </xf>
    <xf numFmtId="49" fontId="7" fillId="0" borderId="2" xfId="0" applyNumberFormat="1" applyFont="1" applyBorder="1" applyAlignment="1" applyProtection="1">
      <alignment/>
      <protection locked="0"/>
    </xf>
    <xf numFmtId="49" fontId="24" fillId="0" borderId="0" xfId="0" applyNumberFormat="1"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4" fillId="0" borderId="10" xfId="0" applyFont="1" applyBorder="1" applyAlignment="1" applyProtection="1">
      <alignment/>
      <protection locked="0"/>
    </xf>
    <xf numFmtId="0" fontId="4" fillId="0" borderId="0" xfId="0" applyFont="1" applyBorder="1" applyAlignment="1" applyProtection="1">
      <alignment/>
      <protection locked="0"/>
    </xf>
    <xf numFmtId="0" fontId="14" fillId="0" borderId="0" xfId="0" applyFont="1" applyAlignment="1" applyProtection="1">
      <alignment/>
      <protection locked="0"/>
    </xf>
    <xf numFmtId="0" fontId="0" fillId="0" borderId="0" xfId="0" applyBorder="1" applyAlignment="1" applyProtection="1">
      <alignment/>
      <protection locked="0"/>
    </xf>
    <xf numFmtId="0" fontId="4" fillId="0" borderId="0" xfId="0" applyFont="1" applyFill="1" applyAlignment="1">
      <alignment horizontal="right"/>
    </xf>
    <xf numFmtId="0" fontId="3" fillId="0" borderId="0" xfId="0" applyFont="1" applyFill="1" applyAlignment="1">
      <alignment horizontal="right"/>
    </xf>
    <xf numFmtId="0" fontId="8" fillId="2" borderId="2" xfId="0" applyFont="1" applyFill="1" applyBorder="1" applyAlignment="1">
      <alignment wrapText="1"/>
    </xf>
    <xf numFmtId="0" fontId="7" fillId="0" borderId="1" xfId="0" applyFont="1" applyBorder="1" applyAlignment="1">
      <alignment horizontal="left" vertical="center" wrapText="1"/>
    </xf>
    <xf numFmtId="3" fontId="9" fillId="0" borderId="1" xfId="0" applyNumberFormat="1" applyFont="1" applyBorder="1" applyAlignment="1">
      <alignment horizontal="center"/>
    </xf>
    <xf numFmtId="1" fontId="10" fillId="0" borderId="11" xfId="0" applyNumberFormat="1" applyFont="1" applyBorder="1" applyAlignment="1" applyProtection="1">
      <alignment horizontal="center" vertical="center"/>
      <protection locked="0"/>
    </xf>
    <xf numFmtId="0" fontId="7" fillId="0" borderId="0" xfId="0" applyFont="1" applyBorder="1" applyAlignment="1">
      <alignment wrapText="1"/>
    </xf>
    <xf numFmtId="0" fontId="8" fillId="0" borderId="0" xfId="0" applyFont="1" applyAlignment="1">
      <alignment horizontal="left" vertical="center" wrapText="1"/>
    </xf>
    <xf numFmtId="49" fontId="7" fillId="0" borderId="2" xfId="0" applyNumberFormat="1" applyFont="1" applyBorder="1" applyAlignment="1">
      <alignment vertical="center" wrapText="1"/>
    </xf>
    <xf numFmtId="0" fontId="7" fillId="0" borderId="2" xfId="0" applyFont="1" applyBorder="1" applyAlignment="1">
      <alignment vertical="center"/>
    </xf>
    <xf numFmtId="0" fontId="7" fillId="0" borderId="8" xfId="0" applyFont="1" applyBorder="1" applyAlignment="1">
      <alignment horizontal="left" wrapText="1"/>
    </xf>
    <xf numFmtId="0" fontId="7" fillId="0" borderId="12" xfId="0" applyFont="1" applyBorder="1" applyAlignment="1">
      <alignment horizontal="left" wrapText="1"/>
    </xf>
    <xf numFmtId="49" fontId="8" fillId="0" borderId="13" xfId="0" applyNumberFormat="1" applyFont="1" applyBorder="1" applyAlignment="1">
      <alignment horizontal="left" wrapText="1"/>
    </xf>
    <xf numFmtId="0" fontId="7" fillId="0" borderId="1" xfId="0" applyFont="1" applyBorder="1" applyAlignment="1">
      <alignment horizontal="left" wrapText="1"/>
    </xf>
    <xf numFmtId="0" fontId="7" fillId="0" borderId="14" xfId="0" applyFont="1" applyBorder="1" applyAlignment="1">
      <alignment horizontal="left" wrapText="1"/>
    </xf>
    <xf numFmtId="0" fontId="8" fillId="2" borderId="2" xfId="0" applyFont="1" applyFill="1" applyBorder="1" applyAlignment="1">
      <alignment horizontal="left" vertical="center" wrapText="1"/>
    </xf>
    <xf numFmtId="0" fontId="8" fillId="0" borderId="2" xfId="0" applyFont="1" applyBorder="1" applyAlignment="1">
      <alignment horizontal="left"/>
    </xf>
    <xf numFmtId="0" fontId="7" fillId="0" borderId="2" xfId="0" applyFont="1" applyBorder="1" applyAlignment="1">
      <alignment horizontal="left" wrapText="1"/>
    </xf>
    <xf numFmtId="0" fontId="24" fillId="0" borderId="0" xfId="0" applyFont="1" applyBorder="1" applyAlignment="1">
      <alignment horizontal="left" wrapText="1"/>
    </xf>
    <xf numFmtId="0" fontId="4" fillId="0" borderId="0" xfId="0" applyFont="1" applyBorder="1" applyAlignment="1">
      <alignment horizontal="left" wrapText="1"/>
    </xf>
    <xf numFmtId="0" fontId="8" fillId="0" borderId="0" xfId="0" applyFont="1" applyAlignment="1" applyProtection="1">
      <alignment horizontal="left" wrapText="1"/>
      <protection/>
    </xf>
    <xf numFmtId="0" fontId="7" fillId="0" borderId="2" xfId="0" applyFont="1" applyBorder="1" applyAlignment="1">
      <alignment horizontal="left"/>
    </xf>
    <xf numFmtId="49" fontId="7" fillId="0" borderId="2" xfId="0" applyNumberFormat="1" applyFont="1" applyBorder="1" applyAlignment="1">
      <alignment horizontal="left" wrapText="1"/>
    </xf>
    <xf numFmtId="49" fontId="7" fillId="0" borderId="2" xfId="0" applyNumberFormat="1" applyFont="1" applyBorder="1" applyAlignment="1">
      <alignment horizontal="left"/>
    </xf>
    <xf numFmtId="49" fontId="8" fillId="0" borderId="0" xfId="0" applyNumberFormat="1" applyFont="1" applyBorder="1" applyAlignment="1" applyProtection="1">
      <alignment horizontal="left" wrapText="1"/>
      <protection/>
    </xf>
    <xf numFmtId="49" fontId="8" fillId="2" borderId="2" xfId="0" applyNumberFormat="1" applyFont="1" applyFill="1" applyBorder="1" applyAlignment="1" applyProtection="1">
      <alignment horizontal="left"/>
      <protection/>
    </xf>
    <xf numFmtId="49" fontId="7" fillId="0" borderId="2" xfId="0" applyNumberFormat="1" applyFont="1" applyBorder="1" applyAlignment="1" applyProtection="1">
      <alignment horizontal="left" wrapText="1"/>
      <protection/>
    </xf>
    <xf numFmtId="0" fontId="4" fillId="0" borderId="0" xfId="0" applyFont="1" applyAlignment="1">
      <alignment horizontal="right"/>
    </xf>
    <xf numFmtId="0" fontId="4" fillId="0" borderId="0" xfId="0" applyFont="1" applyAlignment="1">
      <alignment/>
    </xf>
    <xf numFmtId="0" fontId="20" fillId="0" borderId="0" xfId="0" applyFont="1" applyAlignment="1">
      <alignment horizontal="center"/>
    </xf>
    <xf numFmtId="0" fontId="4" fillId="0" borderId="3" xfId="0" applyFont="1" applyBorder="1" applyAlignment="1" applyProtection="1">
      <alignment/>
      <protection locked="0"/>
    </xf>
    <xf numFmtId="0" fontId="22" fillId="0" borderId="0" xfId="0" applyFont="1" applyAlignment="1">
      <alignment/>
    </xf>
    <xf numFmtId="0" fontId="4" fillId="0" borderId="0" xfId="0" applyFont="1" applyFill="1" applyAlignment="1">
      <alignment/>
    </xf>
    <xf numFmtId="0" fontId="4" fillId="0" borderId="3" xfId="0" applyFont="1" applyBorder="1" applyAlignment="1">
      <alignment/>
    </xf>
    <xf numFmtId="0" fontId="6" fillId="0" borderId="3" xfId="0" applyFont="1" applyBorder="1" applyAlignment="1" applyProtection="1">
      <alignment horizontal="justify"/>
      <protection locked="0"/>
    </xf>
    <xf numFmtId="0" fontId="0" fillId="0" borderId="3" xfId="0" applyFont="1" applyBorder="1" applyAlignment="1" applyProtection="1">
      <alignment/>
      <protection locked="0"/>
    </xf>
    <xf numFmtId="0" fontId="20" fillId="0" borderId="0" xfId="0" applyFont="1" applyBorder="1" applyAlignment="1">
      <alignment horizontal="left" wrapText="1"/>
    </xf>
    <xf numFmtId="0" fontId="0" fillId="0" borderId="0" xfId="0" applyBorder="1" applyAlignment="1">
      <alignment horizontal="left"/>
    </xf>
    <xf numFmtId="0" fontId="21" fillId="0" borderId="0" xfId="0" applyFont="1" applyFill="1" applyAlignment="1">
      <alignment/>
    </xf>
    <xf numFmtId="0" fontId="21" fillId="0" borderId="0" xfId="0" applyFont="1" applyFill="1" applyAlignment="1">
      <alignment horizontal="center" wrapText="1"/>
    </xf>
    <xf numFmtId="0" fontId="31" fillId="0" borderId="0" xfId="0" applyFont="1" applyFill="1" applyAlignment="1">
      <alignment/>
    </xf>
    <xf numFmtId="0" fontId="31" fillId="0" borderId="0" xfId="0" applyFont="1" applyAlignment="1">
      <alignment/>
    </xf>
    <xf numFmtId="0" fontId="4" fillId="0" borderId="0" xfId="0" applyFont="1" applyAlignment="1">
      <alignment/>
    </xf>
    <xf numFmtId="0" fontId="4" fillId="0" borderId="3" xfId="0" applyFont="1" applyBorder="1" applyAlignment="1" applyProtection="1">
      <alignment/>
      <protection locked="0"/>
    </xf>
    <xf numFmtId="0" fontId="32" fillId="0" borderId="3" xfId="0" applyFont="1" applyBorder="1" applyAlignment="1" applyProtection="1">
      <alignment horizontal="justify"/>
      <protection locked="0"/>
    </xf>
    <xf numFmtId="0" fontId="0" fillId="0" borderId="3" xfId="0" applyBorder="1" applyAlignment="1" applyProtection="1">
      <alignment/>
      <protection locked="0"/>
    </xf>
    <xf numFmtId="0" fontId="18" fillId="0" borderId="0" xfId="0" applyFont="1" applyAlignment="1">
      <alignment/>
    </xf>
    <xf numFmtId="0" fontId="31" fillId="0" borderId="3" xfId="0" applyFont="1" applyBorder="1" applyAlignment="1">
      <alignment horizontal="left"/>
    </xf>
    <xf numFmtId="0" fontId="4" fillId="0" borderId="0" xfId="0" applyFont="1" applyAlignment="1">
      <alignment horizontal="left"/>
    </xf>
    <xf numFmtId="0" fontId="3" fillId="0" borderId="0" xfId="0" applyFont="1" applyFill="1" applyAlignment="1">
      <alignment/>
    </xf>
    <xf numFmtId="0" fontId="4" fillId="0" borderId="3" xfId="0" applyFont="1" applyBorder="1" applyAlignment="1" applyProtection="1">
      <alignment horizontal="left"/>
      <protection locked="0"/>
    </xf>
    <xf numFmtId="0" fontId="6" fillId="0" borderId="10" xfId="0" applyFont="1" applyBorder="1" applyAlignment="1">
      <alignment horizontal="left"/>
    </xf>
    <xf numFmtId="0" fontId="4" fillId="0" borderId="6" xfId="0" applyFont="1" applyBorder="1" applyAlignment="1">
      <alignment horizontal="center" wrapText="1"/>
    </xf>
    <xf numFmtId="0" fontId="4" fillId="0" borderId="3" xfId="0" applyFont="1" applyBorder="1" applyAlignment="1">
      <alignment horizontal="left"/>
    </xf>
    <xf numFmtId="0" fontId="7" fillId="0" borderId="0" xfId="0" applyFont="1" applyBorder="1" applyAlignment="1">
      <alignment horizontal="left" vertical="center" wrapText="1"/>
    </xf>
    <xf numFmtId="0" fontId="8" fillId="2" borderId="2" xfId="0" applyFont="1" applyFill="1" applyBorder="1" applyAlignment="1" applyProtection="1">
      <alignment horizontal="center" vertical="center" wrapText="1" shrinkToFit="1"/>
      <protection/>
    </xf>
    <xf numFmtId="0" fontId="7" fillId="0" borderId="2" xfId="0" applyFont="1" applyBorder="1" applyAlignment="1">
      <alignment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37" fillId="0" borderId="0" xfId="0" applyFont="1" applyBorder="1" applyAlignment="1">
      <alignment horizontal="left" vertical="center" wrapText="1"/>
    </xf>
    <xf numFmtId="0" fontId="7" fillId="0" borderId="0" xfId="0" applyFont="1" applyBorder="1" applyAlignment="1">
      <alignment vertical="center" wrapText="1"/>
    </xf>
    <xf numFmtId="49" fontId="37" fillId="0" borderId="15"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9" xfId="0" applyFont="1" applyBorder="1" applyAlignment="1">
      <alignment vertical="center" wrapText="1"/>
    </xf>
    <xf numFmtId="49" fontId="8" fillId="2" borderId="2" xfId="0" applyNumberFormat="1" applyFont="1" applyFill="1" applyBorder="1" applyAlignment="1">
      <alignment horizontal="left" vertical="center" wrapText="1"/>
    </xf>
    <xf numFmtId="0" fontId="7" fillId="0" borderId="2" xfId="0" applyFont="1" applyBorder="1" applyAlignment="1">
      <alignment horizontal="left" vertical="center"/>
    </xf>
    <xf numFmtId="49" fontId="7" fillId="0" borderId="2" xfId="0" applyNumberFormat="1" applyFont="1" applyFill="1" applyBorder="1" applyAlignment="1">
      <alignment vertical="center" wrapText="1"/>
    </xf>
    <xf numFmtId="0" fontId="7" fillId="0" borderId="2" xfId="0" applyFont="1" applyFill="1" applyBorder="1" applyAlignment="1">
      <alignment vertical="center" wrapText="1"/>
    </xf>
    <xf numFmtId="49" fontId="8" fillId="0" borderId="2" xfId="0" applyNumberFormat="1" applyFont="1" applyBorder="1" applyAlignment="1">
      <alignment vertical="center"/>
    </xf>
    <xf numFmtId="49" fontId="7" fillId="0" borderId="2" xfId="0" applyNumberFormat="1" applyFont="1" applyBorder="1" applyAlignment="1">
      <alignment horizontal="left" vertical="center"/>
    </xf>
    <xf numFmtId="49" fontId="8" fillId="0" borderId="2" xfId="0" applyNumberFormat="1" applyFont="1" applyBorder="1" applyAlignment="1">
      <alignment horizontal="left" vertical="center"/>
    </xf>
    <xf numFmtId="0" fontId="38" fillId="0" borderId="2" xfId="0" applyFont="1" applyBorder="1" applyAlignment="1">
      <alignment vertical="center"/>
    </xf>
    <xf numFmtId="0" fontId="7" fillId="0" borderId="2" xfId="0" applyFont="1" applyBorder="1" applyAlignment="1">
      <alignment horizontal="justify" vertical="center"/>
    </xf>
    <xf numFmtId="49" fontId="7" fillId="0" borderId="2" xfId="0" applyNumberFormat="1" applyFont="1" applyBorder="1" applyAlignment="1" applyProtection="1">
      <alignment horizontal="left" vertical="center"/>
      <protection locked="0"/>
    </xf>
    <xf numFmtId="0" fontId="38" fillId="0" borderId="2" xfId="0" applyFont="1" applyBorder="1" applyAlignment="1">
      <alignment vertical="center" wrapText="1"/>
    </xf>
    <xf numFmtId="49" fontId="7" fillId="0" borderId="2" xfId="0" applyNumberFormat="1" applyFont="1" applyBorder="1" applyAlignment="1">
      <alignment vertical="center"/>
    </xf>
    <xf numFmtId="0" fontId="8" fillId="0" borderId="2" xfId="0" applyFont="1" applyBorder="1" applyAlignment="1">
      <alignment vertical="center"/>
    </xf>
    <xf numFmtId="0" fontId="40" fillId="0" borderId="2" xfId="0" applyFont="1" applyBorder="1" applyAlignment="1">
      <alignment vertical="center"/>
    </xf>
    <xf numFmtId="0" fontId="8" fillId="2" borderId="8" xfId="0" applyFont="1" applyFill="1" applyBorder="1" applyAlignment="1">
      <alignment vertical="center"/>
    </xf>
    <xf numFmtId="0" fontId="40" fillId="0" borderId="12" xfId="0" applyFont="1" applyBorder="1" applyAlignment="1">
      <alignment vertical="center"/>
    </xf>
    <xf numFmtId="0" fontId="7" fillId="0" borderId="2" xfId="0" applyFont="1" applyFill="1" applyBorder="1" applyAlignment="1">
      <alignment vertical="center"/>
    </xf>
    <xf numFmtId="0" fontId="6" fillId="0" borderId="3" xfId="0" applyFont="1" applyBorder="1" applyAlignment="1" applyProtection="1">
      <alignment horizontal="left"/>
      <protection locked="0"/>
    </xf>
    <xf numFmtId="0" fontId="0" fillId="0" borderId="0" xfId="0" applyBorder="1" applyAlignment="1" applyProtection="1">
      <alignment/>
      <protection locked="0"/>
    </xf>
    <xf numFmtId="0" fontId="6" fillId="0" borderId="6" xfId="0" applyFont="1" applyBorder="1" applyAlignment="1" applyProtection="1">
      <alignment horizontal="left"/>
      <protection locked="0"/>
    </xf>
    <xf numFmtId="0" fontId="7" fillId="0" borderId="2" xfId="0" applyFont="1" applyBorder="1" applyAlignment="1">
      <alignment horizontal="justify" vertical="center" wrapText="1"/>
    </xf>
    <xf numFmtId="0" fontId="37" fillId="0" borderId="11" xfId="0" applyFont="1" applyFill="1" applyBorder="1" applyAlignment="1">
      <alignment vertical="center"/>
    </xf>
    <xf numFmtId="0" fontId="27" fillId="0" borderId="11" xfId="0" applyFont="1" applyBorder="1" applyAlignment="1">
      <alignment vertical="center"/>
    </xf>
    <xf numFmtId="0" fontId="6" fillId="0" borderId="10" xfId="0" applyFont="1" applyBorder="1" applyAlignment="1" applyProtection="1">
      <alignment horizontal="left"/>
      <protection locked="0"/>
    </xf>
    <xf numFmtId="0" fontId="8" fillId="0" borderId="1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8" fillId="0" borderId="0" xfId="0" applyFont="1" applyBorder="1" applyAlignment="1">
      <alignment vertical="center"/>
    </xf>
    <xf numFmtId="0" fontId="7" fillId="0" borderId="2" xfId="0" applyFont="1" applyBorder="1" applyAlignment="1" applyProtection="1">
      <alignment vertical="center"/>
      <protection locked="0"/>
    </xf>
    <xf numFmtId="0" fontId="38" fillId="0" borderId="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38" fillId="0" borderId="13"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1" fontId="10" fillId="2" borderId="8" xfId="0" applyNumberFormat="1" applyFont="1" applyFill="1" applyBorder="1" applyAlignment="1" applyProtection="1">
      <alignment horizontal="center" vertical="center" wrapText="1"/>
      <protection locked="0"/>
    </xf>
    <xf numFmtId="0" fontId="38" fillId="0" borderId="12" xfId="0" applyFont="1" applyBorder="1" applyAlignment="1">
      <alignment vertical="center"/>
    </xf>
    <xf numFmtId="0" fontId="10" fillId="0" borderId="13"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2"/>
  <sheetViews>
    <sheetView zoomScale="120" zoomScaleNormal="120" workbookViewId="0" topLeftCell="A1">
      <selection activeCell="F12" sqref="F12"/>
    </sheetView>
  </sheetViews>
  <sheetFormatPr defaultColWidth="9.140625" defaultRowHeight="12.75"/>
  <cols>
    <col min="1" max="1" width="9.421875" style="2" customWidth="1"/>
    <col min="2" max="2" width="10.421875" style="2" customWidth="1"/>
    <col min="3" max="3" width="12.00390625" style="2" customWidth="1"/>
    <col min="4" max="4" width="12.57421875" style="2" customWidth="1"/>
    <col min="5" max="5" width="10.28125" style="2" customWidth="1"/>
    <col min="6" max="6" width="11.57421875" style="2" customWidth="1"/>
    <col min="7" max="7" width="14.28125" style="2" customWidth="1"/>
    <col min="8" max="8" width="14.421875" style="2" customWidth="1"/>
    <col min="9" max="16384" width="9.140625" style="2" customWidth="1"/>
  </cols>
  <sheetData>
    <row r="1" spans="2:7" ht="12.75">
      <c r="B1" s="261"/>
      <c r="C1" s="261"/>
      <c r="G1" s="47" t="s">
        <v>296</v>
      </c>
    </row>
    <row r="2" spans="1:7" ht="12.75">
      <c r="A2" s="3"/>
      <c r="B2" s="261"/>
      <c r="C2" s="261"/>
      <c r="G2" s="47" t="s">
        <v>280</v>
      </c>
    </row>
    <row r="3" spans="2:7" ht="12.75">
      <c r="B3" s="261"/>
      <c r="C3" s="261"/>
      <c r="F3" s="260" t="s">
        <v>304</v>
      </c>
      <c r="G3" s="260"/>
    </row>
    <row r="4" spans="2:8" ht="12.75">
      <c r="B4" s="261"/>
      <c r="C4" s="261"/>
      <c r="F4" s="260" t="s">
        <v>305</v>
      </c>
      <c r="G4" s="260"/>
      <c r="H4" s="47"/>
    </row>
    <row r="5" spans="2:3" ht="12.75">
      <c r="B5" s="261"/>
      <c r="C5" s="261"/>
    </row>
    <row r="6" spans="2:3" ht="12.75">
      <c r="B6" s="261"/>
      <c r="C6" s="261"/>
    </row>
    <row r="7" spans="2:3" ht="12.75">
      <c r="B7" s="261"/>
      <c r="C7" s="261"/>
    </row>
    <row r="8" spans="1:8" ht="18.75">
      <c r="A8" s="262" t="s">
        <v>0</v>
      </c>
      <c r="B8" s="262"/>
      <c r="C8" s="262"/>
      <c r="D8" s="262"/>
      <c r="E8" s="262"/>
      <c r="F8" s="262"/>
      <c r="G8" s="262"/>
      <c r="H8" s="55"/>
    </row>
    <row r="9" spans="2:7" ht="18" customHeight="1">
      <c r="B9" s="261"/>
      <c r="C9" s="261"/>
      <c r="D9" s="269" t="s">
        <v>368</v>
      </c>
      <c r="E9" s="270"/>
      <c r="F9" s="270"/>
      <c r="G9" s="5"/>
    </row>
    <row r="10" spans="2:7" ht="12.75">
      <c r="B10" s="261"/>
      <c r="C10" s="261"/>
      <c r="G10" s="2" t="s">
        <v>302</v>
      </c>
    </row>
    <row r="11" spans="1:7" ht="12.75">
      <c r="A11" s="73"/>
      <c r="B11" s="265"/>
      <c r="C11" s="265"/>
      <c r="D11" s="73"/>
      <c r="E11" s="73"/>
      <c r="F11" s="73"/>
      <c r="G11" s="73"/>
    </row>
    <row r="12" spans="1:6" ht="12.75">
      <c r="A12" s="265" t="s">
        <v>297</v>
      </c>
      <c r="B12" s="265"/>
      <c r="C12" s="265"/>
      <c r="D12" s="265"/>
      <c r="E12" s="233"/>
      <c r="F12" s="2" t="s">
        <v>433</v>
      </c>
    </row>
    <row r="13" spans="1:6" ht="12.75">
      <c r="A13" s="282" t="s">
        <v>431</v>
      </c>
      <c r="B13" s="282"/>
      <c r="C13" s="282"/>
      <c r="D13" s="282"/>
      <c r="E13" s="234"/>
      <c r="F13" s="3" t="s">
        <v>434</v>
      </c>
    </row>
    <row r="14" spans="1:6" ht="15">
      <c r="A14" s="74"/>
      <c r="B14" s="273"/>
      <c r="C14" s="273"/>
      <c r="D14" s="75"/>
      <c r="E14" s="233"/>
      <c r="F14" s="2" t="s">
        <v>435</v>
      </c>
    </row>
    <row r="15" spans="1:6" ht="14.25" customHeight="1">
      <c r="A15" s="74"/>
      <c r="B15" s="273"/>
      <c r="C15" s="273"/>
      <c r="D15" s="75"/>
      <c r="E15" s="233"/>
      <c r="F15" s="2" t="s">
        <v>436</v>
      </c>
    </row>
    <row r="16" spans="1:7" ht="13.5">
      <c r="A16" s="76"/>
      <c r="B16" s="265"/>
      <c r="C16" s="265"/>
      <c r="D16" s="77"/>
      <c r="E16" s="73"/>
      <c r="F16" s="73"/>
      <c r="G16" s="73"/>
    </row>
    <row r="17" spans="1:7" ht="12.75">
      <c r="A17" s="73"/>
      <c r="B17" s="265"/>
      <c r="C17" s="265"/>
      <c r="D17" s="73"/>
      <c r="E17" s="73"/>
      <c r="F17" s="73"/>
      <c r="G17" s="73"/>
    </row>
    <row r="18" spans="1:8" ht="25.5" customHeight="1">
      <c r="A18" s="272" t="s">
        <v>204</v>
      </c>
      <c r="B18" s="272"/>
      <c r="C18" s="272"/>
      <c r="D18" s="272"/>
      <c r="E18" s="272"/>
      <c r="F18" s="272"/>
      <c r="G18" s="272"/>
      <c r="H18" s="48"/>
    </row>
    <row r="19" spans="1:9" ht="25.5" customHeight="1">
      <c r="A19" s="272" t="s">
        <v>276</v>
      </c>
      <c r="B19" s="272"/>
      <c r="C19" s="272"/>
      <c r="D19" s="272"/>
      <c r="E19" s="272"/>
      <c r="F19" s="272"/>
      <c r="G19" s="272"/>
      <c r="H19" s="48"/>
      <c r="I19" s="33"/>
    </row>
    <row r="20" spans="1:9" ht="29.25" customHeight="1">
      <c r="A20" s="271" t="s">
        <v>226</v>
      </c>
      <c r="B20" s="271"/>
      <c r="C20" s="271"/>
      <c r="D20" s="271"/>
      <c r="E20" s="271"/>
      <c r="F20" s="271"/>
      <c r="G20" s="271"/>
      <c r="H20" s="58"/>
      <c r="I20" s="33"/>
    </row>
    <row r="21" spans="1:9" ht="25.5" customHeight="1">
      <c r="A21" s="272" t="s">
        <v>432</v>
      </c>
      <c r="B21" s="272"/>
      <c r="C21" s="272"/>
      <c r="D21" s="272"/>
      <c r="E21" s="272"/>
      <c r="F21" s="272"/>
      <c r="G21" s="272"/>
      <c r="H21" s="48"/>
      <c r="I21" s="33"/>
    </row>
    <row r="22" spans="1:3" ht="25.5" customHeight="1">
      <c r="A22" s="48"/>
      <c r="B22" s="261"/>
      <c r="C22" s="261"/>
    </row>
    <row r="23" spans="1:6" ht="14.25" customHeight="1">
      <c r="A23" s="48"/>
      <c r="B23" s="261"/>
      <c r="C23" s="261"/>
      <c r="F23" s="31"/>
    </row>
    <row r="24" spans="1:8" ht="15.75">
      <c r="A24" s="60" t="s">
        <v>306</v>
      </c>
      <c r="B24" s="60"/>
      <c r="C24" s="60"/>
      <c r="D24" s="62"/>
      <c r="E24" s="63"/>
      <c r="F24" s="61"/>
      <c r="G24" s="64"/>
      <c r="H24" s="36"/>
    </row>
    <row r="25" spans="1:9" ht="15.75">
      <c r="A25" s="49"/>
      <c r="B25" s="264"/>
      <c r="C25" s="264"/>
      <c r="D25" s="35"/>
      <c r="E25" s="35"/>
      <c r="F25" s="35"/>
      <c r="G25" s="50"/>
      <c r="H25" s="50"/>
      <c r="I25" s="34"/>
    </row>
    <row r="26" spans="1:8" ht="20.25" customHeight="1">
      <c r="A26" s="275" t="s">
        <v>184</v>
      </c>
      <c r="B26" s="275"/>
      <c r="C26" s="275"/>
      <c r="D26" s="263"/>
      <c r="E26" s="263"/>
      <c r="F26" s="263"/>
      <c r="G26" s="263"/>
      <c r="H26" s="56"/>
    </row>
    <row r="27" spans="1:8" ht="19.5" customHeight="1">
      <c r="A27" s="263"/>
      <c r="B27" s="268"/>
      <c r="C27" s="268"/>
      <c r="D27" s="268"/>
      <c r="E27" s="268"/>
      <c r="F27" s="268"/>
      <c r="G27" s="268"/>
      <c r="H27" s="59"/>
    </row>
    <row r="28" spans="1:8" ht="14.25" customHeight="1">
      <c r="A28" s="281"/>
      <c r="B28" s="281"/>
      <c r="C28" s="281"/>
      <c r="D28" s="281"/>
      <c r="E28" s="281"/>
      <c r="F28" s="281"/>
      <c r="G28" s="281"/>
      <c r="H28" s="51"/>
    </row>
    <row r="29" spans="1:8" ht="15">
      <c r="A29" s="2" t="s">
        <v>1</v>
      </c>
      <c r="B29" s="263"/>
      <c r="C29" s="263"/>
      <c r="D29" s="263"/>
      <c r="E29" s="263"/>
      <c r="F29" s="263"/>
      <c r="G29" s="263"/>
      <c r="H29" s="87"/>
    </row>
    <row r="30" spans="1:8" ht="15">
      <c r="A30" s="276"/>
      <c r="B30" s="276"/>
      <c r="C30" s="276"/>
      <c r="D30" s="276"/>
      <c r="E30" s="276"/>
      <c r="F30" s="47" t="s">
        <v>2</v>
      </c>
      <c r="G30" s="218"/>
      <c r="H30" s="56"/>
    </row>
    <row r="31" spans="1:8" ht="15">
      <c r="A31" s="285"/>
      <c r="B31" s="285"/>
      <c r="C31" s="285"/>
      <c r="D31" s="285"/>
      <c r="E31" s="285"/>
      <c r="F31" s="219"/>
      <c r="G31" s="219"/>
      <c r="H31" s="52"/>
    </row>
    <row r="32" spans="1:8" ht="16.5" customHeight="1">
      <c r="A32" s="54" t="s">
        <v>360</v>
      </c>
      <c r="B32" s="81"/>
      <c r="C32" s="280"/>
      <c r="D32" s="280"/>
      <c r="E32" s="280"/>
      <c r="F32" s="280"/>
      <c r="G32" s="280"/>
      <c r="H32" s="57"/>
    </row>
    <row r="33" spans="1:8" ht="15">
      <c r="A33" s="51"/>
      <c r="D33" s="279" t="s">
        <v>3</v>
      </c>
      <c r="E33" s="279"/>
      <c r="F33" s="51"/>
      <c r="G33" s="51"/>
      <c r="H33" s="51"/>
    </row>
    <row r="34" spans="2:8" ht="15">
      <c r="B34" s="261"/>
      <c r="C34" s="261"/>
      <c r="G34" s="31"/>
      <c r="H34" s="51"/>
    </row>
    <row r="35" spans="1:8" ht="15">
      <c r="A35" s="23" t="s">
        <v>299</v>
      </c>
      <c r="B35" s="283"/>
      <c r="C35" s="283"/>
      <c r="D35" s="220"/>
      <c r="E35" s="221"/>
      <c r="F35" s="47" t="s">
        <v>300</v>
      </c>
      <c r="G35" s="218"/>
      <c r="H35" s="56"/>
    </row>
    <row r="36" spans="1:8" ht="18" customHeight="1">
      <c r="A36" s="222" t="s">
        <v>4</v>
      </c>
      <c r="B36" s="284"/>
      <c r="C36" s="284"/>
      <c r="D36" s="223"/>
      <c r="E36" s="286" t="s">
        <v>303</v>
      </c>
      <c r="F36" s="286"/>
      <c r="G36" s="286"/>
      <c r="H36" s="54"/>
    </row>
    <row r="37" spans="1:8" ht="15">
      <c r="A37" s="261"/>
      <c r="B37" s="261"/>
      <c r="D37" s="31"/>
      <c r="H37" s="51"/>
    </row>
    <row r="38" spans="1:8" ht="15.75" customHeight="1">
      <c r="A38" s="266" t="s">
        <v>185</v>
      </c>
      <c r="B38" s="266"/>
      <c r="C38" s="267"/>
      <c r="D38" s="268"/>
      <c r="E38" s="268"/>
      <c r="F38" s="47" t="s">
        <v>301</v>
      </c>
      <c r="G38" s="82"/>
      <c r="H38" s="54"/>
    </row>
    <row r="39" spans="1:8" ht="15">
      <c r="A39" s="51"/>
      <c r="B39" s="274"/>
      <c r="C39" s="274"/>
      <c r="D39" s="53" t="s">
        <v>3</v>
      </c>
      <c r="E39" s="51"/>
      <c r="F39" s="51"/>
      <c r="G39" s="51"/>
      <c r="H39" s="51"/>
    </row>
    <row r="40" spans="1:8" ht="15">
      <c r="A40" s="51"/>
      <c r="B40" s="274"/>
      <c r="C40" s="274"/>
      <c r="D40" s="51"/>
      <c r="E40" s="51"/>
      <c r="F40" s="51"/>
      <c r="G40" s="51"/>
      <c r="H40" s="51"/>
    </row>
    <row r="41" spans="1:7" ht="15" customHeight="1">
      <c r="A41" s="266" t="s">
        <v>186</v>
      </c>
      <c r="B41" s="266"/>
      <c r="C41" s="277"/>
      <c r="D41" s="278"/>
      <c r="E41" s="278"/>
      <c r="F41" s="47" t="s">
        <v>301</v>
      </c>
      <c r="G41" s="83"/>
    </row>
    <row r="42" spans="1:8" ht="15">
      <c r="A42" s="51"/>
      <c r="B42" s="274"/>
      <c r="C42" s="274"/>
      <c r="D42" s="53" t="s">
        <v>3</v>
      </c>
      <c r="E42" s="51"/>
      <c r="F42" s="51"/>
      <c r="G42" s="51"/>
      <c r="H42" s="51"/>
    </row>
  </sheetData>
  <sheetProtection/>
  <mergeCells count="48">
    <mergeCell ref="B35:C35"/>
    <mergeCell ref="B36:C36"/>
    <mergeCell ref="A31:E31"/>
    <mergeCell ref="E36:G36"/>
    <mergeCell ref="B34:C34"/>
    <mergeCell ref="B10:C10"/>
    <mergeCell ref="B17:C17"/>
    <mergeCell ref="C32:G32"/>
    <mergeCell ref="A28:G28"/>
    <mergeCell ref="A13:D13"/>
    <mergeCell ref="B16:C16"/>
    <mergeCell ref="B22:C22"/>
    <mergeCell ref="B23:C23"/>
    <mergeCell ref="A21:G21"/>
    <mergeCell ref="B1:C1"/>
    <mergeCell ref="B2:C2"/>
    <mergeCell ref="B3:C3"/>
    <mergeCell ref="B7:C7"/>
    <mergeCell ref="B42:C42"/>
    <mergeCell ref="A26:C26"/>
    <mergeCell ref="D26:G26"/>
    <mergeCell ref="A27:G27"/>
    <mergeCell ref="B39:C39"/>
    <mergeCell ref="B40:C40"/>
    <mergeCell ref="A30:E30"/>
    <mergeCell ref="A41:B41"/>
    <mergeCell ref="C41:E41"/>
    <mergeCell ref="D33:E33"/>
    <mergeCell ref="A38:B38"/>
    <mergeCell ref="C38:E38"/>
    <mergeCell ref="D9:F9"/>
    <mergeCell ref="A20:G20"/>
    <mergeCell ref="A18:G18"/>
    <mergeCell ref="A19:G19"/>
    <mergeCell ref="B14:C14"/>
    <mergeCell ref="B15:C15"/>
    <mergeCell ref="B9:C9"/>
    <mergeCell ref="B11:C11"/>
    <mergeCell ref="F3:G3"/>
    <mergeCell ref="F4:G4"/>
    <mergeCell ref="A37:B37"/>
    <mergeCell ref="A8:G8"/>
    <mergeCell ref="B4:C4"/>
    <mergeCell ref="B5:C5"/>
    <mergeCell ref="B6:C6"/>
    <mergeCell ref="B29:G29"/>
    <mergeCell ref="B25:C25"/>
    <mergeCell ref="A12:D12"/>
  </mergeCells>
  <printOptions/>
  <pageMargins left="1.1811023622047245" right="0.3937007874015748" top="0.984251968503937" bottom="0.984251968503937" header="0.5118110236220472" footer="0.5118110236220472"/>
  <pageSetup horizontalDpi="1200" verticalDpi="1200" orientation="portrait" paperSize="9" r:id="rId1"/>
  <headerFooter alignWithMargins="0">
    <oddFooter>&amp;CValsts statistikas pārskata veidlapa "Ilgstošas sociālās aprūpes un sociālās rehabilitācijas institūcijas pieaugušām personām pārskats par darbu 2009.gadā"&amp;R&amp;P</oddFooter>
  </headerFooter>
</worksheet>
</file>

<file path=xl/worksheets/sheet2.xml><?xml version="1.0" encoding="utf-8"?>
<worksheet xmlns="http://schemas.openxmlformats.org/spreadsheetml/2006/main" xmlns:r="http://schemas.openxmlformats.org/officeDocument/2006/relationships">
  <dimension ref="A1:H67"/>
  <sheetViews>
    <sheetView zoomScale="120" zoomScaleNormal="120" workbookViewId="0" topLeftCell="A19">
      <selection activeCell="D13" sqref="D13"/>
    </sheetView>
  </sheetViews>
  <sheetFormatPr defaultColWidth="9.140625" defaultRowHeight="12.75"/>
  <cols>
    <col min="1" max="1" width="48.8515625" style="0" customWidth="1"/>
    <col min="2" max="2" width="12.8515625" style="0" customWidth="1"/>
    <col min="3" max="3" width="12.00390625" style="0" customWidth="1"/>
    <col min="4" max="4" width="11.421875" style="0" customWidth="1"/>
  </cols>
  <sheetData>
    <row r="1" spans="1:3" ht="15">
      <c r="A1" s="80" t="s">
        <v>322</v>
      </c>
      <c r="B1" s="9"/>
      <c r="C1" s="8"/>
    </row>
    <row r="2" spans="1:4" ht="13.5" customHeight="1">
      <c r="A2" s="65" t="s">
        <v>6</v>
      </c>
      <c r="B2" s="88" t="s">
        <v>7</v>
      </c>
      <c r="C2" s="89" t="s">
        <v>8</v>
      </c>
      <c r="D2" s="235" t="s">
        <v>437</v>
      </c>
    </row>
    <row r="3" spans="1:4" ht="12.75">
      <c r="A3" s="15" t="s">
        <v>438</v>
      </c>
      <c r="B3" s="16" t="s">
        <v>18</v>
      </c>
      <c r="C3" s="90">
        <f>C4+C5</f>
        <v>0</v>
      </c>
      <c r="D3" s="72">
        <f>D4+D5</f>
        <v>0</v>
      </c>
    </row>
    <row r="4" spans="1:4" ht="12.75">
      <c r="A4" s="91" t="s">
        <v>21</v>
      </c>
      <c r="B4" s="12" t="s">
        <v>19</v>
      </c>
      <c r="C4" s="90">
        <f>C26+C31+C36+C41+C46+C51+C56+C61</f>
        <v>0</v>
      </c>
      <c r="D4" s="27">
        <v>0</v>
      </c>
    </row>
    <row r="5" spans="1:4" ht="12.75">
      <c r="A5" s="91" t="s">
        <v>9</v>
      </c>
      <c r="B5" s="12" t="s">
        <v>20</v>
      </c>
      <c r="C5" s="90">
        <f>C27+C32+C37+C42+C47+C52+C57+C62</f>
        <v>0</v>
      </c>
      <c r="D5" s="27">
        <v>0</v>
      </c>
    </row>
    <row r="6" spans="1:3" ht="12.75">
      <c r="A6" s="10" t="s">
        <v>278</v>
      </c>
      <c r="B6" s="13"/>
      <c r="C6" s="37" t="str">
        <f>IF((C3=C20)*AND(C20=3!C12)*AND(3!C12=3!C51)*AND(3!C51=4!C2),"OK","Neatbilst")</f>
        <v>OK</v>
      </c>
    </row>
    <row r="7" spans="1:3" ht="12.75" customHeight="1">
      <c r="A7" s="65" t="s">
        <v>10</v>
      </c>
      <c r="B7" s="88" t="s">
        <v>7</v>
      </c>
      <c r="C7" s="89" t="s">
        <v>8</v>
      </c>
    </row>
    <row r="8" spans="1:6" ht="12.75">
      <c r="A8" s="15" t="s">
        <v>439</v>
      </c>
      <c r="B8" s="16" t="s">
        <v>22</v>
      </c>
      <c r="C8" s="72">
        <f>C9+C10+C11</f>
        <v>0</v>
      </c>
      <c r="E8" s="40" t="str">
        <f>IF((C8=C12+C13),"OK","Neatbilst")</f>
        <v>OK</v>
      </c>
      <c r="F8" s="44"/>
    </row>
    <row r="9" spans="1:6" ht="12.75">
      <c r="A9" s="15" t="s">
        <v>11</v>
      </c>
      <c r="B9" s="12" t="s">
        <v>23</v>
      </c>
      <c r="C9" s="27">
        <v>0</v>
      </c>
      <c r="E9" s="44"/>
      <c r="F9" s="44"/>
    </row>
    <row r="10" spans="1:6" ht="12.75">
      <c r="A10" s="15" t="s">
        <v>270</v>
      </c>
      <c r="B10" s="12" t="s">
        <v>24</v>
      </c>
      <c r="C10" s="27">
        <v>0</v>
      </c>
      <c r="E10" s="44"/>
      <c r="F10" s="44"/>
    </row>
    <row r="11" spans="1:6" ht="12.75">
      <c r="A11" s="15" t="s">
        <v>298</v>
      </c>
      <c r="B11" s="12" t="s">
        <v>25</v>
      </c>
      <c r="C11" s="14">
        <v>0</v>
      </c>
      <c r="E11" s="44"/>
      <c r="F11" s="44"/>
    </row>
    <row r="12" spans="1:6" ht="12.75">
      <c r="A12" s="15" t="s">
        <v>206</v>
      </c>
      <c r="B12" s="16" t="s">
        <v>205</v>
      </c>
      <c r="C12" s="14">
        <v>0</v>
      </c>
      <c r="E12" s="44"/>
      <c r="F12" s="44"/>
    </row>
    <row r="13" spans="1:6" ht="12.75">
      <c r="A13" s="15" t="s">
        <v>208</v>
      </c>
      <c r="B13" s="16" t="s">
        <v>207</v>
      </c>
      <c r="C13" s="14">
        <v>0</v>
      </c>
      <c r="E13" s="44"/>
      <c r="F13" s="44"/>
    </row>
    <row r="14" spans="1:6" ht="13.5" customHeight="1">
      <c r="A14" s="65" t="s">
        <v>12</v>
      </c>
      <c r="B14" s="92" t="s">
        <v>7</v>
      </c>
      <c r="C14" s="89" t="s">
        <v>8</v>
      </c>
      <c r="E14" s="44"/>
      <c r="F14" s="44"/>
    </row>
    <row r="15" spans="1:6" ht="12.75">
      <c r="A15" s="15" t="s">
        <v>440</v>
      </c>
      <c r="B15" s="16" t="s">
        <v>26</v>
      </c>
      <c r="C15" s="93">
        <v>0</v>
      </c>
      <c r="E15" s="45"/>
      <c r="F15" s="40"/>
    </row>
    <row r="16" spans="1:6" ht="12.75">
      <c r="A16" s="15" t="s">
        <v>441</v>
      </c>
      <c r="B16" s="16" t="s">
        <v>27</v>
      </c>
      <c r="C16" s="93">
        <v>0</v>
      </c>
      <c r="E16" s="44"/>
      <c r="F16" s="44"/>
    </row>
    <row r="17" spans="1:6" ht="12.75">
      <c r="A17" s="15" t="s">
        <v>442</v>
      </c>
      <c r="B17" s="16" t="s">
        <v>28</v>
      </c>
      <c r="C17" s="93">
        <v>0</v>
      </c>
      <c r="E17" s="40"/>
      <c r="F17" s="44"/>
    </row>
    <row r="18" spans="1:6" ht="17.25" customHeight="1">
      <c r="A18" s="8" t="s">
        <v>229</v>
      </c>
      <c r="B18" s="13"/>
      <c r="C18" s="10"/>
      <c r="E18" s="44"/>
      <c r="F18" s="44"/>
    </row>
    <row r="19" spans="1:6" ht="12.75" customHeight="1">
      <c r="A19" s="65" t="s">
        <v>443</v>
      </c>
      <c r="B19" s="88" t="s">
        <v>7</v>
      </c>
      <c r="C19" s="89" t="s">
        <v>8</v>
      </c>
      <c r="E19" s="44"/>
      <c r="F19" s="44"/>
    </row>
    <row r="20" spans="1:6" ht="12.75">
      <c r="A20" s="236" t="s">
        <v>13</v>
      </c>
      <c r="B20" s="11" t="s">
        <v>29</v>
      </c>
      <c r="C20" s="237">
        <f>C28+C33+C38+C43+C48+C53+C58+C23</f>
        <v>0</v>
      </c>
      <c r="E20" s="40" t="str">
        <f>IF((C20=C21+C22),"OK","Neatbilst")</f>
        <v>OK</v>
      </c>
      <c r="F20" s="44"/>
    </row>
    <row r="21" spans="1:6" ht="12.75">
      <c r="A21" s="15" t="s">
        <v>187</v>
      </c>
      <c r="B21" s="16" t="s">
        <v>189</v>
      </c>
      <c r="C21" s="94">
        <f>C29+C34+C39+C44+C49+C54+C59+C24</f>
        <v>0</v>
      </c>
      <c r="E21" s="40" t="str">
        <f>IF((C21=4!C3),"OK","Neatbilst")</f>
        <v>OK</v>
      </c>
      <c r="F21" s="44"/>
    </row>
    <row r="22" spans="1:6" ht="14.25" customHeight="1">
      <c r="A22" s="15" t="s">
        <v>188</v>
      </c>
      <c r="B22" s="16" t="s">
        <v>190</v>
      </c>
      <c r="C22" s="94">
        <f>C30+C35+C40+C45+C50+C55+C60+C25</f>
        <v>0</v>
      </c>
      <c r="E22" s="40" t="str">
        <f>IF((C22=4!C4+4!C5+4!C6),"OK","Neatbilst")</f>
        <v>OK</v>
      </c>
      <c r="F22" s="44"/>
    </row>
    <row r="23" spans="1:3" ht="12.75">
      <c r="A23" s="15" t="s">
        <v>356</v>
      </c>
      <c r="B23" s="207" t="s">
        <v>30</v>
      </c>
      <c r="C23" s="208">
        <f>C24+C25</f>
        <v>0</v>
      </c>
    </row>
    <row r="24" spans="1:3" ht="12.75">
      <c r="A24" s="95" t="s">
        <v>191</v>
      </c>
      <c r="B24" s="207" t="s">
        <v>193</v>
      </c>
      <c r="C24" s="211">
        <v>0</v>
      </c>
    </row>
    <row r="25" spans="1:3" ht="12.75">
      <c r="A25" s="95" t="s">
        <v>192</v>
      </c>
      <c r="B25" s="207" t="s">
        <v>194</v>
      </c>
      <c r="C25" s="211">
        <v>0</v>
      </c>
    </row>
    <row r="26" spans="1:3" ht="12.75">
      <c r="A26" s="15" t="s">
        <v>14</v>
      </c>
      <c r="B26" s="209" t="s">
        <v>31</v>
      </c>
      <c r="C26" s="211">
        <v>0</v>
      </c>
    </row>
    <row r="27" spans="1:3" ht="12.75">
      <c r="A27" s="15" t="s">
        <v>15</v>
      </c>
      <c r="B27" s="209" t="s">
        <v>32</v>
      </c>
      <c r="C27" s="211">
        <v>0</v>
      </c>
    </row>
    <row r="28" spans="1:3" ht="12.75">
      <c r="A28" s="15" t="s">
        <v>369</v>
      </c>
      <c r="B28" s="207" t="s">
        <v>417</v>
      </c>
      <c r="C28" s="210">
        <f>C29+C30</f>
        <v>0</v>
      </c>
    </row>
    <row r="29" spans="1:8" ht="12.75">
      <c r="A29" s="95" t="s">
        <v>191</v>
      </c>
      <c r="B29" s="207" t="s">
        <v>418</v>
      </c>
      <c r="C29" s="211">
        <v>0</v>
      </c>
      <c r="H29" s="39"/>
    </row>
    <row r="30" spans="1:3" ht="12.75">
      <c r="A30" s="95" t="s">
        <v>192</v>
      </c>
      <c r="B30" s="207" t="s">
        <v>419</v>
      </c>
      <c r="C30" s="211">
        <v>0</v>
      </c>
    </row>
    <row r="31" spans="1:3" ht="12.75">
      <c r="A31" s="15" t="s">
        <v>14</v>
      </c>
      <c r="B31" s="209" t="s">
        <v>420</v>
      </c>
      <c r="C31" s="211">
        <v>0</v>
      </c>
    </row>
    <row r="32" spans="1:3" ht="12.75">
      <c r="A32" s="15" t="s">
        <v>15</v>
      </c>
      <c r="B32" s="209" t="s">
        <v>421</v>
      </c>
      <c r="C32" s="211">
        <v>0</v>
      </c>
    </row>
    <row r="33" spans="1:3" ht="12.75">
      <c r="A33" s="97" t="s">
        <v>255</v>
      </c>
      <c r="B33" s="12" t="s">
        <v>33</v>
      </c>
      <c r="C33" s="96">
        <f>C34+C35</f>
        <v>0</v>
      </c>
    </row>
    <row r="34" spans="1:3" ht="12.75">
      <c r="A34" s="95" t="s">
        <v>191</v>
      </c>
      <c r="B34" s="12" t="s">
        <v>195</v>
      </c>
      <c r="C34" s="93">
        <v>0</v>
      </c>
    </row>
    <row r="35" spans="1:3" ht="12.75">
      <c r="A35" s="95" t="s">
        <v>192</v>
      </c>
      <c r="B35" s="12" t="s">
        <v>196</v>
      </c>
      <c r="C35" s="93">
        <v>0</v>
      </c>
    </row>
    <row r="36" spans="1:3" ht="12.75">
      <c r="A36" s="15" t="s">
        <v>14</v>
      </c>
      <c r="B36" s="17" t="s">
        <v>34</v>
      </c>
      <c r="C36" s="93">
        <v>0</v>
      </c>
    </row>
    <row r="37" spans="1:3" ht="12.75">
      <c r="A37" s="15" t="s">
        <v>15</v>
      </c>
      <c r="B37" s="17" t="s">
        <v>35</v>
      </c>
      <c r="C37" s="93">
        <v>0</v>
      </c>
    </row>
    <row r="38" spans="1:3" ht="12.75">
      <c r="A38" s="97" t="s">
        <v>256</v>
      </c>
      <c r="B38" s="12" t="s">
        <v>36</v>
      </c>
      <c r="C38" s="94">
        <f>C39+C40</f>
        <v>0</v>
      </c>
    </row>
    <row r="39" spans="1:3" ht="12.75">
      <c r="A39" s="95" t="s">
        <v>191</v>
      </c>
      <c r="B39" s="12" t="s">
        <v>197</v>
      </c>
      <c r="C39" s="93">
        <v>0</v>
      </c>
    </row>
    <row r="40" spans="1:3" ht="12.75">
      <c r="A40" s="95" t="s">
        <v>192</v>
      </c>
      <c r="B40" s="12" t="s">
        <v>198</v>
      </c>
      <c r="C40" s="93">
        <v>0</v>
      </c>
    </row>
    <row r="41" spans="1:3" ht="12.75">
      <c r="A41" s="15" t="s">
        <v>14</v>
      </c>
      <c r="B41" s="17" t="s">
        <v>37</v>
      </c>
      <c r="C41" s="93">
        <v>0</v>
      </c>
    </row>
    <row r="42" spans="1:3" ht="12.75">
      <c r="A42" s="15" t="s">
        <v>15</v>
      </c>
      <c r="B42" s="17" t="s">
        <v>38</v>
      </c>
      <c r="C42" s="93">
        <v>0</v>
      </c>
    </row>
    <row r="43" spans="1:3" ht="12.75">
      <c r="A43" s="97" t="s">
        <v>257</v>
      </c>
      <c r="B43" s="12" t="s">
        <v>39</v>
      </c>
      <c r="C43" s="94">
        <f>C44+C45</f>
        <v>0</v>
      </c>
    </row>
    <row r="44" spans="1:3" ht="12.75">
      <c r="A44" s="95" t="s">
        <v>191</v>
      </c>
      <c r="B44" s="12" t="s">
        <v>199</v>
      </c>
      <c r="C44" s="93">
        <v>0</v>
      </c>
    </row>
    <row r="45" spans="1:3" ht="12.75">
      <c r="A45" s="95" t="s">
        <v>192</v>
      </c>
      <c r="B45" s="12" t="s">
        <v>200</v>
      </c>
      <c r="C45" s="93">
        <v>0</v>
      </c>
    </row>
    <row r="46" spans="1:3" ht="12.75">
      <c r="A46" s="15" t="s">
        <v>14</v>
      </c>
      <c r="B46" s="17" t="s">
        <v>40</v>
      </c>
      <c r="C46" s="93">
        <v>0</v>
      </c>
    </row>
    <row r="47" spans="1:3" ht="12.75">
      <c r="A47" s="15" t="s">
        <v>15</v>
      </c>
      <c r="B47" s="17" t="s">
        <v>41</v>
      </c>
      <c r="C47" s="93">
        <v>0</v>
      </c>
    </row>
    <row r="48" spans="1:3" ht="12.75">
      <c r="A48" s="97" t="s">
        <v>258</v>
      </c>
      <c r="B48" s="12" t="s">
        <v>239</v>
      </c>
      <c r="C48" s="94">
        <f>C49+C50</f>
        <v>0</v>
      </c>
    </row>
    <row r="49" spans="1:3" ht="12.75">
      <c r="A49" s="95" t="s">
        <v>191</v>
      </c>
      <c r="B49" s="12" t="s">
        <v>240</v>
      </c>
      <c r="C49" s="93">
        <v>0</v>
      </c>
    </row>
    <row r="50" spans="1:3" ht="12.75">
      <c r="A50" s="95" t="s">
        <v>192</v>
      </c>
      <c r="B50" s="12" t="s">
        <v>241</v>
      </c>
      <c r="C50" s="93">
        <v>0</v>
      </c>
    </row>
    <row r="51" spans="1:3" ht="12.75">
      <c r="A51" s="15" t="s">
        <v>14</v>
      </c>
      <c r="B51" s="17" t="s">
        <v>242</v>
      </c>
      <c r="C51" s="93">
        <v>0</v>
      </c>
    </row>
    <row r="52" spans="1:3" ht="12.75">
      <c r="A52" s="15" t="s">
        <v>15</v>
      </c>
      <c r="B52" s="17" t="s">
        <v>243</v>
      </c>
      <c r="C52" s="93">
        <v>0</v>
      </c>
    </row>
    <row r="53" spans="1:3" ht="12.75">
      <c r="A53" s="97" t="s">
        <v>259</v>
      </c>
      <c r="B53" s="12" t="s">
        <v>244</v>
      </c>
      <c r="C53" s="94">
        <f>C54+C55</f>
        <v>0</v>
      </c>
    </row>
    <row r="54" spans="1:3" ht="12.75">
      <c r="A54" s="95" t="s">
        <v>191</v>
      </c>
      <c r="B54" s="12" t="s">
        <v>245</v>
      </c>
      <c r="C54" s="93">
        <v>0</v>
      </c>
    </row>
    <row r="55" spans="1:3" ht="12.75">
      <c r="A55" s="95" t="s">
        <v>192</v>
      </c>
      <c r="B55" s="12" t="s">
        <v>246</v>
      </c>
      <c r="C55" s="93">
        <v>0</v>
      </c>
    </row>
    <row r="56" spans="1:3" ht="12.75">
      <c r="A56" s="15" t="s">
        <v>14</v>
      </c>
      <c r="B56" s="17" t="s">
        <v>247</v>
      </c>
      <c r="C56" s="93">
        <v>0</v>
      </c>
    </row>
    <row r="57" spans="1:3" ht="12.75">
      <c r="A57" s="15" t="s">
        <v>15</v>
      </c>
      <c r="B57" s="17" t="s">
        <v>248</v>
      </c>
      <c r="C57" s="93">
        <v>0</v>
      </c>
    </row>
    <row r="58" spans="1:3" ht="12.75" customHeight="1">
      <c r="A58" s="98" t="s">
        <v>260</v>
      </c>
      <c r="B58" s="12" t="s">
        <v>249</v>
      </c>
      <c r="C58" s="90">
        <f>C59+C60</f>
        <v>0</v>
      </c>
    </row>
    <row r="59" spans="1:3" ht="12.75" customHeight="1">
      <c r="A59" s="95" t="s">
        <v>191</v>
      </c>
      <c r="B59" s="12" t="s">
        <v>250</v>
      </c>
      <c r="C59" s="99">
        <v>0</v>
      </c>
    </row>
    <row r="60" spans="1:3" ht="12.75">
      <c r="A60" s="95" t="s">
        <v>192</v>
      </c>
      <c r="B60" s="12" t="s">
        <v>251</v>
      </c>
      <c r="C60" s="100">
        <v>0</v>
      </c>
    </row>
    <row r="61" spans="1:3" ht="12.75">
      <c r="A61" s="15" t="s">
        <v>14</v>
      </c>
      <c r="B61" s="17" t="s">
        <v>252</v>
      </c>
      <c r="C61" s="100">
        <v>0</v>
      </c>
    </row>
    <row r="62" spans="1:3" ht="12.75">
      <c r="A62" s="15" t="s">
        <v>15</v>
      </c>
      <c r="B62" s="17" t="s">
        <v>253</v>
      </c>
      <c r="C62" s="100">
        <v>0</v>
      </c>
    </row>
    <row r="63" spans="1:3" ht="12.75">
      <c r="A63" s="79"/>
      <c r="B63" s="101"/>
      <c r="C63" s="102"/>
    </row>
    <row r="64" spans="1:3" ht="12.75" customHeight="1">
      <c r="A64" s="287" t="s">
        <v>16</v>
      </c>
      <c r="B64" s="287"/>
      <c r="C64" s="287"/>
    </row>
    <row r="65" spans="1:3" ht="14.25" customHeight="1">
      <c r="A65" s="287" t="s">
        <v>17</v>
      </c>
      <c r="B65" s="287"/>
      <c r="C65" s="287"/>
    </row>
    <row r="66" spans="1:3" ht="9.75" customHeight="1">
      <c r="A66" s="28" t="s">
        <v>295</v>
      </c>
      <c r="B66" s="13"/>
      <c r="C66" s="10"/>
    </row>
    <row r="67" spans="1:3" ht="12.75" customHeight="1">
      <c r="A67" s="28" t="s">
        <v>294</v>
      </c>
      <c r="B67" s="13"/>
      <c r="C67" s="10"/>
    </row>
  </sheetData>
  <sheetProtection password="CE88" sheet="1" objects="1" scenarios="1"/>
  <mergeCells count="2">
    <mergeCell ref="A64:C64"/>
    <mergeCell ref="A65:C65"/>
  </mergeCells>
  <printOptions/>
  <pageMargins left="0.93" right="0.7480314960629921" top="0.38" bottom="0.7874015748031497" header="0.22" footer="0.31496062992125984"/>
  <pageSetup horizontalDpi="600" verticalDpi="600" orientation="portrait" paperSize="9" scale="88" r:id="rId1"/>
  <headerFooter alignWithMargins="0">
    <oddFooter>&amp;LValsts statistikas pārskata veidlapa "Ilgstošas sociālās aprūpes un sociālās rehabilitācijas institūcijas pieaugušām personām pārskats par darbu 2009. gadā"&amp;R2
</oddFooter>
  </headerFooter>
</worksheet>
</file>

<file path=xl/worksheets/sheet3.xml><?xml version="1.0" encoding="utf-8"?>
<worksheet xmlns="http://schemas.openxmlformats.org/spreadsheetml/2006/main" xmlns:r="http://schemas.openxmlformats.org/officeDocument/2006/relationships">
  <dimension ref="A1:E52"/>
  <sheetViews>
    <sheetView tabSelected="1" zoomScale="120" zoomScaleNormal="120" workbookViewId="0" topLeftCell="A1">
      <selection activeCell="C10" sqref="C10"/>
    </sheetView>
  </sheetViews>
  <sheetFormatPr defaultColWidth="9.140625" defaultRowHeight="12.75"/>
  <cols>
    <col min="1" max="1" width="59.421875" style="13" customWidth="1"/>
    <col min="2" max="2" width="12.421875" style="13" customWidth="1"/>
    <col min="3" max="3" width="12.7109375" style="10" customWidth="1"/>
    <col min="4" max="16384" width="9.140625" style="10" customWidth="1"/>
  </cols>
  <sheetData>
    <row r="1" spans="1:3" ht="14.25" customHeight="1">
      <c r="A1" s="103" t="s">
        <v>42</v>
      </c>
      <c r="B1" s="88" t="s">
        <v>7</v>
      </c>
      <c r="C1" s="89" t="s">
        <v>43</v>
      </c>
    </row>
    <row r="2" spans="1:3" ht="14.25">
      <c r="A2" s="104" t="s">
        <v>444</v>
      </c>
      <c r="B2" s="16" t="s">
        <v>50</v>
      </c>
      <c r="C2" s="105">
        <v>0</v>
      </c>
    </row>
    <row r="3" spans="1:3" ht="12">
      <c r="A3" s="104" t="s">
        <v>44</v>
      </c>
      <c r="B3" s="12" t="s">
        <v>51</v>
      </c>
      <c r="C3" s="105">
        <v>0</v>
      </c>
    </row>
    <row r="4" spans="1:3" ht="12">
      <c r="A4" s="104" t="s">
        <v>45</v>
      </c>
      <c r="B4" s="12" t="s">
        <v>52</v>
      </c>
      <c r="C4" s="105">
        <v>0</v>
      </c>
    </row>
    <row r="5" spans="1:3" ht="13.5" customHeight="1">
      <c r="A5" s="104" t="s">
        <v>467</v>
      </c>
      <c r="B5" s="16" t="s">
        <v>53</v>
      </c>
      <c r="C5" s="105">
        <v>0</v>
      </c>
    </row>
    <row r="6" spans="1:3" ht="12">
      <c r="A6" s="104" t="s">
        <v>46</v>
      </c>
      <c r="B6" s="12" t="s">
        <v>54</v>
      </c>
      <c r="C6" s="105">
        <v>0</v>
      </c>
    </row>
    <row r="7" spans="1:3" ht="12">
      <c r="A7" s="104" t="s">
        <v>203</v>
      </c>
      <c r="B7" s="12" t="s">
        <v>55</v>
      </c>
      <c r="C7" s="105">
        <v>0</v>
      </c>
    </row>
    <row r="8" spans="1:3" ht="16.5" customHeight="1">
      <c r="A8" s="68" t="s">
        <v>445</v>
      </c>
      <c r="B8" s="18"/>
      <c r="C8" s="18"/>
    </row>
    <row r="9" spans="1:3" ht="15" customHeight="1">
      <c r="A9" s="68" t="s">
        <v>446</v>
      </c>
      <c r="B9" s="18"/>
      <c r="C9" s="18"/>
    </row>
    <row r="10" ht="19.5" customHeight="1">
      <c r="A10" s="9" t="s">
        <v>447</v>
      </c>
    </row>
    <row r="11" spans="1:3" ht="14.25" customHeight="1">
      <c r="A11" s="103" t="s">
        <v>323</v>
      </c>
      <c r="B11" s="88" t="s">
        <v>7</v>
      </c>
      <c r="C11" s="89" t="s">
        <v>8</v>
      </c>
    </row>
    <row r="12" spans="1:3" ht="12">
      <c r="A12" s="104" t="s">
        <v>448</v>
      </c>
      <c r="B12" s="16" t="s">
        <v>56</v>
      </c>
      <c r="C12" s="90">
        <f>C13+C19</f>
        <v>0</v>
      </c>
    </row>
    <row r="13" spans="1:3" ht="12">
      <c r="A13" s="104" t="s">
        <v>47</v>
      </c>
      <c r="B13" s="16" t="s">
        <v>57</v>
      </c>
      <c r="C13" s="90">
        <f>C14+C15+C16+C17+C18</f>
        <v>0</v>
      </c>
    </row>
    <row r="14" spans="1:3" ht="12">
      <c r="A14" s="104" t="s">
        <v>372</v>
      </c>
      <c r="B14" s="12" t="s">
        <v>58</v>
      </c>
      <c r="C14" s="100">
        <v>0</v>
      </c>
    </row>
    <row r="15" spans="1:3" ht="12">
      <c r="A15" s="104" t="s">
        <v>201</v>
      </c>
      <c r="B15" s="12" t="s">
        <v>59</v>
      </c>
      <c r="C15" s="100">
        <v>0</v>
      </c>
    </row>
    <row r="16" spans="1:3" ht="12">
      <c r="A16" s="104" t="s">
        <v>202</v>
      </c>
      <c r="B16" s="12" t="s">
        <v>60</v>
      </c>
      <c r="C16" s="100">
        <v>0</v>
      </c>
    </row>
    <row r="17" spans="1:3" ht="12">
      <c r="A17" s="104" t="s">
        <v>212</v>
      </c>
      <c r="B17" s="12" t="s">
        <v>61</v>
      </c>
      <c r="C17" s="100">
        <v>0</v>
      </c>
    </row>
    <row r="18" spans="1:3" ht="15.75">
      <c r="A18" s="225" t="s">
        <v>325</v>
      </c>
      <c r="B18" s="12" t="s">
        <v>62</v>
      </c>
      <c r="C18" s="100">
        <v>0</v>
      </c>
    </row>
    <row r="19" spans="1:3" ht="12">
      <c r="A19" s="78" t="s">
        <v>214</v>
      </c>
      <c r="B19" s="16" t="s">
        <v>63</v>
      </c>
      <c r="C19" s="100">
        <v>0</v>
      </c>
    </row>
    <row r="20" ht="12.75" customHeight="1">
      <c r="A20" s="226" t="s">
        <v>324</v>
      </c>
    </row>
    <row r="21" ht="12" customHeight="1"/>
    <row r="22" spans="1:3" ht="13.5" customHeight="1">
      <c r="A22" s="106" t="s">
        <v>215</v>
      </c>
      <c r="B22" s="107" t="s">
        <v>7</v>
      </c>
      <c r="C22" s="108" t="s">
        <v>8</v>
      </c>
    </row>
    <row r="23" spans="1:5" ht="12">
      <c r="A23" s="104" t="s">
        <v>449</v>
      </c>
      <c r="B23" s="16" t="s">
        <v>64</v>
      </c>
      <c r="C23" s="90">
        <f>C26+C27+C28+C29+C32+C30+C31</f>
        <v>0</v>
      </c>
      <c r="E23" s="41" t="str">
        <f>IF((C23=C24+C25),"OK","Neatbilst")</f>
        <v>OK</v>
      </c>
    </row>
    <row r="24" spans="1:3" ht="12">
      <c r="A24" s="104" t="s">
        <v>281</v>
      </c>
      <c r="B24" s="38" t="s">
        <v>287</v>
      </c>
      <c r="C24" s="100">
        <v>0</v>
      </c>
    </row>
    <row r="25" spans="1:3" ht="12">
      <c r="A25" s="104" t="s">
        <v>282</v>
      </c>
      <c r="B25" s="38" t="s">
        <v>288</v>
      </c>
      <c r="C25" s="100">
        <v>0</v>
      </c>
    </row>
    <row r="26" spans="1:3" ht="12">
      <c r="A26" s="104" t="s">
        <v>223</v>
      </c>
      <c r="B26" s="12" t="s">
        <v>65</v>
      </c>
      <c r="C26" s="100">
        <v>0</v>
      </c>
    </row>
    <row r="27" spans="1:3" ht="12">
      <c r="A27" s="104" t="s">
        <v>48</v>
      </c>
      <c r="B27" s="12" t="s">
        <v>66</v>
      </c>
      <c r="C27" s="100">
        <v>0</v>
      </c>
    </row>
    <row r="28" spans="1:3" ht="12">
      <c r="A28" s="104" t="s">
        <v>277</v>
      </c>
      <c r="B28" s="12" t="s">
        <v>67</v>
      </c>
      <c r="C28" s="100">
        <v>0</v>
      </c>
    </row>
    <row r="29" spans="1:3" ht="12">
      <c r="A29" s="104" t="s">
        <v>77</v>
      </c>
      <c r="B29" s="12" t="s">
        <v>68</v>
      </c>
      <c r="C29" s="100">
        <v>0</v>
      </c>
    </row>
    <row r="30" spans="1:3" ht="12">
      <c r="A30" s="119" t="s">
        <v>307</v>
      </c>
      <c r="B30" s="207" t="s">
        <v>422</v>
      </c>
      <c r="C30" s="212">
        <v>0</v>
      </c>
    </row>
    <row r="31" spans="1:3" ht="12">
      <c r="A31" s="119" t="s">
        <v>308</v>
      </c>
      <c r="B31" s="207" t="s">
        <v>423</v>
      </c>
      <c r="C31" s="212">
        <v>0</v>
      </c>
    </row>
    <row r="32" spans="1:3" ht="12">
      <c r="A32" s="104" t="s">
        <v>78</v>
      </c>
      <c r="B32" s="12" t="s">
        <v>79</v>
      </c>
      <c r="C32" s="100">
        <v>0</v>
      </c>
    </row>
    <row r="33" spans="1:5" ht="12">
      <c r="A33" s="104" t="s">
        <v>452</v>
      </c>
      <c r="B33" s="16" t="s">
        <v>69</v>
      </c>
      <c r="C33" s="90">
        <f>C36+C37+C38+C42+C43+C46+C40+C41</f>
        <v>0</v>
      </c>
      <c r="E33" s="41" t="str">
        <f>IF((C33=C34+C35),"OK","Neatbilst")</f>
        <v>OK</v>
      </c>
    </row>
    <row r="34" spans="1:3" ht="12">
      <c r="A34" s="104" t="s">
        <v>281</v>
      </c>
      <c r="B34" s="38" t="s">
        <v>285</v>
      </c>
      <c r="C34" s="100">
        <v>0</v>
      </c>
    </row>
    <row r="35" spans="1:3" ht="12">
      <c r="A35" s="104" t="s">
        <v>282</v>
      </c>
      <c r="B35" s="38" t="s">
        <v>286</v>
      </c>
      <c r="C35" s="100">
        <v>0</v>
      </c>
    </row>
    <row r="36" spans="1:3" ht="12">
      <c r="A36" s="104" t="s">
        <v>224</v>
      </c>
      <c r="B36" s="12" t="s">
        <v>70</v>
      </c>
      <c r="C36" s="100">
        <v>0</v>
      </c>
    </row>
    <row r="37" spans="1:3" ht="12">
      <c r="A37" s="104" t="s">
        <v>80</v>
      </c>
      <c r="B37" s="12" t="s">
        <v>71</v>
      </c>
      <c r="C37" s="100">
        <v>0</v>
      </c>
    </row>
    <row r="38" spans="1:3" ht="12">
      <c r="A38" s="104" t="s">
        <v>82</v>
      </c>
      <c r="B38" s="12" t="s">
        <v>73</v>
      </c>
      <c r="C38" s="100">
        <v>0</v>
      </c>
    </row>
    <row r="39" spans="1:3" ht="12">
      <c r="A39" s="119" t="s">
        <v>309</v>
      </c>
      <c r="B39" s="209" t="s">
        <v>424</v>
      </c>
      <c r="C39" s="212">
        <v>0</v>
      </c>
    </row>
    <row r="40" spans="1:3" ht="12">
      <c r="A40" s="119" t="s">
        <v>310</v>
      </c>
      <c r="B40" s="207" t="s">
        <v>425</v>
      </c>
      <c r="C40" s="212">
        <v>0</v>
      </c>
    </row>
    <row r="41" spans="1:3" ht="12">
      <c r="A41" s="119" t="s">
        <v>311</v>
      </c>
      <c r="B41" s="207" t="s">
        <v>426</v>
      </c>
      <c r="C41" s="212">
        <v>0</v>
      </c>
    </row>
    <row r="42" spans="1:3" ht="24">
      <c r="A42" s="78" t="s">
        <v>370</v>
      </c>
      <c r="B42" s="12" t="s">
        <v>74</v>
      </c>
      <c r="C42" s="100">
        <v>0</v>
      </c>
    </row>
    <row r="43" spans="1:5" ht="12">
      <c r="A43" s="104" t="s">
        <v>81</v>
      </c>
      <c r="B43" s="12" t="s">
        <v>72</v>
      </c>
      <c r="C43" s="109">
        <f>C44+C45</f>
        <v>0</v>
      </c>
      <c r="E43" s="41" t="str">
        <f>IF((C43=C44+C45),"OK","Neatbilst")</f>
        <v>OK</v>
      </c>
    </row>
    <row r="44" spans="1:3" ht="12">
      <c r="A44" s="104" t="s">
        <v>281</v>
      </c>
      <c r="B44" s="38" t="s">
        <v>283</v>
      </c>
      <c r="C44" s="100">
        <v>0</v>
      </c>
    </row>
    <row r="45" spans="1:3" ht="12">
      <c r="A45" s="104" t="s">
        <v>282</v>
      </c>
      <c r="B45" s="38" t="s">
        <v>284</v>
      </c>
      <c r="C45" s="100">
        <v>0</v>
      </c>
    </row>
    <row r="46" spans="1:3" ht="12">
      <c r="A46" s="104" t="s">
        <v>83</v>
      </c>
      <c r="B46" s="12" t="s">
        <v>75</v>
      </c>
      <c r="C46" s="100">
        <v>0</v>
      </c>
    </row>
    <row r="47" spans="1:3" ht="27" customHeight="1">
      <c r="A47" s="110" t="s">
        <v>450</v>
      </c>
      <c r="B47" s="16" t="s">
        <v>76</v>
      </c>
      <c r="C47" s="100">
        <v>0</v>
      </c>
    </row>
    <row r="48" ht="12">
      <c r="A48" s="13" t="s">
        <v>49</v>
      </c>
    </row>
    <row r="50" spans="1:3" ht="15" customHeight="1">
      <c r="A50" s="114" t="s">
        <v>84</v>
      </c>
      <c r="B50" s="115" t="s">
        <v>7</v>
      </c>
      <c r="C50" s="114" t="s">
        <v>8</v>
      </c>
    </row>
    <row r="51" spans="1:3" ht="12">
      <c r="A51" s="111" t="s">
        <v>451</v>
      </c>
      <c r="B51" s="16" t="s">
        <v>85</v>
      </c>
      <c r="C51" s="90">
        <f>C47+C23-C33</f>
        <v>0</v>
      </c>
    </row>
    <row r="52" spans="1:3" ht="12">
      <c r="A52" s="112" t="s">
        <v>371</v>
      </c>
      <c r="B52" s="12" t="s">
        <v>86</v>
      </c>
      <c r="C52" s="113">
        <v>0</v>
      </c>
    </row>
    <row r="53" ht="17.25" customHeight="1"/>
  </sheetData>
  <sheetProtection password="CE88" sheet="1" objects="1" scenarios="1"/>
  <printOptions/>
  <pageMargins left="1.1811023622047245" right="0.1968503937007874" top="0.8" bottom="0.7874015748031497" header="0.5118110236220472" footer="0.3937007874015748"/>
  <pageSetup horizontalDpi="1200" verticalDpi="1200" orientation="portrait" paperSize="9" r:id="rId1"/>
  <headerFooter alignWithMargins="0">
    <oddFooter>&amp;L&amp;9Valsts statistikas pārskata veidlapa "Ilgstošas sociālās aprūpes un sociālās rehabilitācijas institūcijas pieaugušām personām pārskats par darbu 2009.gadā"&amp;R3
</oddFooter>
  </headerFooter>
</worksheet>
</file>

<file path=xl/worksheets/sheet4.xml><?xml version="1.0" encoding="utf-8"?>
<worksheet xmlns="http://schemas.openxmlformats.org/spreadsheetml/2006/main" xmlns:r="http://schemas.openxmlformats.org/officeDocument/2006/relationships">
  <dimension ref="A1:I51"/>
  <sheetViews>
    <sheetView zoomScale="120" zoomScaleNormal="120" workbookViewId="0" topLeftCell="A1">
      <selection activeCell="A51" sqref="A51"/>
    </sheetView>
  </sheetViews>
  <sheetFormatPr defaultColWidth="9.140625" defaultRowHeight="12.75"/>
  <cols>
    <col min="1" max="1" width="58.7109375" style="7" customWidth="1"/>
    <col min="2" max="2" width="11.57421875" style="7" customWidth="1"/>
    <col min="3" max="3" width="11.28125" style="2" customWidth="1"/>
    <col min="4" max="16384" width="9.140625" style="2" customWidth="1"/>
  </cols>
  <sheetData>
    <row r="1" spans="1:3" ht="15.75" customHeight="1">
      <c r="A1" s="137" t="s">
        <v>230</v>
      </c>
      <c r="B1" s="138" t="s">
        <v>7</v>
      </c>
      <c r="C1" s="139" t="s">
        <v>8</v>
      </c>
    </row>
    <row r="2" spans="1:3" ht="14.25" customHeight="1">
      <c r="A2" s="104" t="s">
        <v>453</v>
      </c>
      <c r="B2" s="16" t="s">
        <v>100</v>
      </c>
      <c r="C2" s="90">
        <f>C3+C4+C5+C6</f>
        <v>0</v>
      </c>
    </row>
    <row r="3" spans="1:3" ht="14.25" customHeight="1">
      <c r="A3" s="104" t="s">
        <v>210</v>
      </c>
      <c r="B3" s="118" t="s">
        <v>101</v>
      </c>
      <c r="C3" s="100">
        <v>0</v>
      </c>
    </row>
    <row r="4" spans="1:3" ht="14.25" customHeight="1">
      <c r="A4" s="104" t="s">
        <v>228</v>
      </c>
      <c r="B4" s="118" t="s">
        <v>102</v>
      </c>
      <c r="C4" s="100">
        <v>0</v>
      </c>
    </row>
    <row r="5" spans="1:3" ht="14.25" customHeight="1">
      <c r="A5" s="104" t="s">
        <v>211</v>
      </c>
      <c r="B5" s="118" t="s">
        <v>103</v>
      </c>
      <c r="C5" s="100">
        <v>0</v>
      </c>
    </row>
    <row r="6" spans="1:3" ht="14.25" customHeight="1">
      <c r="A6" s="104" t="s">
        <v>209</v>
      </c>
      <c r="B6" s="118" t="s">
        <v>104</v>
      </c>
      <c r="C6" s="100">
        <v>0</v>
      </c>
    </row>
    <row r="7" spans="1:3" ht="7.5" customHeight="1">
      <c r="A7" s="13"/>
      <c r="B7" s="13"/>
      <c r="C7" s="10"/>
    </row>
    <row r="8" spans="1:3" ht="12.75">
      <c r="A8" s="9" t="s">
        <v>454</v>
      </c>
      <c r="B8" s="19"/>
      <c r="C8" s="20"/>
    </row>
    <row r="9" spans="1:3" ht="15" customHeight="1">
      <c r="A9" s="115" t="s">
        <v>87</v>
      </c>
      <c r="B9" s="116" t="s">
        <v>7</v>
      </c>
      <c r="C9" s="117" t="s">
        <v>8</v>
      </c>
    </row>
    <row r="10" spans="1:3" ht="14.25" customHeight="1">
      <c r="A10" s="104" t="s">
        <v>88</v>
      </c>
      <c r="B10" s="16" t="s">
        <v>105</v>
      </c>
      <c r="C10" s="113">
        <v>0</v>
      </c>
    </row>
    <row r="11" spans="1:4" ht="14.25" customHeight="1">
      <c r="A11" s="104" t="s">
        <v>94</v>
      </c>
      <c r="B11" s="16" t="s">
        <v>106</v>
      </c>
      <c r="C11" s="124">
        <f>C12+C13+C14</f>
        <v>0</v>
      </c>
      <c r="D11" s="21"/>
    </row>
    <row r="12" spans="1:3" ht="14.25" customHeight="1">
      <c r="A12" s="86" t="s">
        <v>97</v>
      </c>
      <c r="B12" s="38" t="s">
        <v>124</v>
      </c>
      <c r="C12" s="113">
        <v>0</v>
      </c>
    </row>
    <row r="13" spans="1:3" ht="14.25" customHeight="1">
      <c r="A13" s="133" t="s">
        <v>96</v>
      </c>
      <c r="B13" s="38" t="s">
        <v>125</v>
      </c>
      <c r="C13" s="113">
        <v>0</v>
      </c>
    </row>
    <row r="14" spans="1:3" ht="14.25" customHeight="1">
      <c r="A14" s="133" t="s">
        <v>95</v>
      </c>
      <c r="B14" s="38" t="s">
        <v>98</v>
      </c>
      <c r="C14" s="113">
        <v>0</v>
      </c>
    </row>
    <row r="15" spans="1:3" ht="14.25" customHeight="1">
      <c r="A15" s="104" t="s">
        <v>99</v>
      </c>
      <c r="B15" s="16" t="s">
        <v>109</v>
      </c>
      <c r="C15" s="113">
        <v>0</v>
      </c>
    </row>
    <row r="16" spans="1:3" ht="14.25" customHeight="1">
      <c r="A16" s="134" t="s">
        <v>89</v>
      </c>
      <c r="B16" s="16" t="s">
        <v>107</v>
      </c>
      <c r="C16" s="113">
        <v>0</v>
      </c>
    </row>
    <row r="17" spans="1:3" ht="14.25" customHeight="1">
      <c r="A17" s="134" t="s">
        <v>90</v>
      </c>
      <c r="B17" s="16" t="s">
        <v>108</v>
      </c>
      <c r="C17" s="113">
        <v>0</v>
      </c>
    </row>
    <row r="18" spans="1:3" ht="18.75" customHeight="1">
      <c r="A18" s="9" t="s">
        <v>381</v>
      </c>
      <c r="B18" s="13"/>
      <c r="C18" s="10"/>
    </row>
    <row r="19" spans="1:3" ht="12.75">
      <c r="A19" s="115" t="s">
        <v>455</v>
      </c>
      <c r="B19" s="88" t="s">
        <v>7</v>
      </c>
      <c r="C19" s="89" t="s">
        <v>8</v>
      </c>
    </row>
    <row r="20" spans="1:5" ht="13.5" customHeight="1">
      <c r="A20" s="104" t="s">
        <v>374</v>
      </c>
      <c r="B20" s="16" t="s">
        <v>110</v>
      </c>
      <c r="C20" s="90">
        <f>C21+C22+C23+C24</f>
        <v>0</v>
      </c>
      <c r="E20" s="1" t="str">
        <f>IF(C20+C25+C26+C27-C2&gt;=0,"OK","Pārbaudi diagnozi")</f>
        <v>OK</v>
      </c>
    </row>
    <row r="21" spans="1:3" ht="13.5" customHeight="1">
      <c r="A21" s="104" t="s">
        <v>375</v>
      </c>
      <c r="B21" s="38" t="s">
        <v>111</v>
      </c>
      <c r="C21" s="100">
        <v>0</v>
      </c>
    </row>
    <row r="22" spans="1:3" ht="13.5" customHeight="1">
      <c r="A22" s="104" t="s">
        <v>376</v>
      </c>
      <c r="B22" s="38" t="s">
        <v>112</v>
      </c>
      <c r="C22" s="100">
        <v>0</v>
      </c>
    </row>
    <row r="23" spans="1:3" ht="13.5" customHeight="1">
      <c r="A23" s="104" t="s">
        <v>377</v>
      </c>
      <c r="B23" s="38" t="s">
        <v>113</v>
      </c>
      <c r="C23" s="100">
        <v>0</v>
      </c>
    </row>
    <row r="24" spans="1:3" ht="13.5" customHeight="1">
      <c r="A24" s="104" t="s">
        <v>378</v>
      </c>
      <c r="B24" s="38" t="s">
        <v>114</v>
      </c>
      <c r="C24" s="100">
        <v>0</v>
      </c>
    </row>
    <row r="25" spans="1:3" ht="13.5" customHeight="1">
      <c r="A25" s="104" t="s">
        <v>91</v>
      </c>
      <c r="B25" s="16" t="s">
        <v>115</v>
      </c>
      <c r="C25" s="100">
        <v>0</v>
      </c>
    </row>
    <row r="26" spans="1:3" ht="13.5" customHeight="1">
      <c r="A26" s="104" t="s">
        <v>92</v>
      </c>
      <c r="B26" s="16" t="s">
        <v>116</v>
      </c>
      <c r="C26" s="100">
        <v>0</v>
      </c>
    </row>
    <row r="27" spans="1:3" ht="13.5" customHeight="1">
      <c r="A27" s="104" t="s">
        <v>93</v>
      </c>
      <c r="B27" s="16" t="s">
        <v>117</v>
      </c>
      <c r="C27" s="100">
        <v>0</v>
      </c>
    </row>
    <row r="28" spans="1:3" ht="14.25">
      <c r="A28" s="135" t="s">
        <v>379</v>
      </c>
      <c r="B28" s="13"/>
      <c r="C28" s="10"/>
    </row>
    <row r="29" ht="6" customHeight="1">
      <c r="A29" s="46"/>
    </row>
    <row r="30" ht="12.75">
      <c r="A30" s="9" t="s">
        <v>326</v>
      </c>
    </row>
    <row r="31" spans="1:4" ht="24" customHeight="1">
      <c r="A31" s="140" t="s">
        <v>456</v>
      </c>
      <c r="B31" s="141" t="s">
        <v>7</v>
      </c>
      <c r="C31" s="108" t="s">
        <v>361</v>
      </c>
      <c r="D31" s="21"/>
    </row>
    <row r="32" spans="1:4" ht="14.25" customHeight="1">
      <c r="A32" s="16" t="s">
        <v>382</v>
      </c>
      <c r="B32" s="16" t="s">
        <v>118</v>
      </c>
      <c r="C32" s="90">
        <f>C33+C34+C35+C36+C37+C38+C39</f>
        <v>0</v>
      </c>
      <c r="D32" s="21"/>
    </row>
    <row r="33" spans="1:3" ht="14.25" customHeight="1">
      <c r="A33" s="104" t="s">
        <v>331</v>
      </c>
      <c r="B33" s="118" t="s">
        <v>119</v>
      </c>
      <c r="C33" s="100">
        <v>0</v>
      </c>
    </row>
    <row r="34" spans="1:3" ht="14.25" customHeight="1">
      <c r="A34" s="104" t="s">
        <v>332</v>
      </c>
      <c r="B34" s="118" t="s">
        <v>120</v>
      </c>
      <c r="C34" s="100">
        <v>0</v>
      </c>
    </row>
    <row r="35" spans="1:3" ht="14.25" customHeight="1">
      <c r="A35" s="119" t="s">
        <v>333</v>
      </c>
      <c r="B35" s="118" t="s">
        <v>232</v>
      </c>
      <c r="C35" s="100">
        <v>0</v>
      </c>
    </row>
    <row r="36" spans="1:4" ht="14.25" customHeight="1">
      <c r="A36" s="104" t="s">
        <v>334</v>
      </c>
      <c r="B36" s="118" t="s">
        <v>121</v>
      </c>
      <c r="C36" s="100">
        <v>0</v>
      </c>
      <c r="D36" s="1"/>
    </row>
    <row r="37" spans="1:3" ht="25.5" customHeight="1">
      <c r="A37" s="120" t="s">
        <v>335</v>
      </c>
      <c r="B37" s="121" t="s">
        <v>122</v>
      </c>
      <c r="C37" s="122">
        <v>0</v>
      </c>
    </row>
    <row r="38" spans="1:9" ht="14.25" customHeight="1">
      <c r="A38" s="104" t="s">
        <v>336</v>
      </c>
      <c r="B38" s="118" t="s">
        <v>123</v>
      </c>
      <c r="C38" s="100">
        <v>0</v>
      </c>
      <c r="E38" s="22"/>
      <c r="F38" s="23"/>
      <c r="G38" s="23"/>
      <c r="H38" s="23"/>
      <c r="I38" s="23"/>
    </row>
    <row r="39" spans="1:4" ht="14.25" customHeight="1">
      <c r="A39" s="123" t="s">
        <v>337</v>
      </c>
      <c r="B39" s="16" t="s">
        <v>126</v>
      </c>
      <c r="C39" s="124">
        <f>C40+C41+C42+C43+C44</f>
        <v>0</v>
      </c>
      <c r="D39" s="21"/>
    </row>
    <row r="40" spans="1:3" ht="14.25" customHeight="1">
      <c r="A40" s="125" t="s">
        <v>338</v>
      </c>
      <c r="B40" s="118" t="s">
        <v>339</v>
      </c>
      <c r="C40" s="100">
        <v>0</v>
      </c>
    </row>
    <row r="41" spans="1:3" ht="14.25" customHeight="1">
      <c r="A41" s="126" t="s">
        <v>373</v>
      </c>
      <c r="B41" s="118" t="s">
        <v>340</v>
      </c>
      <c r="C41" s="100">
        <v>0</v>
      </c>
    </row>
    <row r="42" spans="1:3" ht="14.25" customHeight="1">
      <c r="A42" s="125" t="s">
        <v>341</v>
      </c>
      <c r="B42" s="118" t="s">
        <v>342</v>
      </c>
      <c r="C42" s="100">
        <v>0</v>
      </c>
    </row>
    <row r="43" spans="1:3" ht="14.25" customHeight="1">
      <c r="A43" s="127" t="s">
        <v>343</v>
      </c>
      <c r="B43" s="118" t="s">
        <v>344</v>
      </c>
      <c r="C43" s="100">
        <v>0</v>
      </c>
    </row>
    <row r="44" spans="1:3" ht="14.25" customHeight="1">
      <c r="A44" s="126" t="s">
        <v>345</v>
      </c>
      <c r="B44" s="16" t="s">
        <v>346</v>
      </c>
      <c r="C44" s="109">
        <f>C45+C46+C48</f>
        <v>0</v>
      </c>
    </row>
    <row r="45" spans="1:3" ht="14.25" customHeight="1">
      <c r="A45" s="125" t="s">
        <v>347</v>
      </c>
      <c r="B45" s="118" t="s">
        <v>348</v>
      </c>
      <c r="C45" s="100">
        <v>0</v>
      </c>
    </row>
    <row r="46" spans="1:3" ht="14.25" customHeight="1">
      <c r="A46" s="125" t="s">
        <v>380</v>
      </c>
      <c r="B46" s="118" t="s">
        <v>349</v>
      </c>
      <c r="C46" s="100">
        <v>0</v>
      </c>
    </row>
    <row r="47" spans="1:3" ht="14.25" customHeight="1">
      <c r="A47" s="125" t="s">
        <v>457</v>
      </c>
      <c r="B47" s="118"/>
      <c r="C47" s="100"/>
    </row>
    <row r="48" spans="1:3" ht="13.5" thickBot="1">
      <c r="A48" s="128" t="s">
        <v>458</v>
      </c>
      <c r="B48" s="129" t="s">
        <v>350</v>
      </c>
      <c r="C48" s="130">
        <v>0</v>
      </c>
    </row>
    <row r="49" spans="1:3" ht="12.75">
      <c r="A49" s="131" t="s">
        <v>351</v>
      </c>
      <c r="B49" s="11" t="s">
        <v>127</v>
      </c>
      <c r="C49" s="132">
        <f>SUM(C50:C51)</f>
        <v>0</v>
      </c>
    </row>
    <row r="50" spans="1:3" ht="12.75">
      <c r="A50" s="85" t="s">
        <v>429</v>
      </c>
      <c r="B50" s="118" t="s">
        <v>128</v>
      </c>
      <c r="C50" s="100">
        <v>0</v>
      </c>
    </row>
    <row r="51" spans="1:3" ht="12.75">
      <c r="A51" s="86" t="s">
        <v>430</v>
      </c>
      <c r="B51" s="118" t="s">
        <v>383</v>
      </c>
      <c r="C51" s="100">
        <v>0</v>
      </c>
    </row>
  </sheetData>
  <sheetProtection password="CE88" sheet="1" objects="1" scenarios="1"/>
  <printOptions/>
  <pageMargins left="0.8267716535433072" right="0.1968503937007874" top="0.7874015748031497" bottom="0.7874015748031497" header="0.31496062992125984" footer="0.31496062992125984"/>
  <pageSetup horizontalDpi="1200" verticalDpi="1200" orientation="portrait" paperSize="9" r:id="rId1"/>
  <headerFooter alignWithMargins="0">
    <oddFooter>&amp;L&amp;9Valsts statistikas pārskata veidlapa "Ilgstošas sociālās aprūpes un sociālās rehabilitācijas institūcijas pieaugušām personām pārskats par darbu 2009. gadā"&amp;R
  4
</oddFooter>
  </headerFooter>
</worksheet>
</file>

<file path=xl/worksheets/sheet5.xml><?xml version="1.0" encoding="utf-8"?>
<worksheet xmlns="http://schemas.openxmlformats.org/spreadsheetml/2006/main" xmlns:r="http://schemas.openxmlformats.org/officeDocument/2006/relationships">
  <dimension ref="A1:F45"/>
  <sheetViews>
    <sheetView zoomScale="120" zoomScaleNormal="120" zoomScaleSheetLayoutView="100" workbookViewId="0" topLeftCell="A16">
      <selection activeCell="E40" sqref="E40"/>
    </sheetView>
  </sheetViews>
  <sheetFormatPr defaultColWidth="9.140625" defaultRowHeight="12.75"/>
  <cols>
    <col min="1" max="1" width="46.00390625" style="7" customWidth="1"/>
    <col min="2" max="2" width="10.28125" style="7" customWidth="1"/>
    <col min="3" max="4" width="10.8515625" style="2" customWidth="1"/>
    <col min="5" max="5" width="11.421875" style="2" customWidth="1"/>
    <col min="6" max="6" width="9.421875" style="2" bestFit="1" customWidth="1"/>
    <col min="7" max="16384" width="9.140625" style="2" customWidth="1"/>
  </cols>
  <sheetData>
    <row r="1" spans="1:5" ht="17.25" customHeight="1">
      <c r="A1" s="142" t="s">
        <v>362</v>
      </c>
      <c r="B1" s="143" t="s">
        <v>7</v>
      </c>
      <c r="C1" s="288" t="s">
        <v>361</v>
      </c>
      <c r="D1" s="288"/>
      <c r="E1" s="10"/>
    </row>
    <row r="2" spans="1:6" ht="15" customHeight="1">
      <c r="A2" s="144" t="s">
        <v>129</v>
      </c>
      <c r="B2" s="165" t="s">
        <v>139</v>
      </c>
      <c r="C2" s="164" t="s">
        <v>131</v>
      </c>
      <c r="D2" s="146">
        <f>IF(2!C3&lt;&gt;0,4!C32/2!C3/12,0)</f>
        <v>0</v>
      </c>
      <c r="E2" s="147"/>
      <c r="F2" s="21"/>
    </row>
    <row r="3" spans="1:5" ht="15" customHeight="1">
      <c r="A3" s="144" t="s">
        <v>130</v>
      </c>
      <c r="B3" s="165" t="s">
        <v>140</v>
      </c>
      <c r="C3" s="164" t="s">
        <v>132</v>
      </c>
      <c r="D3" s="146">
        <f>IF(2!C17&lt;&gt;0,4!C33/2!C17,0)</f>
        <v>0</v>
      </c>
      <c r="E3" s="18"/>
    </row>
    <row r="4" spans="1:5" ht="15" customHeight="1">
      <c r="A4" s="144" t="s">
        <v>357</v>
      </c>
      <c r="B4" s="165" t="s">
        <v>141</v>
      </c>
      <c r="C4" s="164" t="s">
        <v>132</v>
      </c>
      <c r="D4" s="146">
        <f>IF(2!C17&lt;&gt;0,4!C34/2!C17,0)</f>
        <v>0</v>
      </c>
      <c r="E4" s="18"/>
    </row>
    <row r="5" spans="1:5" ht="15" customHeight="1">
      <c r="A5" s="144" t="s">
        <v>267</v>
      </c>
      <c r="B5" s="165" t="s">
        <v>142</v>
      </c>
      <c r="C5" s="164" t="s">
        <v>131</v>
      </c>
      <c r="D5" s="146">
        <f>IF(2!C3&lt;&gt;0,4!C36/2!C3/12,0)</f>
        <v>0</v>
      </c>
      <c r="E5" s="18"/>
    </row>
    <row r="6" spans="1:5" ht="21.75" customHeight="1">
      <c r="A6" s="84" t="s">
        <v>358</v>
      </c>
      <c r="B6" s="165" t="s">
        <v>266</v>
      </c>
      <c r="C6" s="136" t="s">
        <v>131</v>
      </c>
      <c r="D6" s="146">
        <f>IF(2!C3&lt;&gt;0,4!C35/2!C3/12,0)</f>
        <v>0</v>
      </c>
      <c r="E6" s="18"/>
    </row>
    <row r="7" spans="1:5" ht="15" customHeight="1">
      <c r="A7" s="217" t="s">
        <v>427</v>
      </c>
      <c r="B7" s="148"/>
      <c r="C7" s="149"/>
      <c r="D7" s="150"/>
      <c r="E7" s="18"/>
    </row>
    <row r="8" spans="1:5" ht="15" customHeight="1">
      <c r="A8" s="217" t="s">
        <v>428</v>
      </c>
      <c r="B8" s="148"/>
      <c r="C8" s="149"/>
      <c r="D8" s="150"/>
      <c r="E8" s="18"/>
    </row>
    <row r="9" spans="1:5" s="24" customFormat="1" ht="36" customHeight="1">
      <c r="A9" s="253" t="s">
        <v>133</v>
      </c>
      <c r="B9" s="253"/>
      <c r="C9" s="253"/>
      <c r="D9" s="253"/>
      <c r="E9" s="151"/>
    </row>
    <row r="10" spans="1:5" ht="12.75">
      <c r="A10" s="152" t="s">
        <v>384</v>
      </c>
      <c r="B10" s="152"/>
      <c r="C10" s="149"/>
      <c r="D10" s="149"/>
      <c r="E10" s="10"/>
    </row>
    <row r="11" spans="1:5" ht="15.75" customHeight="1">
      <c r="A11" s="258" t="s">
        <v>459</v>
      </c>
      <c r="B11" s="258"/>
      <c r="C11" s="153" t="s">
        <v>7</v>
      </c>
      <c r="D11" s="153" t="s">
        <v>8</v>
      </c>
      <c r="E11" s="10"/>
    </row>
    <row r="12" spans="1:5" ht="22.5" customHeight="1">
      <c r="A12" s="259" t="s">
        <v>134</v>
      </c>
      <c r="B12" s="259"/>
      <c r="C12" s="165" t="s">
        <v>143</v>
      </c>
      <c r="D12" s="100">
        <v>0</v>
      </c>
      <c r="E12" s="10"/>
    </row>
    <row r="13" spans="1:5" ht="23.25" customHeight="1">
      <c r="A13" s="259" t="s">
        <v>135</v>
      </c>
      <c r="B13" s="259"/>
      <c r="C13" s="165" t="s">
        <v>144</v>
      </c>
      <c r="D13" s="100">
        <v>0</v>
      </c>
      <c r="E13" s="10"/>
    </row>
    <row r="14" spans="1:5" ht="22.5" customHeight="1">
      <c r="A14" s="257" t="s">
        <v>460</v>
      </c>
      <c r="B14" s="239"/>
      <c r="C14" s="239"/>
      <c r="D14" s="239"/>
      <c r="E14" s="154"/>
    </row>
    <row r="15" spans="1:5" ht="45.75" customHeight="1">
      <c r="A15" s="155" t="s">
        <v>327</v>
      </c>
      <c r="B15" s="156" t="s">
        <v>7</v>
      </c>
      <c r="C15" s="66" t="s">
        <v>363</v>
      </c>
      <c r="D15" s="66" t="s">
        <v>313</v>
      </c>
      <c r="E15" s="66" t="s">
        <v>137</v>
      </c>
    </row>
    <row r="16" spans="1:5" ht="13.5" customHeight="1">
      <c r="A16" s="157" t="s">
        <v>225</v>
      </c>
      <c r="B16" s="145" t="s">
        <v>145</v>
      </c>
      <c r="C16" s="146">
        <f>C17+C18+C26+C27+C28+C29+C30</f>
        <v>0</v>
      </c>
      <c r="D16" s="146">
        <f>D17+D18+D26+D27+D28+D29+D30</f>
        <v>0</v>
      </c>
      <c r="E16" s="213">
        <f>E17+E18+E26+E27+E28+E29+E30</f>
        <v>0</v>
      </c>
    </row>
    <row r="17" spans="1:5" ht="15" customHeight="1">
      <c r="A17" s="158" t="s">
        <v>385</v>
      </c>
      <c r="B17" s="118" t="s">
        <v>146</v>
      </c>
      <c r="C17" s="159">
        <v>0</v>
      </c>
      <c r="D17" s="159">
        <v>0</v>
      </c>
      <c r="E17" s="214">
        <v>0</v>
      </c>
    </row>
    <row r="18" spans="1:5" ht="13.5" customHeight="1">
      <c r="A18" s="160" t="s">
        <v>386</v>
      </c>
      <c r="B18" s="118" t="s">
        <v>147</v>
      </c>
      <c r="C18" s="161">
        <f>C19+C20+C21+C22+C23+C24+C25</f>
        <v>0</v>
      </c>
      <c r="D18" s="161">
        <f>D19+D20+D21+D22+D23+D24+D25</f>
        <v>0</v>
      </c>
      <c r="E18" s="213">
        <f>E19+E20+E21+E22+E23+E24+E25</f>
        <v>0</v>
      </c>
    </row>
    <row r="19" spans="1:5" ht="13.5" customHeight="1">
      <c r="A19" s="162" t="s">
        <v>388</v>
      </c>
      <c r="B19" s="38" t="s">
        <v>148</v>
      </c>
      <c r="C19" s="159">
        <v>0</v>
      </c>
      <c r="D19" s="159">
        <v>0</v>
      </c>
      <c r="E19" s="214">
        <v>0</v>
      </c>
    </row>
    <row r="20" spans="1:5" ht="13.5" customHeight="1">
      <c r="A20" s="163" t="s">
        <v>314</v>
      </c>
      <c r="B20" s="38" t="s">
        <v>150</v>
      </c>
      <c r="C20" s="159">
        <v>0</v>
      </c>
      <c r="D20" s="159">
        <v>0</v>
      </c>
      <c r="E20" s="214">
        <v>0</v>
      </c>
    </row>
    <row r="21" spans="1:5" ht="13.5" customHeight="1">
      <c r="A21" s="163" t="s">
        <v>315</v>
      </c>
      <c r="B21" s="38" t="s">
        <v>233</v>
      </c>
      <c r="C21" s="159">
        <v>0</v>
      </c>
      <c r="D21" s="159">
        <v>0</v>
      </c>
      <c r="E21" s="214">
        <v>0</v>
      </c>
    </row>
    <row r="22" spans="1:5" ht="13.5" customHeight="1">
      <c r="A22" s="163" t="s">
        <v>352</v>
      </c>
      <c r="B22" s="38" t="s">
        <v>234</v>
      </c>
      <c r="C22" s="159">
        <v>0</v>
      </c>
      <c r="D22" s="159">
        <v>0</v>
      </c>
      <c r="E22" s="214">
        <v>0</v>
      </c>
    </row>
    <row r="23" spans="1:5" ht="13.5" customHeight="1">
      <c r="A23" s="163" t="s">
        <v>353</v>
      </c>
      <c r="B23" s="38" t="s">
        <v>264</v>
      </c>
      <c r="C23" s="159">
        <v>0</v>
      </c>
      <c r="D23" s="159">
        <v>0</v>
      </c>
      <c r="E23" s="214">
        <v>0</v>
      </c>
    </row>
    <row r="24" spans="1:5" ht="13.5" customHeight="1">
      <c r="A24" s="163" t="s">
        <v>359</v>
      </c>
      <c r="B24" s="38" t="s">
        <v>151</v>
      </c>
      <c r="C24" s="159">
        <v>0</v>
      </c>
      <c r="D24" s="159">
        <v>0</v>
      </c>
      <c r="E24" s="214">
        <v>0</v>
      </c>
    </row>
    <row r="25" spans="1:5" ht="13.5" customHeight="1">
      <c r="A25" s="163" t="s">
        <v>354</v>
      </c>
      <c r="B25" s="38" t="s">
        <v>149</v>
      </c>
      <c r="C25" s="159">
        <v>0</v>
      </c>
      <c r="D25" s="159">
        <v>0</v>
      </c>
      <c r="E25" s="214">
        <v>0</v>
      </c>
    </row>
    <row r="26" spans="1:5" ht="13.5" customHeight="1">
      <c r="A26" s="104" t="s">
        <v>312</v>
      </c>
      <c r="B26" s="118" t="s">
        <v>152</v>
      </c>
      <c r="C26" s="159">
        <v>0</v>
      </c>
      <c r="D26" s="159">
        <v>0</v>
      </c>
      <c r="E26" s="214">
        <v>0</v>
      </c>
    </row>
    <row r="27" spans="1:5" ht="13.5" customHeight="1">
      <c r="A27" s="104" t="s">
        <v>316</v>
      </c>
      <c r="B27" s="118" t="s">
        <v>153</v>
      </c>
      <c r="C27" s="159">
        <v>0</v>
      </c>
      <c r="D27" s="159">
        <v>0</v>
      </c>
      <c r="E27" s="214">
        <v>0</v>
      </c>
    </row>
    <row r="28" spans="1:5" ht="13.5" customHeight="1">
      <c r="A28" s="104" t="s">
        <v>317</v>
      </c>
      <c r="B28" s="118" t="s">
        <v>155</v>
      </c>
      <c r="C28" s="159">
        <v>0</v>
      </c>
      <c r="D28" s="159">
        <v>0</v>
      </c>
      <c r="E28" s="214">
        <v>0</v>
      </c>
    </row>
    <row r="29" spans="1:5" ht="13.5" customHeight="1">
      <c r="A29" s="104" t="s">
        <v>318</v>
      </c>
      <c r="B29" s="118" t="s">
        <v>156</v>
      </c>
      <c r="C29" s="159">
        <v>0</v>
      </c>
      <c r="D29" s="159">
        <v>0</v>
      </c>
      <c r="E29" s="214">
        <v>0</v>
      </c>
    </row>
    <row r="30" spans="1:5" ht="14.25" customHeight="1">
      <c r="A30" s="104" t="s">
        <v>136</v>
      </c>
      <c r="B30" s="118" t="s">
        <v>154</v>
      </c>
      <c r="C30" s="159">
        <v>0</v>
      </c>
      <c r="D30" s="159">
        <v>0</v>
      </c>
      <c r="E30" s="214">
        <v>0</v>
      </c>
    </row>
    <row r="31" spans="1:5" ht="12.75" customHeight="1">
      <c r="A31" s="4"/>
      <c r="B31" s="29"/>
      <c r="C31" s="71"/>
      <c r="D31" s="71"/>
      <c r="E31" s="70"/>
    </row>
    <row r="32" spans="1:5" ht="29.25" customHeight="1">
      <c r="A32" s="245" t="s">
        <v>461</v>
      </c>
      <c r="B32" s="246"/>
      <c r="C32" s="246"/>
      <c r="D32" s="247"/>
      <c r="E32" s="31"/>
    </row>
    <row r="33" spans="1:4" ht="25.5" customHeight="1">
      <c r="A33" s="248" t="s">
        <v>262</v>
      </c>
      <c r="B33" s="248"/>
      <c r="C33" s="108" t="s">
        <v>7</v>
      </c>
      <c r="D33" s="108" t="s">
        <v>8</v>
      </c>
    </row>
    <row r="34" spans="1:6" ht="15" customHeight="1">
      <c r="A34" s="249" t="s">
        <v>387</v>
      </c>
      <c r="B34" s="249"/>
      <c r="C34" s="16" t="s">
        <v>157</v>
      </c>
      <c r="D34" s="215">
        <f>E26</f>
        <v>0</v>
      </c>
      <c r="E34" s="42" t="str">
        <f>IF((D34=D35+D36+D37+D38),"OK","neatbilst")</f>
        <v>OK</v>
      </c>
      <c r="F34" s="43" t="str">
        <f>IF((D34=D35+D36+D37+D38),"OK","Pamata izgl.")</f>
        <v>OK</v>
      </c>
    </row>
    <row r="35" spans="1:4" ht="16.5" customHeight="1">
      <c r="A35" s="250" t="s">
        <v>355</v>
      </c>
      <c r="B35" s="250"/>
      <c r="C35" s="118" t="s">
        <v>158</v>
      </c>
      <c r="D35" s="100">
        <v>0</v>
      </c>
    </row>
    <row r="36" spans="1:4" ht="24" customHeight="1">
      <c r="A36" s="243" t="s">
        <v>389</v>
      </c>
      <c r="B36" s="244"/>
      <c r="C36" s="118" t="s">
        <v>231</v>
      </c>
      <c r="D36" s="100">
        <v>0</v>
      </c>
    </row>
    <row r="37" spans="1:4" ht="15" customHeight="1">
      <c r="A37" s="254" t="s">
        <v>390</v>
      </c>
      <c r="B37" s="254"/>
      <c r="C37" s="118" t="s">
        <v>159</v>
      </c>
      <c r="D37" s="100">
        <v>0</v>
      </c>
    </row>
    <row r="38" spans="1:4" ht="17.25" customHeight="1">
      <c r="A38" s="250" t="s">
        <v>391</v>
      </c>
      <c r="B38" s="250"/>
      <c r="C38" s="118" t="s">
        <v>160</v>
      </c>
      <c r="D38" s="100">
        <v>0</v>
      </c>
    </row>
    <row r="39" spans="1:6" ht="16.5" customHeight="1">
      <c r="A39" s="256" t="s">
        <v>236</v>
      </c>
      <c r="B39" s="256"/>
      <c r="C39" s="118" t="s">
        <v>161</v>
      </c>
      <c r="D39" s="100">
        <v>0</v>
      </c>
      <c r="F39" s="1" t="str">
        <f>IF((D34&gt;=D39+D40),"OK","skat.sociālie darbinieki.")</f>
        <v>OK</v>
      </c>
    </row>
    <row r="40" spans="1:4" ht="19.5" customHeight="1">
      <c r="A40" s="255" t="s">
        <v>237</v>
      </c>
      <c r="B40" s="255"/>
      <c r="C40" s="118" t="s">
        <v>162</v>
      </c>
      <c r="D40" s="100">
        <v>0</v>
      </c>
    </row>
    <row r="41" spans="1:4" ht="19.5" customHeight="1">
      <c r="A41" s="166"/>
      <c r="B41" s="166"/>
      <c r="C41" s="167"/>
      <c r="D41" s="102"/>
    </row>
    <row r="42" spans="1:5" ht="25.5" customHeight="1">
      <c r="A42" s="251" t="s">
        <v>328</v>
      </c>
      <c r="B42" s="252"/>
      <c r="C42" s="252"/>
      <c r="D42" s="252"/>
      <c r="E42" s="252"/>
    </row>
    <row r="43" spans="1:2" ht="15" customHeight="1">
      <c r="A43" s="31"/>
      <c r="B43" s="2"/>
    </row>
    <row r="44" spans="2:4" s="31" customFormat="1" ht="15" customHeight="1">
      <c r="B44" s="32"/>
      <c r="C44" s="29"/>
      <c r="D44" s="30"/>
    </row>
    <row r="45" spans="1:4" s="31" customFormat="1" ht="15" customHeight="1">
      <c r="A45" s="32"/>
      <c r="B45" s="32"/>
      <c r="C45" s="29"/>
      <c r="D45" s="30"/>
    </row>
  </sheetData>
  <sheetProtection password="CE88" sheet="1" objects="1" scenarios="1"/>
  <protectedRanges>
    <protectedRange sqref="C17 C19:C30 D17 D19:D30 E17 E19:E30 D12:D13 D35:D40" name="Range1"/>
  </protectedRanges>
  <mergeCells count="16">
    <mergeCell ref="A42:E42"/>
    <mergeCell ref="A13:B13"/>
    <mergeCell ref="A9:D9"/>
    <mergeCell ref="A37:B37"/>
    <mergeCell ref="A40:B40"/>
    <mergeCell ref="A38:B38"/>
    <mergeCell ref="A39:B39"/>
    <mergeCell ref="A14:D14"/>
    <mergeCell ref="C1:D1"/>
    <mergeCell ref="A11:B11"/>
    <mergeCell ref="A12:B12"/>
    <mergeCell ref="A36:B36"/>
    <mergeCell ref="A32:D32"/>
    <mergeCell ref="A33:B33"/>
    <mergeCell ref="A34:B34"/>
    <mergeCell ref="A35:B35"/>
  </mergeCells>
  <printOptions horizontalCentered="1"/>
  <pageMargins left="0" right="0" top="0.7874015748031497" bottom="0.64" header="0.5118110236220472" footer="0.1968503937007874"/>
  <pageSetup horizontalDpi="1200" verticalDpi="1200" orientation="portrait" paperSize="9" scale="97" r:id="rId1"/>
  <headerFooter alignWithMargins="0">
    <oddFooter>&amp;L Valsts statistikas pārskata veidlapa "Ilgstošas sociālās aprūpes un sociālās rehabilitācijas institūcijas pieaugušām personām pārskats par darbu 2009. gadā"&amp;R5
</oddFooter>
  </headerFooter>
</worksheet>
</file>

<file path=xl/worksheets/sheet6.xml><?xml version="1.0" encoding="utf-8"?>
<worksheet xmlns="http://schemas.openxmlformats.org/spreadsheetml/2006/main" xmlns:r="http://schemas.openxmlformats.org/officeDocument/2006/relationships">
  <dimension ref="A1:G38"/>
  <sheetViews>
    <sheetView zoomScale="120" zoomScaleNormal="120" workbookViewId="0" topLeftCell="A16">
      <selection activeCell="B38" sqref="B38"/>
    </sheetView>
  </sheetViews>
  <sheetFormatPr defaultColWidth="9.140625" defaultRowHeight="12.75"/>
  <cols>
    <col min="1" max="1" width="45.00390625" style="7" customWidth="1"/>
    <col min="2" max="2" width="11.28125" style="2" customWidth="1"/>
    <col min="3" max="3" width="12.00390625" style="2" customWidth="1"/>
    <col min="4" max="4" width="11.00390625" style="2" customWidth="1"/>
    <col min="5" max="5" width="10.7109375" style="2" customWidth="1"/>
    <col min="6" max="16384" width="9.140625" style="2" customWidth="1"/>
  </cols>
  <sheetData>
    <row r="1" spans="1:6" ht="24.75" customHeight="1">
      <c r="A1" s="248" t="s">
        <v>263</v>
      </c>
      <c r="B1" s="289"/>
      <c r="C1" s="108" t="s">
        <v>7</v>
      </c>
      <c r="D1" s="108" t="s">
        <v>8</v>
      </c>
      <c r="E1" s="169"/>
      <c r="F1" s="10"/>
    </row>
    <row r="2" spans="1:6" ht="16.5" customHeight="1">
      <c r="A2" s="304" t="s">
        <v>392</v>
      </c>
      <c r="B2" s="304"/>
      <c r="C2" s="170" t="s">
        <v>163</v>
      </c>
      <c r="D2" s="216">
        <f>5!E27</f>
        <v>0</v>
      </c>
      <c r="E2" s="172" t="str">
        <f>IF((D2=D3+D4+D5+D6),"OK","Neatbilst")</f>
        <v>OK</v>
      </c>
      <c r="F2" s="168" t="str">
        <f>IF((D2=D3+D4+D5+D6),"OK","Pamata izgl.")</f>
        <v>OK</v>
      </c>
    </row>
    <row r="3" spans="1:6" ht="26.25" customHeight="1">
      <c r="A3" s="290" t="s">
        <v>410</v>
      </c>
      <c r="B3" s="290"/>
      <c r="C3" s="173" t="s">
        <v>164</v>
      </c>
      <c r="D3" s="174">
        <v>0</v>
      </c>
      <c r="E3" s="169"/>
      <c r="F3" s="168"/>
    </row>
    <row r="4" spans="1:6" ht="15" customHeight="1">
      <c r="A4" s="303" t="s">
        <v>390</v>
      </c>
      <c r="B4" s="303"/>
      <c r="C4" s="173" t="s">
        <v>166</v>
      </c>
      <c r="D4" s="174">
        <v>0</v>
      </c>
      <c r="E4" s="169"/>
      <c r="F4" s="168"/>
    </row>
    <row r="5" spans="1:6" ht="15" customHeight="1">
      <c r="A5" s="290" t="s">
        <v>406</v>
      </c>
      <c r="B5" s="290"/>
      <c r="C5" s="173" t="s">
        <v>165</v>
      </c>
      <c r="D5" s="174">
        <v>0</v>
      </c>
      <c r="E5" s="169"/>
      <c r="F5" s="168"/>
    </row>
    <row r="6" spans="1:6" ht="16.5" customHeight="1">
      <c r="A6" s="290" t="s">
        <v>407</v>
      </c>
      <c r="B6" s="242"/>
      <c r="C6" s="173" t="s">
        <v>167</v>
      </c>
      <c r="D6" s="174">
        <v>0</v>
      </c>
      <c r="E6" s="169"/>
      <c r="F6" s="168"/>
    </row>
    <row r="7" spans="1:6" ht="17.25" customHeight="1">
      <c r="A7" s="302" t="s">
        <v>393</v>
      </c>
      <c r="B7" s="242"/>
      <c r="C7" s="176">
        <v>110117</v>
      </c>
      <c r="D7" s="216">
        <f>5!E28</f>
        <v>0</v>
      </c>
      <c r="E7" s="172" t="str">
        <f>IF((D7=D8+D9+D10+D11),"OK","Neatbilst")</f>
        <v>OK</v>
      </c>
      <c r="F7" s="168" t="str">
        <f>IF((D7=D8+D9+D10),"OK","Pamata izgl.")</f>
        <v>OK</v>
      </c>
    </row>
    <row r="8" spans="1:6" ht="17.25" customHeight="1">
      <c r="A8" s="241" t="s">
        <v>409</v>
      </c>
      <c r="B8" s="242"/>
      <c r="C8" s="177">
        <v>1101171</v>
      </c>
      <c r="D8" s="174">
        <v>0</v>
      </c>
      <c r="E8" s="169"/>
      <c r="F8" s="10"/>
    </row>
    <row r="9" spans="1:6" ht="15.75" customHeight="1">
      <c r="A9" s="303" t="s">
        <v>138</v>
      </c>
      <c r="B9" s="242"/>
      <c r="C9" s="177">
        <v>1101172</v>
      </c>
      <c r="D9" s="174">
        <v>0</v>
      </c>
      <c r="E9" s="178"/>
      <c r="F9" s="154"/>
    </row>
    <row r="10" spans="1:6" ht="12.75">
      <c r="A10" s="290" t="s">
        <v>319</v>
      </c>
      <c r="B10" s="242"/>
      <c r="C10" s="177">
        <v>1101173</v>
      </c>
      <c r="D10" s="174">
        <v>0</v>
      </c>
      <c r="E10" s="178"/>
      <c r="F10" s="10"/>
    </row>
    <row r="11" spans="1:6" ht="17.25" customHeight="1">
      <c r="A11" s="290" t="s">
        <v>235</v>
      </c>
      <c r="B11" s="242"/>
      <c r="C11" s="177">
        <v>1101174</v>
      </c>
      <c r="D11" s="174">
        <v>0</v>
      </c>
      <c r="E11" s="178"/>
      <c r="F11" s="10"/>
    </row>
    <row r="12" spans="1:6" ht="31.5" customHeight="1">
      <c r="A12" s="298" t="s">
        <v>364</v>
      </c>
      <c r="B12" s="299"/>
      <c r="C12" s="108" t="s">
        <v>7</v>
      </c>
      <c r="D12" s="108" t="s">
        <v>271</v>
      </c>
      <c r="E12" s="108" t="s">
        <v>408</v>
      </c>
      <c r="F12" s="10"/>
    </row>
    <row r="13" spans="1:6" ht="18" customHeight="1">
      <c r="A13" s="300" t="s">
        <v>394</v>
      </c>
      <c r="B13" s="301"/>
      <c r="C13" s="176">
        <v>11031</v>
      </c>
      <c r="D13" s="224">
        <f>D14+D19</f>
        <v>0</v>
      </c>
      <c r="E13" s="224">
        <f>E14+E19</f>
        <v>0</v>
      </c>
      <c r="F13" s="10"/>
    </row>
    <row r="14" spans="1:6" ht="30" customHeight="1">
      <c r="A14" s="241" t="s">
        <v>462</v>
      </c>
      <c r="B14" s="242"/>
      <c r="C14" s="177">
        <v>110311</v>
      </c>
      <c r="D14" s="224">
        <f>D15+D16+D17+D18</f>
        <v>0</v>
      </c>
      <c r="E14" s="224">
        <f>E15+E16+E17+E18</f>
        <v>0</v>
      </c>
      <c r="F14" s="10"/>
    </row>
    <row r="15" spans="1:6" ht="12.75" customHeight="1">
      <c r="A15" s="241" t="s">
        <v>272</v>
      </c>
      <c r="B15" s="289"/>
      <c r="C15" s="179">
        <v>1103111</v>
      </c>
      <c r="D15" s="180">
        <v>0</v>
      </c>
      <c r="E15" s="180">
        <v>0</v>
      </c>
      <c r="F15" s="10"/>
    </row>
    <row r="16" spans="1:6" ht="12" customHeight="1">
      <c r="A16" s="241" t="s">
        <v>273</v>
      </c>
      <c r="B16" s="289"/>
      <c r="C16" s="179">
        <v>1103112</v>
      </c>
      <c r="D16" s="180">
        <v>0</v>
      </c>
      <c r="E16" s="180">
        <v>0</v>
      </c>
      <c r="F16" s="10"/>
    </row>
    <row r="17" spans="1:6" ht="12" customHeight="1">
      <c r="A17" s="241" t="s">
        <v>274</v>
      </c>
      <c r="B17" s="289"/>
      <c r="C17" s="179">
        <v>1103113</v>
      </c>
      <c r="D17" s="180">
        <v>0</v>
      </c>
      <c r="E17" s="180">
        <v>0</v>
      </c>
      <c r="F17" s="10"/>
    </row>
    <row r="18" spans="1:6" ht="11.25" customHeight="1">
      <c r="A18" s="241" t="s">
        <v>275</v>
      </c>
      <c r="B18" s="289"/>
      <c r="C18" s="179">
        <v>1103114</v>
      </c>
      <c r="D18" s="180">
        <v>0</v>
      </c>
      <c r="E18" s="180">
        <v>0</v>
      </c>
      <c r="F18" s="10"/>
    </row>
    <row r="19" spans="1:7" ht="12.75">
      <c r="A19" s="290" t="s">
        <v>265</v>
      </c>
      <c r="B19" s="289"/>
      <c r="C19" s="177">
        <v>110312</v>
      </c>
      <c r="D19" s="181">
        <f>D20+D21+D22</f>
        <v>0</v>
      </c>
      <c r="E19" s="181">
        <f>E20+E21+E22</f>
        <v>0</v>
      </c>
      <c r="F19" s="10"/>
      <c r="G19" s="3"/>
    </row>
    <row r="20" spans="1:6" ht="12.75">
      <c r="A20" s="241" t="s">
        <v>227</v>
      </c>
      <c r="B20" s="289"/>
      <c r="C20" s="179">
        <v>1103121</v>
      </c>
      <c r="D20" s="174">
        <v>0</v>
      </c>
      <c r="E20" s="174">
        <v>0</v>
      </c>
      <c r="F20" s="10"/>
    </row>
    <row r="21" spans="1:6" ht="12.75" customHeight="1">
      <c r="A21" s="290" t="s">
        <v>268</v>
      </c>
      <c r="B21" s="289"/>
      <c r="C21" s="179">
        <v>1103122</v>
      </c>
      <c r="D21" s="174">
        <v>0</v>
      </c>
      <c r="E21" s="174">
        <v>0</v>
      </c>
      <c r="F21" s="10"/>
    </row>
    <row r="22" spans="1:6" ht="12.75">
      <c r="A22" s="291" t="s">
        <v>269</v>
      </c>
      <c r="B22" s="292"/>
      <c r="C22" s="179">
        <v>1103123</v>
      </c>
      <c r="D22" s="174">
        <v>0</v>
      </c>
      <c r="E22" s="174">
        <v>0</v>
      </c>
      <c r="F22" s="10"/>
    </row>
    <row r="23" spans="1:6" ht="26.25" customHeight="1">
      <c r="A23" s="295" t="s">
        <v>320</v>
      </c>
      <c r="B23" s="296"/>
      <c r="C23" s="296"/>
      <c r="D23" s="297"/>
      <c r="E23" s="186"/>
      <c r="F23" s="10"/>
    </row>
    <row r="24" spans="1:6" ht="74.25" customHeight="1">
      <c r="A24" s="293" t="s">
        <v>395</v>
      </c>
      <c r="B24" s="287"/>
      <c r="C24" s="287"/>
      <c r="D24" s="294"/>
      <c r="E24" s="10"/>
      <c r="F24" s="10"/>
    </row>
    <row r="25" spans="1:6" ht="21" customHeight="1">
      <c r="A25" s="240" t="s">
        <v>463</v>
      </c>
      <c r="B25" s="240"/>
      <c r="C25" s="240"/>
      <c r="D25" s="10"/>
      <c r="E25" s="10"/>
      <c r="F25" s="10"/>
    </row>
    <row r="26" spans="1:6" ht="14.25" customHeight="1">
      <c r="A26" s="140" t="s">
        <v>396</v>
      </c>
      <c r="B26" s="108" t="s">
        <v>7</v>
      </c>
      <c r="C26" s="108" t="s">
        <v>397</v>
      </c>
      <c r="D26" s="10"/>
      <c r="E26" s="10"/>
      <c r="F26" s="10"/>
    </row>
    <row r="27" spans="1:6" ht="13.5">
      <c r="A27" s="182" t="s">
        <v>398</v>
      </c>
      <c r="B27" s="176">
        <v>12011</v>
      </c>
      <c r="C27" s="183">
        <v>0</v>
      </c>
      <c r="D27" s="10"/>
      <c r="E27" s="10"/>
      <c r="F27" s="10"/>
    </row>
    <row r="28" spans="1:6" ht="13.5">
      <c r="A28" s="182" t="s">
        <v>399</v>
      </c>
      <c r="B28" s="176">
        <v>12013</v>
      </c>
      <c r="C28" s="183">
        <v>0</v>
      </c>
      <c r="D28" s="10"/>
      <c r="E28" s="10"/>
      <c r="F28" s="10"/>
    </row>
    <row r="29" spans="1:6" ht="16.5" customHeight="1">
      <c r="A29" s="184" t="s">
        <v>400</v>
      </c>
      <c r="B29" s="177">
        <v>120112</v>
      </c>
      <c r="C29" s="185">
        <f>IF(2!C3&lt;&gt;0,(C27+C28)/2!C3,0)</f>
        <v>0</v>
      </c>
      <c r="D29" s="41"/>
      <c r="E29" s="10"/>
      <c r="F29" s="10" t="e">
        <f>IF((C27+C28)/2!C3&lt;15,"OK","pārbaudi personu skaitu")</f>
        <v>#DIV/0!</v>
      </c>
    </row>
    <row r="30" spans="1:6" ht="26.25" customHeight="1">
      <c r="A30" s="140" t="s">
        <v>279</v>
      </c>
      <c r="B30" s="108" t="s">
        <v>7</v>
      </c>
      <c r="C30" s="108" t="s">
        <v>8</v>
      </c>
      <c r="D30" s="10"/>
      <c r="E30" s="10"/>
      <c r="F30" s="10"/>
    </row>
    <row r="31" spans="1:6" ht="14.25" customHeight="1">
      <c r="A31" s="175" t="s">
        <v>168</v>
      </c>
      <c r="B31" s="176">
        <v>12012</v>
      </c>
      <c r="C31" s="171">
        <f>C32+C33+C34+C35+C36</f>
        <v>0</v>
      </c>
      <c r="D31" s="10"/>
      <c r="E31" s="10"/>
      <c r="F31" s="10"/>
    </row>
    <row r="32" spans="1:6" ht="14.25" customHeight="1">
      <c r="A32" s="184" t="s">
        <v>401</v>
      </c>
      <c r="B32" s="177">
        <v>120121</v>
      </c>
      <c r="C32" s="180">
        <v>0</v>
      </c>
      <c r="D32" s="10"/>
      <c r="E32" s="10"/>
      <c r="F32" s="10"/>
    </row>
    <row r="33" spans="1:6" ht="14.25" customHeight="1">
      <c r="A33" s="184" t="s">
        <v>402</v>
      </c>
      <c r="B33" s="177">
        <v>120122</v>
      </c>
      <c r="C33" s="180">
        <v>0</v>
      </c>
      <c r="D33" s="10"/>
      <c r="E33" s="10"/>
      <c r="F33" s="10"/>
    </row>
    <row r="34" spans="1:6" ht="14.25" customHeight="1">
      <c r="A34" s="184" t="s">
        <v>403</v>
      </c>
      <c r="B34" s="177">
        <v>120123</v>
      </c>
      <c r="C34" s="180">
        <v>0</v>
      </c>
      <c r="D34" s="10"/>
      <c r="E34" s="10"/>
      <c r="F34" s="10"/>
    </row>
    <row r="35" spans="1:6" ht="14.25" customHeight="1">
      <c r="A35" s="184" t="s">
        <v>404</v>
      </c>
      <c r="B35" s="177">
        <v>120124</v>
      </c>
      <c r="C35" s="180">
        <v>0</v>
      </c>
      <c r="D35" s="10"/>
      <c r="E35" s="10"/>
      <c r="F35" s="10"/>
    </row>
    <row r="36" spans="1:6" ht="14.25" customHeight="1">
      <c r="A36" s="184" t="s">
        <v>405</v>
      </c>
      <c r="B36" s="177">
        <v>120125</v>
      </c>
      <c r="C36" s="180">
        <v>0</v>
      </c>
      <c r="D36" s="10"/>
      <c r="E36" s="10"/>
      <c r="F36" s="10"/>
    </row>
    <row r="37" spans="1:3" ht="9" customHeight="1">
      <c r="A37" s="4"/>
      <c r="B37" s="67"/>
      <c r="C37" s="6"/>
    </row>
    <row r="38" spans="1:3" ht="13.5" customHeight="1">
      <c r="A38" s="69" t="s">
        <v>330</v>
      </c>
      <c r="B38" s="5"/>
      <c r="C38" s="6"/>
    </row>
    <row r="39" ht="14.25" customHeight="1"/>
    <row r="40" ht="14.25" customHeight="1"/>
    <row r="41" ht="14.25" customHeight="1"/>
  </sheetData>
  <sheetProtection password="CE88" sheet="1" objects="1" scenarios="1"/>
  <mergeCells count="25">
    <mergeCell ref="A1:B1"/>
    <mergeCell ref="A7:B7"/>
    <mergeCell ref="A8:B8"/>
    <mergeCell ref="A9:B9"/>
    <mergeCell ref="A2:B2"/>
    <mergeCell ref="A4:B4"/>
    <mergeCell ref="A5:B5"/>
    <mergeCell ref="A6:B6"/>
    <mergeCell ref="A3:B3"/>
    <mergeCell ref="A19:B19"/>
    <mergeCell ref="A20:B20"/>
    <mergeCell ref="A10:B10"/>
    <mergeCell ref="A11:B11"/>
    <mergeCell ref="A12:B12"/>
    <mergeCell ref="A13:B13"/>
    <mergeCell ref="A25:C25"/>
    <mergeCell ref="A14:B14"/>
    <mergeCell ref="A15:B15"/>
    <mergeCell ref="A16:B16"/>
    <mergeCell ref="A21:B21"/>
    <mergeCell ref="A22:B22"/>
    <mergeCell ref="A17:B17"/>
    <mergeCell ref="A24:D24"/>
    <mergeCell ref="A23:D23"/>
    <mergeCell ref="A18:B18"/>
  </mergeCells>
  <printOptions/>
  <pageMargins left="0.87" right="0.1968503937007874" top="0.5905511811023623" bottom="0.98" header="0.5118110236220472" footer="0.39"/>
  <pageSetup horizontalDpi="1200" verticalDpi="1200" orientation="portrait" paperSize="9" scale="98" r:id="rId1"/>
  <headerFooter alignWithMargins="0">
    <oddFooter>&amp;L&amp;9Valsts statistikas pārskata veidlapa "Ilgstošas sociālās aprūpes un sociālās rehabilitācijas institūcijas pieaugušām personām pārskats par darbu 2009. gadā"&amp;R6
</oddFooter>
  </headerFooter>
</worksheet>
</file>

<file path=xl/worksheets/sheet7.xml><?xml version="1.0" encoding="utf-8"?>
<worksheet xmlns="http://schemas.openxmlformats.org/spreadsheetml/2006/main" xmlns:r="http://schemas.openxmlformats.org/officeDocument/2006/relationships">
  <dimension ref="A1:F52"/>
  <sheetViews>
    <sheetView zoomScale="120" zoomScaleNormal="120" workbookViewId="0" topLeftCell="A1">
      <selection activeCell="D20" sqref="D20"/>
    </sheetView>
  </sheetViews>
  <sheetFormatPr defaultColWidth="9.140625" defaultRowHeight="12.75"/>
  <cols>
    <col min="1" max="1" width="28.28125" style="0" customWidth="1"/>
    <col min="2" max="2" width="13.28125" style="0" customWidth="1"/>
    <col min="3" max="3" width="12.00390625" style="0" customWidth="1"/>
    <col min="4" max="4" width="12.28125" style="0" customWidth="1"/>
    <col min="5" max="5" width="10.7109375" style="0" customWidth="1"/>
    <col min="6" max="6" width="4.421875" style="0" customWidth="1"/>
  </cols>
  <sheetData>
    <row r="1" spans="1:6" ht="12.75" customHeight="1">
      <c r="A1" s="298" t="s">
        <v>169</v>
      </c>
      <c r="B1" s="305"/>
      <c r="C1" s="108" t="s">
        <v>7</v>
      </c>
      <c r="D1" s="108" t="s">
        <v>411</v>
      </c>
      <c r="E1" s="192"/>
      <c r="F1" s="192"/>
    </row>
    <row r="2" spans="1:6" ht="12.75">
      <c r="A2" s="309" t="s">
        <v>367</v>
      </c>
      <c r="B2" s="305"/>
      <c r="C2" s="176">
        <v>12031</v>
      </c>
      <c r="D2" s="180">
        <v>0</v>
      </c>
      <c r="E2" s="192"/>
      <c r="F2" s="192"/>
    </row>
    <row r="3" spans="1:6" ht="12.75">
      <c r="A3" s="309" t="s">
        <v>366</v>
      </c>
      <c r="B3" s="305"/>
      <c r="C3" s="176">
        <v>12032</v>
      </c>
      <c r="D3" s="180">
        <v>0</v>
      </c>
      <c r="E3" s="192"/>
      <c r="F3" s="192"/>
    </row>
    <row r="4" spans="1:6" ht="39" customHeight="1">
      <c r="A4" s="248" t="s">
        <v>289</v>
      </c>
      <c r="B4" s="305"/>
      <c r="C4" s="108" t="s">
        <v>7</v>
      </c>
      <c r="D4" s="108" t="s">
        <v>8</v>
      </c>
      <c r="E4" s="108" t="s">
        <v>464</v>
      </c>
      <c r="F4" s="192"/>
    </row>
    <row r="5" spans="1:6" ht="12.75">
      <c r="A5" s="310" t="s">
        <v>170</v>
      </c>
      <c r="B5" s="311"/>
      <c r="C5" s="176">
        <v>13011</v>
      </c>
      <c r="D5" s="180">
        <v>0</v>
      </c>
      <c r="E5" s="180">
        <v>0</v>
      </c>
      <c r="F5" s="192"/>
    </row>
    <row r="6" spans="1:6" ht="12.75">
      <c r="A6" s="242" t="s">
        <v>290</v>
      </c>
      <c r="B6" s="305"/>
      <c r="C6" s="176">
        <v>130111</v>
      </c>
      <c r="D6" s="180">
        <v>0</v>
      </c>
      <c r="E6" s="238">
        <v>0</v>
      </c>
      <c r="F6" s="192"/>
    </row>
    <row r="7" spans="1:6" ht="29.25" customHeight="1">
      <c r="A7" s="312" t="s">
        <v>291</v>
      </c>
      <c r="B7" s="313"/>
      <c r="C7" s="188" t="s">
        <v>7</v>
      </c>
      <c r="D7" s="193" t="s">
        <v>412</v>
      </c>
      <c r="E7" s="331" t="s">
        <v>293</v>
      </c>
      <c r="F7" s="332"/>
    </row>
    <row r="8" spans="1:6" ht="12.75">
      <c r="A8" s="314" t="s">
        <v>292</v>
      </c>
      <c r="B8" s="305"/>
      <c r="C8" s="194">
        <v>13016</v>
      </c>
      <c r="D8" s="180">
        <v>0</v>
      </c>
      <c r="E8" s="333">
        <v>0</v>
      </c>
      <c r="F8" s="334"/>
    </row>
    <row r="9" spans="1:6" ht="13.5">
      <c r="A9" s="325" t="s">
        <v>413</v>
      </c>
      <c r="B9" s="326"/>
      <c r="C9" s="194">
        <v>13017</v>
      </c>
      <c r="D9" s="180">
        <v>0</v>
      </c>
      <c r="E9" s="329">
        <v>0</v>
      </c>
      <c r="F9" s="330"/>
    </row>
    <row r="10" spans="1:6" ht="13.5">
      <c r="A10" s="325" t="s">
        <v>414</v>
      </c>
      <c r="B10" s="326"/>
      <c r="C10" s="194">
        <v>13018</v>
      </c>
      <c r="D10" s="180">
        <v>0</v>
      </c>
      <c r="E10" s="329">
        <v>0</v>
      </c>
      <c r="F10" s="330"/>
    </row>
    <row r="11" spans="1:6" ht="13.5">
      <c r="A11" s="327" t="s">
        <v>415</v>
      </c>
      <c r="B11" s="328"/>
      <c r="C11" s="194">
        <v>13019</v>
      </c>
      <c r="D11" s="180">
        <v>0</v>
      </c>
      <c r="E11" s="329">
        <v>0</v>
      </c>
      <c r="F11" s="330"/>
    </row>
    <row r="12" spans="1:6" ht="18" customHeight="1">
      <c r="A12" s="319" t="s">
        <v>321</v>
      </c>
      <c r="B12" s="320"/>
      <c r="C12" s="204"/>
      <c r="D12" s="205"/>
      <c r="E12" s="205"/>
      <c r="F12" s="192"/>
    </row>
    <row r="13" spans="1:6" ht="16.5" customHeight="1">
      <c r="A13" s="322" t="s">
        <v>182</v>
      </c>
      <c r="B13" s="323"/>
      <c r="C13" s="323"/>
      <c r="D13" s="323"/>
      <c r="E13" s="324"/>
      <c r="F13" s="192"/>
    </row>
    <row r="14" spans="1:6" ht="27.75" customHeight="1">
      <c r="A14" s="248" t="s">
        <v>183</v>
      </c>
      <c r="B14" s="305"/>
      <c r="C14" s="108" t="s">
        <v>7</v>
      </c>
      <c r="D14" s="202" t="s">
        <v>329</v>
      </c>
      <c r="E14" s="206"/>
      <c r="F14" s="192"/>
    </row>
    <row r="15" spans="1:6" ht="25.5" customHeight="1">
      <c r="A15" s="289" t="s">
        <v>254</v>
      </c>
      <c r="B15" s="305"/>
      <c r="C15" s="194">
        <v>14011</v>
      </c>
      <c r="D15" s="174">
        <v>0</v>
      </c>
      <c r="E15" s="206"/>
      <c r="F15" s="192"/>
    </row>
    <row r="16" spans="1:6" ht="12.75">
      <c r="A16" s="242" t="s">
        <v>216</v>
      </c>
      <c r="B16" s="305"/>
      <c r="C16" s="194">
        <v>14012</v>
      </c>
      <c r="D16" s="174">
        <v>0</v>
      </c>
      <c r="E16" s="206"/>
      <c r="F16" s="192"/>
    </row>
    <row r="17" spans="1:6" ht="12.75">
      <c r="A17" s="289" t="s">
        <v>238</v>
      </c>
      <c r="B17" s="308"/>
      <c r="C17" s="194">
        <v>14013</v>
      </c>
      <c r="D17" s="174">
        <v>0</v>
      </c>
      <c r="E17" s="206"/>
      <c r="F17" s="192"/>
    </row>
    <row r="18" spans="1:6" ht="12.75">
      <c r="A18" s="242" t="s">
        <v>217</v>
      </c>
      <c r="B18" s="305"/>
      <c r="C18" s="194">
        <v>14014</v>
      </c>
      <c r="D18" s="174">
        <v>0</v>
      </c>
      <c r="E18" s="206"/>
      <c r="F18" s="192"/>
    </row>
    <row r="19" spans="1:6" ht="36" customHeight="1">
      <c r="A19" s="248" t="s">
        <v>465</v>
      </c>
      <c r="B19" s="305"/>
      <c r="C19" s="108" t="s">
        <v>7</v>
      </c>
      <c r="D19" s="203" t="s">
        <v>416</v>
      </c>
      <c r="E19" s="206"/>
      <c r="F19" s="192"/>
    </row>
    <row r="20" spans="1:6" ht="12.75">
      <c r="A20" s="307" t="s">
        <v>365</v>
      </c>
      <c r="B20" s="305"/>
      <c r="C20" s="194">
        <v>14022</v>
      </c>
      <c r="D20" s="181">
        <f>D21+D22+D23+D24+D25</f>
        <v>0</v>
      </c>
      <c r="E20" s="206"/>
      <c r="F20" s="192"/>
    </row>
    <row r="21" spans="1:6" ht="12.75">
      <c r="A21" s="306" t="s">
        <v>218</v>
      </c>
      <c r="B21" s="305"/>
      <c r="C21" s="195">
        <v>140221</v>
      </c>
      <c r="D21" s="174">
        <v>0</v>
      </c>
      <c r="E21" s="206"/>
      <c r="F21" s="192"/>
    </row>
    <row r="22" spans="1:6" ht="12.75">
      <c r="A22" s="306" t="s">
        <v>219</v>
      </c>
      <c r="B22" s="305"/>
      <c r="C22" s="195">
        <v>140222</v>
      </c>
      <c r="D22" s="174">
        <v>0</v>
      </c>
      <c r="E22" s="196"/>
      <c r="F22" s="192"/>
    </row>
    <row r="23" spans="1:6" ht="12.75">
      <c r="A23" s="306" t="s">
        <v>220</v>
      </c>
      <c r="B23" s="305"/>
      <c r="C23" s="195">
        <v>140223</v>
      </c>
      <c r="D23" s="174">
        <v>0</v>
      </c>
      <c r="E23" s="196"/>
      <c r="F23" s="192"/>
    </row>
    <row r="24" spans="1:6" ht="12.75">
      <c r="A24" s="318" t="s">
        <v>221</v>
      </c>
      <c r="B24" s="308"/>
      <c r="C24" s="195">
        <v>140224</v>
      </c>
      <c r="D24" s="174">
        <v>0</v>
      </c>
      <c r="E24" s="196"/>
      <c r="F24" s="192"/>
    </row>
    <row r="25" spans="1:6" ht="12.75">
      <c r="A25" s="306" t="s">
        <v>222</v>
      </c>
      <c r="B25" s="305"/>
      <c r="C25" s="195">
        <v>140225</v>
      </c>
      <c r="D25" s="174">
        <v>0</v>
      </c>
      <c r="E25" s="196"/>
      <c r="F25" s="192"/>
    </row>
    <row r="26" spans="1:6" ht="12.75">
      <c r="A26" s="197"/>
      <c r="B26" s="198"/>
      <c r="C26" s="199"/>
      <c r="D26" s="200"/>
      <c r="E26" s="201"/>
      <c r="F26" s="192"/>
    </row>
    <row r="27" spans="1:6" ht="12.75">
      <c r="A27" s="189"/>
      <c r="B27" s="190"/>
      <c r="C27" s="191"/>
      <c r="D27" s="191"/>
      <c r="E27" s="187"/>
      <c r="F27" s="187"/>
    </row>
    <row r="28" spans="1:6" ht="12.75">
      <c r="A28" s="227" t="s">
        <v>171</v>
      </c>
      <c r="B28" s="227"/>
      <c r="C28" s="227"/>
      <c r="D28" s="227"/>
      <c r="E28" s="228"/>
      <c r="F28" s="228"/>
    </row>
    <row r="29" spans="1:6" ht="13.5">
      <c r="A29" s="82" t="s">
        <v>172</v>
      </c>
      <c r="B29" s="315"/>
      <c r="C29" s="315"/>
      <c r="D29" s="315"/>
      <c r="E29" s="228"/>
      <c r="F29" s="228"/>
    </row>
    <row r="30" spans="1:6" ht="13.5">
      <c r="A30" s="227"/>
      <c r="B30" s="321"/>
      <c r="C30" s="321"/>
      <c r="D30" s="321"/>
      <c r="E30" s="228"/>
      <c r="F30" s="228"/>
    </row>
    <row r="31" spans="1:6" ht="13.5">
      <c r="A31" s="227"/>
      <c r="B31" s="26"/>
      <c r="C31" s="227" t="s">
        <v>173</v>
      </c>
      <c r="D31" s="26"/>
      <c r="E31" s="228"/>
      <c r="F31" s="228"/>
    </row>
    <row r="32" spans="1:6" ht="13.5">
      <c r="A32" s="82" t="s">
        <v>174</v>
      </c>
      <c r="B32" s="25"/>
      <c r="C32" s="227"/>
      <c r="D32" s="227"/>
      <c r="E32" s="228"/>
      <c r="F32" s="228"/>
    </row>
    <row r="33" spans="1:6" ht="12.75">
      <c r="A33" s="227"/>
      <c r="B33" s="227"/>
      <c r="C33" s="227"/>
      <c r="D33" s="227"/>
      <c r="E33" s="228"/>
      <c r="F33" s="228"/>
    </row>
    <row r="34" spans="1:6" ht="13.5">
      <c r="A34" s="229" t="s">
        <v>175</v>
      </c>
      <c r="B34" s="25"/>
      <c r="C34" s="227"/>
      <c r="D34" s="227"/>
      <c r="E34" s="228"/>
      <c r="F34" s="228"/>
    </row>
    <row r="35" spans="1:6" ht="13.5">
      <c r="A35" s="82" t="s">
        <v>176</v>
      </c>
      <c r="B35" s="25"/>
      <c r="C35" s="227"/>
      <c r="D35" s="227"/>
      <c r="E35" s="228"/>
      <c r="F35" s="228"/>
    </row>
    <row r="36" spans="1:6" ht="12.75">
      <c r="A36" s="227"/>
      <c r="B36" s="227"/>
      <c r="C36" s="227"/>
      <c r="D36" s="227"/>
      <c r="E36" s="228"/>
      <c r="F36" s="228"/>
    </row>
    <row r="37" spans="1:6" ht="12.75">
      <c r="A37" s="227" t="s">
        <v>213</v>
      </c>
      <c r="B37" s="229"/>
      <c r="C37" s="229"/>
      <c r="D37" s="229"/>
      <c r="E37" s="228"/>
      <c r="F37" s="228"/>
    </row>
    <row r="38" spans="1:6" ht="13.5">
      <c r="A38" s="82" t="s">
        <v>177</v>
      </c>
      <c r="B38" s="25"/>
      <c r="C38" s="82"/>
      <c r="D38" s="82"/>
      <c r="E38" s="228"/>
      <c r="F38" s="228"/>
    </row>
    <row r="39" spans="1:6" ht="13.5">
      <c r="A39" s="230"/>
      <c r="B39" s="317"/>
      <c r="C39" s="317"/>
      <c r="D39" s="317"/>
      <c r="E39" s="228"/>
      <c r="F39" s="228"/>
    </row>
    <row r="40" spans="1:6" ht="13.5">
      <c r="A40" s="82" t="s">
        <v>178</v>
      </c>
      <c r="B40" s="25"/>
      <c r="C40" s="227"/>
      <c r="D40" s="227"/>
      <c r="E40" s="228"/>
      <c r="F40" s="228"/>
    </row>
    <row r="41" spans="1:6" ht="12.75">
      <c r="A41" s="227"/>
      <c r="B41" s="227"/>
      <c r="C41" s="227"/>
      <c r="D41" s="227"/>
      <c r="E41" s="228"/>
      <c r="F41" s="228"/>
    </row>
    <row r="42" spans="1:6" ht="13.5">
      <c r="A42" s="231" t="s">
        <v>261</v>
      </c>
      <c r="B42" s="227"/>
      <c r="C42" s="227"/>
      <c r="D42" s="227"/>
      <c r="E42" s="228"/>
      <c r="F42" s="228"/>
    </row>
    <row r="43" spans="1:6" ht="12.75">
      <c r="A43" s="227" t="s">
        <v>179</v>
      </c>
      <c r="B43" s="227"/>
      <c r="C43" s="227"/>
      <c r="D43" s="227"/>
      <c r="E43" s="228"/>
      <c r="F43" s="228"/>
    </row>
    <row r="44" spans="1:6" ht="12.75">
      <c r="A44" s="227" t="s">
        <v>466</v>
      </c>
      <c r="B44" s="227"/>
      <c r="C44" s="227"/>
      <c r="D44" s="227"/>
      <c r="E44" s="228"/>
      <c r="F44" s="228"/>
    </row>
    <row r="45" spans="1:6" ht="13.5">
      <c r="A45" s="228"/>
      <c r="B45" s="315"/>
      <c r="C45" s="315"/>
      <c r="D45" s="315"/>
      <c r="E45" s="278"/>
      <c r="F45" s="316"/>
    </row>
    <row r="46" spans="1:6" ht="12.75">
      <c r="A46" s="228"/>
      <c r="B46" s="227"/>
      <c r="C46" s="227" t="s">
        <v>3</v>
      </c>
      <c r="D46" s="227"/>
      <c r="E46" s="230" t="s">
        <v>180</v>
      </c>
      <c r="F46" s="232"/>
    </row>
    <row r="47" spans="1:6" ht="13.5">
      <c r="A47" s="82" t="s">
        <v>5</v>
      </c>
      <c r="B47" s="25"/>
      <c r="C47" s="227"/>
      <c r="D47" s="227"/>
      <c r="E47" s="228"/>
      <c r="F47" s="228"/>
    </row>
    <row r="48" spans="1:6" ht="13.5">
      <c r="A48" s="82" t="s">
        <v>181</v>
      </c>
      <c r="B48" s="25"/>
      <c r="C48" s="227"/>
      <c r="D48" s="227"/>
      <c r="E48" s="228"/>
      <c r="F48" s="228"/>
    </row>
    <row r="49" spans="1:6" ht="12.75">
      <c r="A49" s="227"/>
      <c r="B49" s="227"/>
      <c r="C49" s="227"/>
      <c r="D49" s="227"/>
      <c r="E49" s="228"/>
      <c r="F49" s="228"/>
    </row>
    <row r="50" spans="1:6" ht="12.75">
      <c r="A50" s="228"/>
      <c r="B50" s="228"/>
      <c r="C50" s="228"/>
      <c r="D50" s="228"/>
      <c r="E50" s="228"/>
      <c r="F50" s="228"/>
    </row>
    <row r="51" spans="1:6" ht="12.75">
      <c r="A51" s="228"/>
      <c r="B51" s="228"/>
      <c r="C51" s="228"/>
      <c r="D51" s="228"/>
      <c r="E51" s="228"/>
      <c r="F51" s="228"/>
    </row>
    <row r="52" spans="1:6" ht="12.75">
      <c r="A52" s="228"/>
      <c r="B52" s="228"/>
      <c r="C52" s="228"/>
      <c r="D52" s="228"/>
      <c r="E52" s="228"/>
      <c r="F52" s="228"/>
    </row>
  </sheetData>
  <sheetProtection password="CE88" sheet="1" objects="1" scenarios="1"/>
  <mergeCells count="34">
    <mergeCell ref="E7:F7"/>
    <mergeCell ref="E8:F8"/>
    <mergeCell ref="E9:F9"/>
    <mergeCell ref="E10:F10"/>
    <mergeCell ref="A13:E13"/>
    <mergeCell ref="A9:B9"/>
    <mergeCell ref="A10:B10"/>
    <mergeCell ref="A11:B11"/>
    <mergeCell ref="E11:F11"/>
    <mergeCell ref="B45:F45"/>
    <mergeCell ref="B39:D39"/>
    <mergeCell ref="A24:B24"/>
    <mergeCell ref="A12:B12"/>
    <mergeCell ref="A25:B25"/>
    <mergeCell ref="B30:D30"/>
    <mergeCell ref="A22:B22"/>
    <mergeCell ref="B29:D29"/>
    <mergeCell ref="A23:B23"/>
    <mergeCell ref="A14:B14"/>
    <mergeCell ref="A5:B5"/>
    <mergeCell ref="A6:B6"/>
    <mergeCell ref="A7:B7"/>
    <mergeCell ref="A8:B8"/>
    <mergeCell ref="A1:B1"/>
    <mergeCell ref="A2:B2"/>
    <mergeCell ref="A3:B3"/>
    <mergeCell ref="A4:B4"/>
    <mergeCell ref="A15:B15"/>
    <mergeCell ref="A21:B21"/>
    <mergeCell ref="A19:B19"/>
    <mergeCell ref="A20:B20"/>
    <mergeCell ref="A16:B16"/>
    <mergeCell ref="A17:B17"/>
    <mergeCell ref="A18:B18"/>
  </mergeCells>
  <printOptions/>
  <pageMargins left="1.220472440944882" right="0.1968503937007874" top="0.7874015748031497" bottom="0.87" header="0.31496062992125984" footer="0.41"/>
  <pageSetup horizontalDpi="600" verticalDpi="600" orientation="portrait" paperSize="9" r:id="rId1"/>
  <headerFooter alignWithMargins="0">
    <oddFooter>&amp;L&amp;9Valsts statistikas pārskata veidlapa "Ilgstošas sociālās aprūpes un sociālās rehabilitācijas institūcijas pieaugušām personām pārskats par darbu 2009. gadā"&amp;R7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Ilgstošas sociālās aprūpes un sociālās rehabilitācijas institūcijas pieaugušām personām pārskats par darbu 2005.gadā</dc:title>
  <dc:subject>valsts statistikas pārskata veidlapa</dc:subject>
  <dc:creator>Ilze Nesaule</dc:creator>
  <cp:keywords/>
  <dc:description/>
  <cp:lastModifiedBy>maijas</cp:lastModifiedBy>
  <cp:lastPrinted>2009-12-17T13:45:48Z</cp:lastPrinted>
  <dcterms:created xsi:type="dcterms:W3CDTF">2001-11-26T11:01:43Z</dcterms:created>
  <dcterms:modified xsi:type="dcterms:W3CDTF">2010-01-06T12:55:34Z</dcterms:modified>
  <cp:category/>
  <cp:version/>
  <cp:contentType/>
  <cp:contentStatus/>
</cp:coreProperties>
</file>